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10320" yWindow="0" windowWidth="13920" windowHeight="14400"/>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J197" i="1" l="1"/>
  <c r="K457" i="1" l="1"/>
  <c r="H457" i="1"/>
  <c r="S58" i="1" l="1"/>
  <c r="T402" i="1" l="1"/>
  <c r="T401" i="1"/>
  <c r="T400" i="1"/>
  <c r="T399" i="1"/>
  <c r="T398" i="1"/>
  <c r="T397" i="1"/>
  <c r="T396" i="1"/>
  <c r="T395" i="1"/>
  <c r="T394" i="1"/>
  <c r="T393" i="1"/>
  <c r="T392" i="1"/>
  <c r="T391" i="1"/>
  <c r="T390" i="1"/>
  <c r="T389" i="1"/>
  <c r="T388" i="1"/>
  <c r="S402" i="1"/>
  <c r="T403" i="1" l="1"/>
  <c r="S389" i="1"/>
  <c r="S390" i="1"/>
  <c r="S391" i="1"/>
  <c r="S392" i="1"/>
  <c r="S393" i="1"/>
  <c r="S394" i="1"/>
  <c r="S395" i="1"/>
  <c r="S396" i="1"/>
  <c r="S397" i="1"/>
  <c r="S398" i="1"/>
  <c r="S399" i="1"/>
  <c r="S400" i="1"/>
  <c r="S401" i="1"/>
  <c r="S388" i="1"/>
  <c r="R389" i="1"/>
  <c r="R390" i="1"/>
  <c r="R391" i="1"/>
  <c r="R392" i="1"/>
  <c r="R393" i="1"/>
  <c r="R394" i="1"/>
  <c r="R395" i="1"/>
  <c r="R396" i="1"/>
  <c r="R397" i="1"/>
  <c r="R398" i="1"/>
  <c r="R399" i="1"/>
  <c r="R400" i="1"/>
  <c r="R401" i="1"/>
  <c r="R402" i="1"/>
  <c r="R388" i="1"/>
  <c r="Q389" i="1"/>
  <c r="Q390" i="1"/>
  <c r="Q391" i="1"/>
  <c r="Q392" i="1"/>
  <c r="Q393" i="1"/>
  <c r="Q394" i="1"/>
  <c r="Q395" i="1"/>
  <c r="Q396" i="1"/>
  <c r="Q397" i="1"/>
  <c r="Q398" i="1"/>
  <c r="Q399" i="1"/>
  <c r="Q400" i="1"/>
  <c r="Q401" i="1"/>
  <c r="Q402" i="1"/>
  <c r="Q388" i="1"/>
  <c r="P389" i="1"/>
  <c r="P390" i="1"/>
  <c r="P391" i="1"/>
  <c r="P392" i="1"/>
  <c r="P393" i="1"/>
  <c r="P394" i="1"/>
  <c r="P395" i="1"/>
  <c r="P396" i="1"/>
  <c r="P397" i="1"/>
  <c r="P398" i="1"/>
  <c r="P399" i="1"/>
  <c r="P400" i="1"/>
  <c r="P401" i="1"/>
  <c r="P402" i="1"/>
  <c r="P388" i="1"/>
  <c r="O389" i="1"/>
  <c r="O390" i="1"/>
  <c r="O391" i="1"/>
  <c r="O392" i="1"/>
  <c r="O393" i="1"/>
  <c r="O394" i="1"/>
  <c r="O395" i="1"/>
  <c r="O396" i="1"/>
  <c r="O397" i="1"/>
  <c r="O398" i="1"/>
  <c r="O399" i="1"/>
  <c r="O400" i="1"/>
  <c r="O401" i="1"/>
  <c r="O402" i="1"/>
  <c r="O388" i="1"/>
  <c r="N389" i="1"/>
  <c r="N390" i="1"/>
  <c r="N391" i="1"/>
  <c r="N392" i="1"/>
  <c r="N393" i="1"/>
  <c r="N394" i="1"/>
  <c r="N395" i="1"/>
  <c r="N396" i="1"/>
  <c r="N397" i="1"/>
  <c r="N398" i="1"/>
  <c r="N399" i="1"/>
  <c r="N400" i="1"/>
  <c r="N401" i="1"/>
  <c r="N402" i="1"/>
  <c r="N388" i="1"/>
  <c r="L389" i="1"/>
  <c r="L390" i="1"/>
  <c r="L391" i="1"/>
  <c r="L392" i="1"/>
  <c r="L393" i="1"/>
  <c r="L394" i="1"/>
  <c r="L395" i="1"/>
  <c r="L396" i="1"/>
  <c r="L397" i="1"/>
  <c r="L398" i="1"/>
  <c r="L399" i="1"/>
  <c r="L400" i="1"/>
  <c r="L401" i="1"/>
  <c r="L402" i="1"/>
  <c r="U402" i="1" l="1"/>
  <c r="V402" i="1" s="1"/>
  <c r="U394" i="1"/>
  <c r="V394" i="1" s="1"/>
  <c r="U390" i="1"/>
  <c r="V390" i="1" s="1"/>
  <c r="U398" i="1"/>
  <c r="V398" i="1" s="1"/>
  <c r="U401" i="1"/>
  <c r="V401" i="1" s="1"/>
  <c r="U397" i="1"/>
  <c r="V397" i="1" s="1"/>
  <c r="U393" i="1"/>
  <c r="V393" i="1" s="1"/>
  <c r="U389" i="1"/>
  <c r="V389" i="1" s="1"/>
  <c r="U392" i="1"/>
  <c r="V392" i="1" s="1"/>
  <c r="U400" i="1"/>
  <c r="V400" i="1" s="1"/>
  <c r="U396" i="1"/>
  <c r="V396" i="1" s="1"/>
  <c r="U388" i="1"/>
  <c r="U399" i="1"/>
  <c r="V399" i="1" s="1"/>
  <c r="U395" i="1"/>
  <c r="V395" i="1" s="1"/>
  <c r="U391" i="1"/>
  <c r="V391" i="1" s="1"/>
  <c r="J252" i="1"/>
  <c r="V253" i="1" l="1"/>
  <c r="S253" i="1"/>
  <c r="P253" i="1"/>
  <c r="M253" i="1"/>
  <c r="J253" i="1"/>
  <c r="O25" i="1" l="1"/>
  <c r="S25" i="1" s="1"/>
  <c r="I23" i="1" l="1"/>
  <c r="M23" i="1" s="1"/>
  <c r="O22" i="1"/>
  <c r="S22" i="1" s="1"/>
  <c r="T155" i="1" l="1"/>
  <c r="T156" i="1"/>
  <c r="T157" i="1"/>
  <c r="T158" i="1"/>
  <c r="T159" i="1"/>
  <c r="T154" i="1"/>
  <c r="R155" i="1"/>
  <c r="R156" i="1"/>
  <c r="R157" i="1"/>
  <c r="R158" i="1"/>
  <c r="R159" i="1"/>
  <c r="R154" i="1"/>
  <c r="P155" i="1"/>
  <c r="P156" i="1"/>
  <c r="P157" i="1"/>
  <c r="P158" i="1"/>
  <c r="P159" i="1"/>
  <c r="P154" i="1"/>
  <c r="M155" i="1"/>
  <c r="M156" i="1"/>
  <c r="M157" i="1"/>
  <c r="M158" i="1"/>
  <c r="M159" i="1"/>
  <c r="M154" i="1"/>
  <c r="H155" i="1"/>
  <c r="H156" i="1"/>
  <c r="H157" i="1"/>
  <c r="H158" i="1"/>
  <c r="H159" i="1"/>
  <c r="F155" i="1"/>
  <c r="F156" i="1"/>
  <c r="F157" i="1"/>
  <c r="F158" i="1"/>
  <c r="F159" i="1"/>
  <c r="D155" i="1"/>
  <c r="D156" i="1"/>
  <c r="D157" i="1"/>
  <c r="D158" i="1"/>
  <c r="D159" i="1"/>
  <c r="A155" i="1"/>
  <c r="A156" i="1"/>
  <c r="A157" i="1"/>
  <c r="A158" i="1"/>
  <c r="A159" i="1"/>
  <c r="R160" i="1" l="1"/>
  <c r="T160" i="1"/>
  <c r="P160" i="1"/>
  <c r="G489" i="1"/>
  <c r="G480" i="1"/>
  <c r="M324" i="1"/>
  <c r="L386" i="1"/>
  <c r="M290" i="1"/>
  <c r="G178" i="1"/>
  <c r="G19" i="1"/>
  <c r="G190" i="1"/>
  <c r="M151" i="1"/>
  <c r="A151" i="1"/>
  <c r="G51" i="1"/>
  <c r="E9" i="1"/>
  <c r="P493" i="1"/>
  <c r="M493" i="1"/>
  <c r="J493" i="1"/>
  <c r="G493" i="1"/>
  <c r="P492" i="1"/>
  <c r="M492" i="1"/>
  <c r="J492" i="1"/>
  <c r="G492" i="1"/>
  <c r="P491" i="1"/>
  <c r="M491" i="1"/>
  <c r="J491" i="1"/>
  <c r="J494" i="1" s="1"/>
  <c r="G491" i="1"/>
  <c r="G494" i="1" s="1"/>
  <c r="P484" i="1"/>
  <c r="M484" i="1"/>
  <c r="J484" i="1"/>
  <c r="G484" i="1"/>
  <c r="J483" i="1"/>
  <c r="M483" i="1"/>
  <c r="P483" i="1"/>
  <c r="G483" i="1"/>
  <c r="P482" i="1"/>
  <c r="M482" i="1"/>
  <c r="M485" i="1" s="1"/>
  <c r="J482" i="1"/>
  <c r="G482" i="1"/>
  <c r="Q430" i="1"/>
  <c r="N430" i="1"/>
  <c r="L430" i="1"/>
  <c r="L388" i="1"/>
  <c r="Q348" i="1"/>
  <c r="O348" i="1"/>
  <c r="Q347" i="1"/>
  <c r="O347" i="1"/>
  <c r="Q346" i="1"/>
  <c r="O346" i="1"/>
  <c r="Q345" i="1"/>
  <c r="O345" i="1"/>
  <c r="Q328" i="1"/>
  <c r="Q329" i="1" s="1"/>
  <c r="O328" i="1"/>
  <c r="M329" i="1"/>
  <c r="Q294" i="1"/>
  <c r="O294" i="1"/>
  <c r="M294" i="1"/>
  <c r="K294" i="1"/>
  <c r="Q293" i="1"/>
  <c r="O293" i="1"/>
  <c r="M293" i="1"/>
  <c r="K293" i="1"/>
  <c r="Q292" i="1"/>
  <c r="O292" i="1"/>
  <c r="M292" i="1"/>
  <c r="K292" i="1"/>
  <c r="Q319" i="1"/>
  <c r="O319" i="1"/>
  <c r="Q318" i="1"/>
  <c r="O318" i="1"/>
  <c r="Q317" i="1"/>
  <c r="O317" i="1"/>
  <c r="Q316" i="1"/>
  <c r="O316" i="1"/>
  <c r="V252" i="1"/>
  <c r="S252" i="1"/>
  <c r="P252" i="1"/>
  <c r="M252" i="1"/>
  <c r="V251" i="1"/>
  <c r="S251" i="1"/>
  <c r="P251" i="1"/>
  <c r="M251" i="1"/>
  <c r="J251" i="1"/>
  <c r="V250" i="1"/>
  <c r="S250" i="1"/>
  <c r="P250" i="1"/>
  <c r="M250" i="1"/>
  <c r="J250" i="1"/>
  <c r="V249" i="1"/>
  <c r="S249" i="1"/>
  <c r="P249" i="1"/>
  <c r="M249" i="1"/>
  <c r="J249" i="1"/>
  <c r="V248" i="1"/>
  <c r="S248" i="1"/>
  <c r="P248" i="1"/>
  <c r="M248" i="1"/>
  <c r="J248" i="1"/>
  <c r="S193" i="1"/>
  <c r="S194" i="1"/>
  <c r="S195" i="1"/>
  <c r="S196" i="1"/>
  <c r="S192" i="1"/>
  <c r="P193" i="1"/>
  <c r="P194" i="1"/>
  <c r="P195" i="1"/>
  <c r="P196" i="1"/>
  <c r="P197" i="1"/>
  <c r="P192" i="1"/>
  <c r="M193" i="1"/>
  <c r="M194" i="1"/>
  <c r="M195" i="1"/>
  <c r="M196" i="1"/>
  <c r="M197" i="1"/>
  <c r="M192" i="1"/>
  <c r="J193" i="1"/>
  <c r="J194" i="1"/>
  <c r="J195" i="1"/>
  <c r="J196" i="1"/>
  <c r="J192" i="1"/>
  <c r="G193" i="1"/>
  <c r="G194" i="1"/>
  <c r="G195" i="1"/>
  <c r="G196" i="1"/>
  <c r="G197" i="1"/>
  <c r="G192" i="1"/>
  <c r="C193" i="1"/>
  <c r="C194" i="1"/>
  <c r="C195" i="1"/>
  <c r="C196" i="1"/>
  <c r="C197" i="1"/>
  <c r="C192" i="1"/>
  <c r="S181" i="1"/>
  <c r="S182" i="1"/>
  <c r="S183" i="1"/>
  <c r="S184" i="1"/>
  <c r="S185" i="1"/>
  <c r="S180" i="1"/>
  <c r="P181" i="1"/>
  <c r="P182" i="1"/>
  <c r="P183" i="1"/>
  <c r="P184" i="1"/>
  <c r="P185" i="1"/>
  <c r="P180" i="1"/>
  <c r="M181" i="1"/>
  <c r="M182" i="1"/>
  <c r="M183" i="1"/>
  <c r="M184" i="1"/>
  <c r="M185" i="1"/>
  <c r="M180" i="1"/>
  <c r="J181" i="1"/>
  <c r="J182" i="1"/>
  <c r="J183" i="1"/>
  <c r="J184" i="1"/>
  <c r="J185" i="1"/>
  <c r="J180" i="1"/>
  <c r="G181" i="1"/>
  <c r="G182" i="1"/>
  <c r="G183" i="1"/>
  <c r="G184" i="1"/>
  <c r="G185" i="1"/>
  <c r="G180" i="1"/>
  <c r="C181" i="1"/>
  <c r="C182" i="1"/>
  <c r="C183" i="1"/>
  <c r="C184" i="1"/>
  <c r="C185" i="1"/>
  <c r="C180" i="1"/>
  <c r="H154" i="1"/>
  <c r="F154" i="1"/>
  <c r="D154" i="1"/>
  <c r="A154" i="1"/>
  <c r="Q55" i="1"/>
  <c r="U55" i="1" s="1"/>
  <c r="Q56" i="1"/>
  <c r="U56" i="1" s="1"/>
  <c r="Q57" i="1"/>
  <c r="U57" i="1" s="1"/>
  <c r="Q59" i="1"/>
  <c r="Q54" i="1"/>
  <c r="U54" i="1" s="1"/>
  <c r="O55" i="1"/>
  <c r="S55" i="1" s="1"/>
  <c r="O56" i="1"/>
  <c r="S56" i="1" s="1"/>
  <c r="O57" i="1"/>
  <c r="S57" i="1" s="1"/>
  <c r="O59" i="1"/>
  <c r="S59" i="1" s="1"/>
  <c r="O54" i="1"/>
  <c r="S54" i="1" s="1"/>
  <c r="I55" i="1"/>
  <c r="M55" i="1" s="1"/>
  <c r="I56" i="1"/>
  <c r="M56" i="1" s="1"/>
  <c r="I57" i="1"/>
  <c r="M57" i="1" s="1"/>
  <c r="I54" i="1"/>
  <c r="M54" i="1" s="1"/>
  <c r="G54" i="1"/>
  <c r="K54" i="1" s="1"/>
  <c r="G55" i="1"/>
  <c r="K55" i="1" s="1"/>
  <c r="G56" i="1"/>
  <c r="K56" i="1" s="1"/>
  <c r="G57" i="1"/>
  <c r="K57" i="1" s="1"/>
  <c r="G59" i="1"/>
  <c r="K59" i="1" s="1"/>
  <c r="C55" i="1"/>
  <c r="C56" i="1"/>
  <c r="C57" i="1"/>
  <c r="C59" i="1"/>
  <c r="C54" i="1"/>
  <c r="Q23" i="1"/>
  <c r="U23" i="1" s="1"/>
  <c r="Q24" i="1"/>
  <c r="U24" i="1" s="1"/>
  <c r="Q25" i="1"/>
  <c r="U25" i="1" s="1"/>
  <c r="Q27" i="1"/>
  <c r="U27" i="1" s="1"/>
  <c r="Q22" i="1"/>
  <c r="U22" i="1" s="1"/>
  <c r="O23" i="1"/>
  <c r="S23" i="1" s="1"/>
  <c r="O24" i="1"/>
  <c r="S24" i="1" s="1"/>
  <c r="O27" i="1"/>
  <c r="S27" i="1" s="1"/>
  <c r="C23" i="1"/>
  <c r="C24" i="1"/>
  <c r="C25" i="1"/>
  <c r="C27" i="1"/>
  <c r="I24" i="1"/>
  <c r="M24" i="1" s="1"/>
  <c r="I25" i="1"/>
  <c r="M25" i="1" s="1"/>
  <c r="I27" i="1"/>
  <c r="M27" i="1" s="1"/>
  <c r="I22" i="1"/>
  <c r="M22" i="1" s="1"/>
  <c r="G23" i="1"/>
  <c r="K23" i="1" s="1"/>
  <c r="G24" i="1"/>
  <c r="K24" i="1" s="1"/>
  <c r="G25" i="1"/>
  <c r="K25" i="1" s="1"/>
  <c r="G27" i="1"/>
  <c r="K27" i="1" s="1"/>
  <c r="G22" i="1"/>
  <c r="K22" i="1" s="1"/>
  <c r="C22" i="1"/>
  <c r="M494" i="1" l="1"/>
  <c r="J198" i="1"/>
  <c r="M60" i="1"/>
  <c r="P494" i="1"/>
  <c r="M28" i="1"/>
  <c r="K329" i="1"/>
  <c r="J254" i="1"/>
  <c r="V254" i="1"/>
  <c r="S254" i="1"/>
  <c r="V388" i="1"/>
  <c r="P254" i="1"/>
  <c r="M254" i="1"/>
  <c r="O329" i="1"/>
  <c r="G485" i="1"/>
  <c r="J485" i="1"/>
  <c r="Q349" i="1"/>
  <c r="S198" i="1"/>
  <c r="P485" i="1"/>
  <c r="G186" i="1"/>
  <c r="M186" i="1"/>
  <c r="S186" i="1"/>
  <c r="F160" i="1"/>
  <c r="O349" i="1"/>
  <c r="P198" i="1"/>
  <c r="G198" i="1"/>
  <c r="M198" i="1"/>
  <c r="P186" i="1"/>
  <c r="J186" i="1"/>
  <c r="D160" i="1"/>
  <c r="H160" i="1"/>
  <c r="S403" i="1"/>
  <c r="R403" i="1"/>
  <c r="Q403" i="1"/>
  <c r="P403" i="1"/>
  <c r="O403" i="1"/>
  <c r="N403" i="1"/>
  <c r="L403" i="1"/>
  <c r="Q320" i="1"/>
  <c r="O320" i="1"/>
  <c r="Q295" i="1"/>
  <c r="O295" i="1"/>
  <c r="M295" i="1"/>
  <c r="K295" i="1"/>
  <c r="Q60" i="1"/>
  <c r="O60" i="1"/>
  <c r="K60" i="1"/>
  <c r="I60" i="1"/>
  <c r="G60" i="1"/>
  <c r="Q28" i="1"/>
  <c r="O28" i="1"/>
  <c r="I28" i="1"/>
  <c r="G28" i="1"/>
  <c r="U403" i="1" l="1"/>
  <c r="V403" i="1"/>
  <c r="S28" i="1"/>
  <c r="U28" i="1"/>
  <c r="S60" i="1"/>
  <c r="U60" i="1"/>
  <c r="K28" i="1"/>
</calcChain>
</file>

<file path=xl/connections.xml><?xml version="1.0" encoding="utf-8"?>
<connections xmlns="http://schemas.openxmlformats.org/spreadsheetml/2006/main">
  <connection id="1" keepAlive="1" name="SP_Meldunek_parametry" type="5" refreshedVersion="4" savePassword="1" deleted="1" background="1" saveData="1" credentials="none">
    <dbPr connection="" command=""/>
  </connection>
  <connection id="2" keepAlive="1" name="SP_Meldunek_sekcja_I_tab_1" type="5" refreshedVersion="4" savePassword="1" deleted="1" background="1" saveData="1" credentials="none">
    <dbPr connection="" command=""/>
  </connection>
  <connection id="3" keepAlive="1" name="SP_Meldunek_sekcja_I_tab_2" type="5" refreshedVersion="4" savePassword="1" deleted="1" background="1" saveData="1" credentials="none">
    <dbPr connection="" command=""/>
  </connection>
  <connection id="4" keepAlive="1" name="SP_Meldunek_sekcja_II_tab_1" type="5" refreshedVersion="4" savePassword="1" deleted="1" background="1" saveData="1" credentials="none">
    <dbPr connection="" command=""/>
  </connection>
  <connection id="5" keepAlive="1" name="SP_Meldunek_sekcja_II_tab_2" type="5" refreshedVersion="4" savePassword="1" deleted="1" background="1" saveData="1" credentials="none">
    <dbPr connection="" command=""/>
  </connection>
  <connection id="6" keepAlive="1" name="SP_Meldunek_sekcja_III_tab_1" type="5" refreshedVersion="4" savePassword="1" deleted="1" background="1" saveData="1" credentials="none">
    <dbPr connection="" command=""/>
  </connection>
  <connection id="7" keepAlive="1" name="SP_Meldunek_sekcja_III_tab_2" type="5" refreshedVersion="4" savePassword="1" deleted="1" background="1" saveData="1" credentials="none">
    <dbPr connection="" command=""/>
  </connection>
  <connection id="8" keepAlive="1" name="SP_Meldunek_sekcja_IV" type="5" refreshedVersion="4" savePassword="1" deleted="1" background="1" saveData="1" credentials="none">
    <dbPr connection="" command=""/>
  </connection>
  <connection id="9" keepAlive="1" name="SP_Meldunek_sekcja_IX_tab_1" type="5" refreshedVersion="4" savePassword="1" deleted="1" background="1" saveData="1" credentials="none">
    <dbPr connection="" command=""/>
  </connection>
  <connection id="10" keepAlive="1" name="SP_Meldunek_sekcja_IX_tab_2" type="5" refreshedVersion="4" savePassword="1" deleted="1" background="1" saveData="1" credentials="none">
    <dbPr connection="" command=""/>
  </connection>
  <connection id="11" keepAlive="1" name="SP_Meldunek_sekcja_V_tab_1" type="5" refreshedVersion="4" savePassword="1" deleted="1" background="1" saveData="1" credentials="none">
    <dbPr connection="" command=""/>
  </connection>
  <connection id="12" keepAlive="1" name="SP_Meldunek_sekcja_V_tab_2" type="5" refreshedVersion="4" savePassword="1" deleted="1" background="1" saveData="1" credentials="none">
    <dbPr connection="" command=""/>
  </connection>
  <connection id="13" keepAlive="1" name="SP_Meldunek_sekcja_V_tab_3" type="5" refreshedVersion="4" savePassword="1" deleted="1" background="1" saveData="1" credentials="none">
    <dbPr connection="" command=""/>
  </connection>
  <connection id="14" keepAlive="1" name="SP_Meldunek_sekcja_V_tab_4" type="5" refreshedVersion="4" savePassword="1" deleted="1" background="1" saveData="1" credentials="none">
    <dbPr connection="" command=""/>
  </connection>
  <connection id="15" keepAlive="1" name="SP_Meldunek_sekcja_VI_tab_1" type="5" refreshedVersion="4" savePassword="1" deleted="1" background="1" saveData="1" credentials="none">
    <dbPr connection="" command=""/>
  </connection>
  <connection id="16" keepAlive="1" name="SP_Meldunek_sekcja_VI_tab_2" type="5" refreshedVersion="4" savePassword="1" deleted="1" background="1" saveData="1" credentials="none">
    <dbPr connection="" command=""/>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deleted="1" background="1" saveData="1" credentials="none">
    <dbPr connection="" command=""/>
  </connection>
</connections>
</file>

<file path=xl/sharedStrings.xml><?xml version="1.0" encoding="utf-8"?>
<sst xmlns="http://schemas.openxmlformats.org/spreadsheetml/2006/main" count="988" uniqueCount="174">
  <si>
    <t>Obywatelstwo</t>
  </si>
  <si>
    <t>Razem</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</si>
  <si>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</si>
  <si>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</si>
  <si>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</si>
  <si>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</si>
  <si>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</si>
  <si>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</si>
  <si>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</si>
  <si>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</si>
  <si>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</si>
  <si>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</si>
  <si>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</si>
  <si>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</si>
  <si>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</si>
  <si>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</si>
  <si>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</si>
  <si>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</si>
  <si>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</si>
  <si>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</si>
  <si>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</si>
  <si>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</si>
  <si>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</si>
  <si>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</si>
  <si>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</si>
  <si>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</si>
  <si>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</si>
  <si>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</si>
  <si>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</si>
  <si>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</si>
  <si>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</si>
  <si>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</si>
  <si>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</si>
  <si>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</si>
  <si>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</si>
  <si>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</si>
  <si>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</si>
  <si>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</si>
  <si>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</si>
  <si>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</si>
  <si>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</si>
  <si>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</si>
  <si>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</si>
  <si>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</si>
  <si>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</si>
  <si>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</si>
  <si>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</si>
  <si>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</si>
  <si>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</si>
  <si>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</si>
  <si>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</si>
  <si>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</si>
  <si>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</si>
  <si>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</si>
  <si>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</si>
  <si>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</si>
  <si>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</si>
  <si>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</si>
  <si>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</si>
  <si>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</si>
  <si>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</si>
  <si>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</si>
  <si>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</si>
  <si>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</si>
  <si>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</si>
  <si>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</si>
  <si>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</si>
  <si>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</si>
  <si>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</si>
  <si>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</si>
  <si>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</si>
  <si>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</si>
  <si>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</si>
  <si>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</si>
  <si>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</si>
  <si>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</si>
  <si>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</si>
  <si>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</si>
  <si>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</si>
  <si>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</si>
  <si>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</si>
  <si>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</si>
  <si>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</si>
  <si>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</si>
  <si>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</si>
  <si>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</si>
  <si>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</si>
  <si>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</si>
  <si>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</si>
  <si>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</si>
  <si>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</si>
  <si>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</si>
  <si>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</si>
  <si>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</si>
  <si>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</si>
  <si>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</si>
  <si>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</si>
  <si>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</si>
  <si>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</si>
  <si>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</si>
  <si>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</si>
  <si>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</si>
  <si>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</si>
  <si>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</si>
  <si>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</si>
  <si>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</si>
  <si>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</si>
  <si>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</si>
  <si>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</si>
  <si>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</si>
  <si>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</si>
  <si>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</si>
  <si>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</si>
  <si>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</si>
  <si>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</si>
  <si>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</si>
  <si>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</si>
  <si>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</si>
  <si>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</si>
  <si>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</si>
  <si>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</si>
  <si>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</si>
  <si>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</si>
  <si>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</si>
  <si>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</si>
  <si>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</si>
  <si>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</si>
  <si>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</si>
  <si>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</si>
  <si>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</si>
  <si>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</si>
  <si>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</si>
  <si>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</si>
  <si>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</si>
  <si>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</si>
  <si>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WNIOSEK O ZAREJESTROWANIE POBYTU OBYWATELA UE</t>
  </si>
  <si>
    <t>WNIOSEK O WYDANIE DOK. POTW. PRAWO STAŁEGO POBYTU</t>
  </si>
  <si>
    <t>WNIOSEK O WYDANIE KP CZŁ. RODZINY OBYWATELA UE</t>
  </si>
  <si>
    <t>WNIOSEK O WYDANIE KSP CZŁ. RODZINY OBYWATELA UE</t>
  </si>
  <si>
    <t>GRUZJA</t>
  </si>
  <si>
    <t>TADŻYKISTAN</t>
  </si>
  <si>
    <t>WZNOWIENIA</t>
  </si>
  <si>
    <t>BELGIA</t>
  </si>
  <si>
    <t>SZWECJA</t>
  </si>
  <si>
    <t>I. Przyjęte wnioski o udzielenie ochrony międzynarodowej w RP:</t>
  </si>
  <si>
    <t>III. Wydane decyzje w sprawie o udzielenie ochrony międzynarodowej:</t>
  </si>
  <si>
    <t>IV. Cudzoziemcy, w sprawie których wszczęto postępowanie o udzielenie ochrony międzynarodowej i którym zapewniono zakwaterowanie w ośrodkach dla cudzoziemców:</t>
  </si>
  <si>
    <t>01.01.2017</t>
  </si>
  <si>
    <t>ARMENIA</t>
  </si>
  <si>
    <t>TURCJA</t>
  </si>
  <si>
    <t>RUMUNIA</t>
  </si>
  <si>
    <t>LITWA</t>
  </si>
  <si>
    <t>01.06.2017</t>
  </si>
  <si>
    <t>30.06.2017</t>
  </si>
  <si>
    <t>IRAK</t>
  </si>
  <si>
    <t>24.06.2017 - 30.06.2017</t>
  </si>
  <si>
    <t>17.06.2017 - 23.06.2017</t>
  </si>
  <si>
    <t>10.06.2017 - 16.06.2017</t>
  </si>
  <si>
    <t>03.06.2017 - 09.06.2017</t>
  </si>
  <si>
    <t>27.05.2017 - 02.06.2017</t>
  </si>
  <si>
    <t>Zdecydowaną większość działań związanych ze stosowaniem Procedur Dublińskich stanowią sprawy dotyczące przejęcia odpowiedzialności za wniosek o udzielenie ochrony złożony na terytorium innego państwa członkowskiego (tzw. IN). Liczba spraw ) 36-krotnie przekracza liczbę takich wniosków złożonych przez Polskę. Jest to związane z położeniem geograficznym naszego kraju (zewnętrzne państwo Strefy Schengen) i traktowaniem terytorium RP jako strefy tranzytowej do krajów docelowych UE (Niemcy, Francja, Austria, Belgia i Szwecja).  59% Wniosków IN dotyczyło obywateli Rosji, 10% - Ukrainy.
Liczba cudzoziemców objętych wnioskami IN wyniosła od początku roku 3 136 os. Polska wystąpiła z takim wnioskiem do innych krajów europejskich (OUT) w przypadku 88 os., z czego 86% wniosków IN i 55% wniosków OUT zostało rozpatrzonych pozytywnie. 56% wniosków IN oraz 30% wniosków OUT dotyczy współpracy z Niemcami. Poza tym, osoby, które ubiegały się o ochronę międzynarodową w Polsce składały niezmiennie kolejne wnioski oprócz Niemiec we Francji, Austrii, Szwecji i Belgii. Z kolei dalsze wnioski OUT  z Polski kierowane były poza Niemcami do Rumunii, Francji Litwy i Belgii.</t>
  </si>
  <si>
    <t>VII. Konsultacje wizowe</t>
  </si>
  <si>
    <t>VIII.  Informacja o Małym Ruchu Granicznym</t>
  </si>
  <si>
    <t>IX. Ogólne trendy</t>
  </si>
  <si>
    <t>Warszawa, 20 lipca 2017 r.</t>
  </si>
  <si>
    <t>Liczba odwołań od decyzji zaczęła rosnąć w 2016 r. i od tej pory utrzymuje się na poziomie trzykrotnie wyższym niż w poprzednich latach.
W pierwszym półroczu 2017 r. cudzoziemcy złożyli ponad 3,2 tys. odwołań od decyzji organów pierwszej instancji, z czego 69% odwołań dotyczyło pobytu czasowego, 20% - zobowiązania do powrotu, 8% - pobytu stałego. Cudzoziemcy uzyskali w tym samym czasie niemal 3 tys. decyzji Szefa UdSC w sprawach o legalizację pobytu na terytorium RP, z czego 29% stanowiło utrzymanie decyzji, od której się odwołano. 14% decyzji uchylono i przekazano do ponownego rozpatrzenia, a 17% postępowań odwoławczych zakończyło się uchyleniem decyzji organu pierwszej instancji i udzieleniem zezwolenia.
Uwzględniając obywatelstwo osób składających odwołania, najwięcej, bo 54% odwołań złożyli obywatele Ukrainy, głównie w sprawach zezwolenia na pobyt czasowy  oraz zobowiązania cudzoziemca do powrotu. Kolejne 8% stanowili obywatele Rosji, odwołujący się najczęściej w sprawach zobowiązania do powrotu i zezwolenia na pobyt czasowy. Kolejne 3 obywatelstwa licznie składające odwołania to Indie (5% ogółu), Wietnam (4% ogółu), i Chiny (3% ogółu). Wszyscy z nich odwoływali się w zdecydowanej większości od decyzji w sprawie pobytu czasowego.
W porównaniu z analogicznym okresem zeszłego roku liczba składanych odwołań jest podobna, a widoczny wzrost liczby odwołań wystąpił tylko w przypadku pobytu stałego (+40%). Biorąc pod uwagę liczbę odwołań składanych miesięcznie, jest to wspólnie z lutym jedna z niższych wartości w okresie 2016-2017.</t>
  </si>
  <si>
    <t xml:space="preserve">W czerwcu przyjęto ponad 91,5 tys. wniosków w sprawie konsultacji wizowych,  przy czym 95% z nich inicjowało inne państwo. 
W tym samym okresie wydano ponad 99,3 tys. decyzji - 95% z nich wobec wniosków innych państw.      </t>
  </si>
  <si>
    <t>* Zdecydowanie większy napływ cudzoziemców do Polski obserwujemy od 2014 r. 
* Sytuację migracyjną w Polsce nadal cechuje zwiększony napływ obywateli Ukrainy starających się o zalegalizowanie pobytu, 
* Liczba wniosków o udzielenie ochronny międzynarodowej składanych przez obywateli Rosji (głównie narodowości czeczeńskiej), Tadżykistanu oraz Ukrainy spada. 
* Napływ obywateli tych państw jest stale monitorowany. Większość postępowań o udzielenie ochrony międzynarodowej prowadzonych w stosunku Czeczenów, Gruzinów oraz obywateli Tadżykistanu jest umarzana wkrótce po złożeniu wniosku.
* Zdecydowana większość obywateli Ukrainy przybywających do Polski preferuje legalizację pobytu umożliwiającą podjęcie pracy (nie ma takiej możliwości w trakcie pierwszych 6 miesięcy procedury uchodźczej) i samodzielne utrzymanie rodziny. 
* O zezwolenie na pobyt stały występują głównie cudzoziemcy, którzy od lat przedłużali swój pobyt czasowy w Polsce. Zdecydowana większość z nich to osoby polskiego pochodzenia, w tym legitymujące się Kartą Polaka bądź małżonkowie obywateli RP. 
* Wśród pobytów czasowych największym zainteresowaniem cieszą się te uzasadniane podjęciem pracy, w tym tzw. jednolite zezwolenia na pobyt i pracę (w 2016 roku 67% wniosków o pobyt czasowy uzasadnionych chęcią podjęcia pracy).
* Dominują migracje czasowe (wydawanych jest 6,5 razy więcej decyzji pozytywnych na pobyt czasowy niż stały i rezydenta UE).
* W 2017 roku szczególnie dużym zainteresowaniem wśród cudzoziemców cieszy się imigracja zarobkowa do Polski (około 67% wniosków pobyt czasowy uzasadnionych chęcią podjęcia pracy).
* Wnioski o udzielenie ochrony międzynarodowej stanowiły w 2016 r. ok 7% ogółu wszystkich wniosków cudzoziemców w 2017 roku ok 3%.</t>
  </si>
  <si>
    <r>
      <t>W  2017 r. wnioski o udzielenie ochrony międzynarodowej złożyło 2 989 os., z czego 58% stanowiły wnioski pierwsze.  Niemal wszyscy wnioskodawcy (93%)  pochodzili z państw należących do byłego ZSRR (głównie: Rosja, Ukraina, Tadżykistan, Kirgistan, Armenia, Gruzja, Białoruś). 
Dwie największe grupy obywateli ubiegających się ochronę pochodziły z Rosji (2 124 os., 71%) i Ukrainy (401 os., 13%). W gronie pozostałych dominujących wnioskodawców znaleźli się mieszkańcy Azji Centralnej (4%): Tadżykistanu (87 os. 3%) i Kirgistanu (27 os., 1%), Zakaukazia (3%): Armenii (50 os., 2%) i Gruzji (41 os. 1%) i Bliskiego Wschodu (2%): Syrii (27 os., 1%), Iraku (19 os., 1%) i Iranu (13 os.). Oprócz wymienionych krajów w zestawieniu obywatelstw najliczniej składających wnioski o udzielenie ochrony znajdują się jeszcze mieszkańcy Białorusi (34 os., 1%) i Wietnamu (15 os.,1%).
Większość wnioskodawców (58%) dostała się na teren RP przez kolejowe i drogowe przejścia graniczne, najczęściej przekraczając wschodnią granicę kraju. Tradycyjnie najwięcej wniosków przyjęła placówka Straży Granicznej w Terespolu (41%). W 2016 r. i 2015 r. to przejście graniczne  także było najczęściej wybierane przez cudzoziemców ubiegających się o ochronę jako miejsce złożenia wniosków, ale ich odsetek był znacznie wyższy i wynosił 68% w 2016 r. i 70% w 2015 r. Kolejne jednostki, cieszące się jednak znacznie mniejszym zainteresowaniem wnioskodawców to:  Placówka SG na lotnisku Okęcie w Warszawie (19%), Placówka Straży Granicznej w Białej Podlaskiej (6%), Placówka SG w Bobrownikach (4%). Należy tu zauważyć, że  Szef Urzędu do Spraw Cudzoziemców wznowił 399 postepowań co stanowi wysoki odsetek (13%) wszystkich wniosków.
Wartym uwagi jest fakt, że w porównaniu do zeszłego roku cudzoziemcy rzadziej korzystają z drogi lądowej, a coraz częściej składają wnioski o udzielenie ochrony na lotniskach.  W 2015 r. tylko 2 wnioski na 100 były składane w porcie lotniczym, w 2016 r. - jeden na 10, a w 2017 r. - co czwarty. Drogą powietrzną przybywają głównie obywatele Rosji i Ukrainy, przy czym, o ile na lotnisku składa wnioski tylko 13% Rosjan (Rosjanie dostają się do Polski w większości przez lądowe przejścia graniczne, głównie w Terespolu), o tyle w przypadku obywateli Ukrainy, jest to droga, którą wybiera 65% wnioskodawców z tego kraju.
Zmieniły się także rodzaje składanych wniosków. W całym 2016 r. udział wniosków pierwszych w ogólnej liczbie wniosków wynosił 80%, w 2017 r. - 57%, a udział wniosków kolejnych i wznowień postępowania wzrósł z 20% do 43%. Obywatelstwa charakteryzujące się najwyższym odsetkiem  wniosków kolejnych w 2017 r.  to Gruzja (wzrost z 55% na 68% w 2017 r.), Ukraina  (55% w 2016r., 63% w 2017 r.), Tadżykistan (wzrost z 5% na 53%) i Rosja (wzrost z 17% na 40%). 
W zeszłym miesiącu miał miejsce przejściowy wzrost  odsetka pełnoletnich wnioskodawców do 58%. Dane z końca czerwca prezentują powrót do poprzedniej tendencji:  odsetek pełnoletnich  wnioskodawców wynosi nieco ponad połowę: 53% (46% kobiety i 54% mężczyźni), a niepełnoletnich - 47% (46% dziewczynki i 54% chłopcy). W przypadku obywatelstw TOP 5 tylko wśród wnioskodawców z Rosji jest więcej osób niepełnoletnich: 55%. Wśród pozostałych obywatelstw TOP5 dominują jednak dorośli (Ukraina - 74%, Gruzja 57%, Armenia 56%, Tadżykistan 55%).  
Liczba wniosków składanych miesięcznie w 2017 r. ustabilizowała się i trzeci miesiąc oscyluje w przedziale 400-450 os. W dłuższej perspektywie czasowej widoczny jest jednak spadek, którego początek miał miejsce w lipcu 2016, a wartości z ostatnich trzech miesięcy są najniższe od stycznia 2015. Przez pierwsze 6 miesięcy 2017 r.</t>
    </r>
    <r>
      <rPr>
        <sz val="11"/>
        <color rgb="FFFF0000"/>
        <rFont val="Calibri"/>
        <family val="2"/>
        <charset val="238"/>
        <scheme val="minor"/>
      </rPr>
      <t xml:space="preserve"> </t>
    </r>
    <r>
      <rPr>
        <sz val="11"/>
        <rFont val="Calibri"/>
        <family val="2"/>
        <charset val="238"/>
        <scheme val="minor"/>
      </rPr>
      <t xml:space="preserve">Polska przyjęła ponad połowę mniej wniosków (60%) w porównaniu do pierwszego półrocza 2016 r. Spadek dotyczy wszystkich głównych grup, które zawyczaj ubiegały się w Polsce o ochronę międzynarodową. 
Prezentując szczegółowo zmiany w porównaniu do pierwszych 6 miesięcy 2016 r., widoczny jest:
 * 3-krotny spadek liczby wniosków z Rosji. Tradycyjnie Rosja znajduje się na I pozycji pod względem liczby złożonych wniosków. Chociaż liczba wnioskodawców znacznie spadła,  wciąż stanowią ponad 70% ogółu wnioskodawców, podobnie jak w pierwszym półroczu 2016 r.;
* 2-krotny spadek liczby wniosków z Ukrainy. Widoczny jest stały spadek liczby ubiegających się o ochronę z tego kraju, a czerwcu br. po raz pierwszy od początku 2014 roku liczba przyjętych wniosków wyniosła mniej niż 50 miesięcznie.
*  8-krotny spadek liczby wniosków z Tadżykistanu. Z powodu narastającego konfliktu wewnętrznego w Tadżykistanie, od sierpnia 2015 r. liczba składanych wniosków systematycznie rosła, osiągając szczyt w okresie luty-maj 2016 r, by potem zacząć spadać. W I półroczu 2016 r. Tadżykowie stanowili 10% wnioskodawców, w pierwszym półroczu 2017 r. – 3%
*4- krotny spadek  liczby wniosków z Armenii. W porównaniu do tego samego okresu zeszłego roku liczba wniosków składanych przez obywateli Armenii spadła, ale odsetek pozostał bez zmian;
* 2-krotny spadek liczby wniosków z Gruzji. Wartym zauważenia jest fakt, że 67% ogółu wniosków z 2017 r. z Gruzji stanowią wnioski kolejne;
* liczba wnioskodawców z Syrii i Iraku pozostaje bez zmian (po 1% ogółu);
*  wzrost liczby wniosków z Białorusi i Iranu. Należy mieć jednak na uwadze fakt, że wzrost ten nie spowodował zmian na liście obywateli państw najczęściej ubiegających się o ochronę, ponieważ obywatele państw wymienionych powyżej złożyli w 2017 r. łącznie 2% ogółu wniosków;
*spadek liczby wniosków z Wietnamu i Kirgistanu i Turcji. W analogicznym okresie 2016 r. obywatele Wietnamu zajmowali 9 pozycję w zestawieniu TOP10, aktualnie znajdują się na 11 miejscu, obywatele Kirgistanu – odpowiednio 6 i 9 pozycja, obywatele Turcji – 6 pozycja w TOP 10, bez zmian, spadek widoczny jest jedynie w wartościach liczbowych. 
</t>
    </r>
  </si>
  <si>
    <t>Szef Urzędu do Spraw Cudzoziemców miał w czerwcu pod swoją opieką średnio 3920. os. Od marca br. widoczna jest tendencja spadkowa (ze śr. 4,2 tys. na 3,9 tys.)
Nieco ponad połowa wnioskodawców przebywa poza ośrodkami dla cudzoziemców,  aktualnie średnio 55% świadczeniobiorców  wynajmuje mieszkania i utrzymuje się ze środków otrzymywanych z Urzędu. Na przestrzeni ostatnich 12 miesięcy widać jednak stały spadek odsetka osób decydujących się na samodzielne zamieszkanie poza ośrodkiem.
W przypadku 10 najliczniejszych obywatelstw wnioskodawców można zaobserwować zdecydowane preferencje odnośnie miejsca pobytu na czas trwania postępowania w RP. Na pobyt w ośrodku decydują się głównie Rosjanie -73% wnioskodawców z tego państwa. Oczekiwanie na zakończenie procedury poza ośrodkiem preferują pozostałe obywatelstwa TOP 10: Ukraińcy, Gruzini, Ormianie, Kirgizi, Białorusini oraz Syryjczycy i Irakijczycy (pomiędzy 75% a 90% wnioskodawców z danego kraju). Jedynie obywatele Tadżykistanui Kazachstanu w połowie wybierają pobyt w ośrodku recepcyjnym, a w połowie wolą samodzielnie funkcjonować w oczekiwaniu wydanie decyzji.</t>
  </si>
  <si>
    <r>
      <t xml:space="preserve">Liczba składanych wniosków legalizacyjnych </t>
    </r>
    <r>
      <rPr>
        <sz val="11"/>
        <color theme="1"/>
        <rFont val="Calibri"/>
        <family val="2"/>
        <charset val="238"/>
        <scheme val="minor"/>
      </rPr>
      <t xml:space="preserve">charakteryzuje się tendencją wzrostową. Jednocześnie liczba wniosków złożonych miesięcznie jest drugą największą od początku roku.
W 2017 r. spośród ponad 89 tys. wniosków 87% dotyczyło otrzymania zezwolenia na pobyt czasowy, 11% zezwolenia na pobyt stały, a 2% </t>
    </r>
    <r>
      <rPr>
        <sz val="11"/>
        <rFont val="Calibri"/>
        <family val="2"/>
        <charset val="238"/>
        <scheme val="minor"/>
      </rPr>
      <t xml:space="preserve">zezwolenia na pobyt rezydenta UE. W sprawie zezwolenia na pobyt czasowy spośród ponad 773 tys. wniosków 66% (51,3 tys.) złożyli obywatele Ukrainy, po  4%- Hindusi i  Chińczycy, 3% - Wietnamczycy, po 2% - Białorusini i Rosjanie. O zezwolenie na pobyt stały ubiegało się 9,9 tys. cudzoziemców, w tym 60% (6 tys.) to obywatele Ukrainy, 28% - Białorusini, 3% - Rosjanie. Wnioski o zezwolenie na pobyt rezydenta długoterminowego UE, (ponad 1,7 tys. wniosków) zdominowali również obywatele Ukrainy (774) - złożyli 44% wniosków, 15% - Wietnamczycy, 8% -  Chińczycy, po 4%-  Białorusinie i Rosjanie. 
W podziale na obywatelstwo wnioskodawców w 2017 r. o legalizację pobytu na drodze wymienionych wyżej zezwoleń najczęściej. ubiegali się obywatele Ukrainy: 65% - (58 tys. Ukraińców na 89 tys. ogółu wnioskujących), w pierwszych pięciu miesiącach 2016 r. odsetek ten był taki sam, ale liczba złożonych wniosków o 1/3 niższa w porównaniu do 2017 r. (58 tys. w 2017 r., 41 tys. w 2016 r.). Za opisany wzrost w 2017 r. odpowiedzialna jest zwiększona - w porównaniu z zeszłym rokiem - liczba wniosków o zezwolenie na pobyt czasowy składanych przez obywateli Ukrainy, (+38% - z 37 tys. w 2016 r. na 51 tys. w 2017 r.) oraz pobytem stałym (+73% z 3,4 tys. w 2016 r. na 5,9 tys. w 2017 r.).
Wzrost zainteresowania legalizacją pobytu zanotowano także w stosunku do obywateli Białorusi (ponad dwukrotnie, głównie pobyt stały), Indii (dwukrotnie, głównie pobyt czasowy). </t>
    </r>
    <r>
      <rPr>
        <sz val="11"/>
        <color rgb="FFFF0000"/>
        <rFont val="Calibri"/>
        <family val="2"/>
        <charset val="238"/>
        <scheme val="minor"/>
      </rPr>
      <t xml:space="preserve">
</t>
    </r>
    <r>
      <rPr>
        <sz val="11"/>
        <rFont val="Calibri"/>
        <family val="2"/>
        <charset val="238"/>
        <scheme val="minor"/>
      </rPr>
      <t xml:space="preserve">
Ogółem w 2017 r. złożono łącznie 42% wniosków legalizacyjnych więcej (+38% wniosków na pobyt czasowy, +87% wniosków na pobyt stały, +33% wniosków na pobyt rezydenta długoterminowego UE). 87% wszystkich procedur zakończyło się decyzją przyznającą zezwolenie pobytowe), 9% odmową wydania zezwolenia, a 4% umorzeniem sprawy.</t>
    </r>
    <r>
      <rPr>
        <sz val="11"/>
        <color rgb="FFFF0000"/>
        <rFont val="Calibri"/>
        <family val="2"/>
        <charset val="238"/>
        <scheme val="minor"/>
      </rPr>
      <t xml:space="preserve"> </t>
    </r>
    <r>
      <rPr>
        <sz val="11"/>
        <rFont val="Calibri"/>
        <family val="2"/>
        <charset val="238"/>
        <scheme val="minor"/>
      </rPr>
      <t xml:space="preserve">
Analiza celu pobytu podawanego przez cudzoziemców podczas składania wniosków na pobyt czasowy wykazała, że zdecydowanie najczęstszym powodem przyjazdu do RP jest aktywność zawodowa (67%): wykonywanie pracy (61% ogółu), prowadzenie działalności gospodarczej (2%), praca w zawodzie wymagającym wysokich kwalifikacji (2%), delegowanie pracownika na terytorium RP (1%). Dalsze 12% wnioskodawców przyjechało do Polski w związku ze studiami, kolejne 7%- w związku z pobytem z cudzoziemcem.
Biorąc pod uwagę rozmieszczenie wnioskodawców na terenie RP, najwięcej wniosków przyjęli: Wojewoda Mazowiecki (34%) i Wojewodowie Dolnośląski (10%) oraz Małopolski i Wielkopolski (po 9%). Najmniejsze zainteresowanie legalizacją pobytu miało miejsce w Województwach Podlaskim i Świętokrzyskim.</t>
    </r>
  </si>
  <si>
    <r>
      <t>Głównym beneficjentem MRG są obywatele Ukrainy. Brak Rosji w statystykach wydanych pozwoleń MRG związany jest z</t>
    </r>
    <r>
      <rPr>
        <sz val="11"/>
        <color theme="1"/>
        <rFont val="Calibri"/>
        <family val="2"/>
        <charset val="238"/>
        <scheme val="minor"/>
      </rPr>
      <t xml:space="preserve"> zawieszeniem MRG w stosunku do obywateli tego kraju. 
Od początku 2017 r.  wszystkie zezwolenia MRG wydano na Ukrainie, 76% we Lwowie,  pozostałe 24% - przez wydział konsularny w Łucku. Wydania zezwoleń MRG odmówiono 134 osobom. Cofnięcie zezwoleń miało miejsce w stosunku do 310 posiadaczy:  w 95% obywateli Ukrainy, 5%- Rosji, a 130 zezwoleń unieważniono.</t>
    </r>
  </si>
  <si>
    <t>przygotowała: Małgorzata Jankowska</t>
  </si>
  <si>
    <r>
      <t xml:space="preserve">Szef Urzędu do Spraw Cudzoziemców wydał 3 237 decyzji: udzielił ochrony 255 os. (8% ogółu), 1 325 os. (41% ogółu) uzyskało decyzję negatywną, a 1 657 postępowań (51% ogółu) umorzono. Najliczniejszymi beneficjentami wszystkich decyzji przyznających w 2017 r. ochronę (status uchodźcy, ochrona uzupełniająca i pobyt tolerowany) byli obywatele z grupy TOP 10 wnioskodawców:
* Ukrainy (58% ogółu; 47 os. - stsatus uchodźcy, 101 os. - ochrona uzupełniająca) uznawalność: 43%
* Rosji (17% ogółu;  13 os. - status uchodźcy, 30 os. - ochrona uzupełniająca),
</t>
    </r>
    <r>
      <rPr>
        <sz val="11"/>
        <rFont val="Calibri"/>
        <family val="2"/>
        <charset val="238"/>
        <scheme val="minor"/>
      </rPr>
      <t>* Syrii (7% ogółu; 12 os. - status uchodźcy, 7 os. - ochrona uzuepłniająca) uznawalność: 100%
* Tadżykistanu (4% ogółu; 3 os. - status uchodźcy, 8 os. ochrona uzupełniająca) uznawalność: 9%,</t>
    </r>
    <r>
      <rPr>
        <sz val="11"/>
        <color rgb="FFFF0000"/>
        <rFont val="Calibri"/>
        <family val="2"/>
        <charset val="238"/>
        <scheme val="minor"/>
      </rPr>
      <t xml:space="preserve">
</t>
    </r>
    <r>
      <rPr>
        <sz val="11"/>
        <rFont val="Calibri"/>
        <family val="2"/>
        <charset val="238"/>
        <scheme val="minor"/>
      </rPr>
      <t>* Białorusi (2% ogółu, 4 os. - status uchodźcy, 1 os. pobyt tolerowany) uznawalność: 38%,</t>
    </r>
    <r>
      <rPr>
        <sz val="11"/>
        <color rgb="FFFF0000"/>
        <rFont val="Calibri"/>
        <family val="2"/>
        <charset val="238"/>
        <scheme val="minor"/>
      </rPr>
      <t xml:space="preserve">
</t>
    </r>
    <r>
      <rPr>
        <sz val="11"/>
        <rFont val="Calibri"/>
        <family val="2"/>
        <charset val="238"/>
        <scheme val="minor"/>
      </rPr>
      <t>* Iraku (2% ogółu, 5 os. -status uchodźcy) uznawalność: 63%.
Pozostali wnioskodawcy z grupy TOP 10 otrzymali niewielką liczbę pozytywnych decyzji, co znalazło odbicie w nieskiej uznawalności: Armenia: 0%, Gruzja: 6% (1 os. - ochrona uzupełniająca), Turcja: 0%, Kirgistan: 0%.
Z kolei państwa z najwyższą uznawalnością w 2017 r. nie znalazły się wśród najliczniejszych obywatelstw wnioskodawców z 2017 r. (z wyjątkiem Syrii, Ukrainy, Białorusi i Iraku):  Erytrea ( 100%), Kamerun (100%), Kongo (100%), Palestyna (100%), Republika Środkowoafrykańska (100%), Egipt (75%), Nigeria( 67%), Afganistan (38%), Gwinea (33%) oraz Iran (33%). Obywatelom każdego z wymienionych państw wydano nie więcej niż 3 pozytywne decyzje.
Całkowita uznawalność w 2017 r. to 16%, w analogicznym okresie zeszłego roku: 10%.
Ponadto decyzje o udzieleniu ochrony kolejnym 37 osobom wydała Rada do Spraw Uchodźców (ochrona uzupełniająca dla 22 obywateli Ukrainy, 6- obywateli Kirgistanu i 1 Gruzji, 7 pobytów tolerowanych dla Rosji i 1 - Sudanu). 
Podsumowując, w RP organy obydwu instancji wydały wnioskodawcom w 2017 r. w sumie 292 decyzje o udzieleniu jednej z form ochrony: 87% z nich wydał  Szef Urzędu do Spraw Cudzoziemców, 13%- Rada do Spraw Uchodźców.
Rozstrzygnięcia merytoryczne stanowiły jednak tylko niespełna połowę wydanych decyzji (49%). Nieco ponad połowa decyzji wydanych przez Szefa Urzędu to umorzenia (51%) wydane w związku z brakiem zainteresowania kontynuacją postępowania ze strony cudzoziemca, z czego 79% z nich dotyczyło Rosjan (1 312 os.), 8% (127 os.) - obywateli Ukrainy.</t>
    </r>
    <r>
      <rPr>
        <sz val="11"/>
        <color rgb="FFFF0000"/>
        <rFont val="Calibri"/>
        <family val="2"/>
        <charset val="238"/>
        <scheme val="minor"/>
      </rPr>
      <t xml:space="preserve">
</t>
    </r>
    <r>
      <rPr>
        <sz val="11"/>
        <rFont val="Calibri"/>
        <family val="2"/>
        <charset val="238"/>
        <scheme val="minor"/>
      </rPr>
      <t xml:space="preserve">Warto zwrócić uwagę na fakt, że liczba decyzji o udzieleniu jednej z form ochrony wydanych przez Szefa Urzędu jest ponad dwukrotnie wyższa niż w pierwszym półroczu zeszłego roku. Za wzrost tej liczby w dużej mierze odpowiadają pozytywne decyzje wydane obywatelom Ukrainy (47 statusów uchodźcy i 101 ochron uzupełniających). W zeszłym roku przez pierwsze 6 miesiący obywatelom Ukrainy wydano 10 pozytywnych decyzji, w 2017 r. - 148. Dane te znalazły odbicie w wysokości odsetka uznawalności: w 2017 r. uznawalność decyzji dla obywateli Ukrainy wynosi 43%, podczas gdy analogicznym okresie 2016 r. - 2%.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</si>
</sst>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01">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protection locked="0"/>
    </xf>
    <xf numFmtId="0" fontId="22" fillId="0" borderId="0" xfId="0" applyFont="1" applyProtection="1">
      <protection locked="0"/>
    </xf>
    <xf numFmtId="3" fontId="36" fillId="0" borderId="10" xfId="0" applyNumberFormat="1" applyFont="1" applyBorder="1" applyAlignment="1" applyProtection="1">
      <alignment horizontal="right" vertical="center"/>
    </xf>
    <xf numFmtId="3" fontId="35" fillId="35" borderId="45" xfId="10" applyNumberFormat="1" applyFont="1" applyFill="1" applyBorder="1" applyAlignment="1" applyProtection="1">
      <alignment horizontal="center" vertical="center"/>
    </xf>
    <xf numFmtId="3" fontId="36" fillId="0" borderId="10" xfId="0" applyNumberFormat="1" applyFont="1" applyBorder="1" applyAlignment="1" applyProtection="1">
      <alignment horizontal="right" vertical="center"/>
    </xf>
    <xf numFmtId="0" fontId="0" fillId="0" borderId="0" xfId="0" applyProtection="1">
      <protection locked="0"/>
    </xf>
    <xf numFmtId="0" fontId="35" fillId="36" borderId="0" xfId="10" applyFont="1" applyFill="1" applyBorder="1" applyAlignment="1" applyProtection="1">
      <alignment horizontal="center" vertical="center"/>
      <protection locked="0"/>
    </xf>
    <xf numFmtId="3" fontId="35" fillId="36" borderId="0" xfId="10" applyNumberFormat="1" applyFont="1" applyFill="1" applyBorder="1" applyAlignment="1" applyProtection="1">
      <alignment horizontal="center" vertical="center"/>
    </xf>
    <xf numFmtId="0" fontId="35" fillId="36" borderId="21" xfId="0" applyFont="1" applyFill="1" applyBorder="1" applyAlignment="1" applyProtection="1">
      <alignment horizontal="center" vertical="center" textRotation="90" wrapText="1"/>
      <protection locked="0"/>
    </xf>
    <xf numFmtId="3" fontId="36" fillId="0" borderId="10" xfId="0" applyNumberFormat="1" applyFont="1" applyBorder="1" applyAlignment="1" applyProtection="1">
      <alignment horizontal="right" vertical="center"/>
    </xf>
    <xf numFmtId="3" fontId="35" fillId="35" borderId="45" xfId="10" applyNumberFormat="1" applyFont="1" applyFill="1" applyBorder="1" applyAlignment="1" applyProtection="1">
      <alignment horizontal="center" vertical="center"/>
    </xf>
    <xf numFmtId="3" fontId="35" fillId="35" borderId="45" xfId="10" applyNumberFormat="1" applyFont="1" applyFill="1" applyBorder="1" applyAlignment="1" applyProtection="1">
      <alignment horizontal="center" vertical="center"/>
    </xf>
    <xf numFmtId="0" fontId="0" fillId="0" borderId="0" xfId="0" applyFill="1" applyBorder="1" applyProtection="1">
      <protection locked="0"/>
    </xf>
    <xf numFmtId="0" fontId="35" fillId="0" borderId="0" xfId="10" applyFont="1" applyFill="1" applyBorder="1" applyAlignment="1" applyProtection="1">
      <alignment horizontal="left" vertical="center"/>
      <protection locked="0"/>
    </xf>
    <xf numFmtId="0" fontId="35" fillId="0" borderId="0" xfId="10" applyFont="1" applyFill="1" applyBorder="1" applyAlignment="1" applyProtection="1">
      <alignment horizontal="center" vertical="center"/>
      <protection locked="0"/>
    </xf>
    <xf numFmtId="0" fontId="0" fillId="0" borderId="0" xfId="0" applyProtection="1">
      <protection locked="0"/>
    </xf>
    <xf numFmtId="0" fontId="0" fillId="0" borderId="0" xfId="0" applyBorder="1" applyAlignment="1" applyProtection="1">
      <protection locked="0"/>
    </xf>
    <xf numFmtId="0" fontId="0" fillId="0" borderId="0" xfId="0" applyBorder="1" applyAlignment="1"/>
    <xf numFmtId="0" fontId="0" fillId="0" borderId="0" xfId="0" applyProtection="1">
      <protection locked="0"/>
    </xf>
    <xf numFmtId="0" fontId="0" fillId="0" borderId="0" xfId="0" applyProtection="1">
      <protection locked="0"/>
    </xf>
    <xf numFmtId="0" fontId="0" fillId="0" borderId="0" xfId="0" applyProtection="1">
      <protection locked="0"/>
    </xf>
    <xf numFmtId="0" fontId="0" fillId="0" borderId="0" xfId="0" applyProtection="1">
      <protection locked="0"/>
    </xf>
    <xf numFmtId="3" fontId="35" fillId="0" borderId="0" xfId="10" applyNumberFormat="1" applyFont="1" applyFill="1" applyBorder="1" applyAlignment="1" applyProtection="1">
      <alignment horizontal="center" vertical="center"/>
    </xf>
    <xf numFmtId="0" fontId="0" fillId="0" borderId="0" xfId="0" applyProtection="1">
      <protection locked="0"/>
    </xf>
    <xf numFmtId="165" fontId="0" fillId="0" borderId="0" xfId="0" applyNumberFormat="1" applyProtection="1">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3" fontId="36" fillId="35" borderId="17" xfId="0" applyNumberFormat="1" applyFont="1" applyFill="1" applyBorder="1" applyAlignment="1" applyProtection="1">
      <alignment horizontal="right" vertical="center" wrapText="1"/>
    </xf>
    <xf numFmtId="3" fontId="36" fillId="35" borderId="26" xfId="0" applyNumberFormat="1" applyFont="1" applyFill="1" applyBorder="1" applyAlignment="1" applyProtection="1">
      <alignment horizontal="right" vertical="center" wrapText="1"/>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3" fontId="35" fillId="35" borderId="45" xfId="0" applyNumberFormat="1" applyFont="1" applyFill="1" applyBorder="1" applyAlignment="1" applyProtection="1">
      <alignment horizontal="center" vertical="center"/>
    </xf>
    <xf numFmtId="3" fontId="35" fillId="35" borderId="46" xfId="0" applyNumberFormat="1" applyFont="1" applyFill="1" applyBorder="1" applyAlignment="1" applyProtection="1">
      <alignment horizontal="center" vertical="center"/>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0" fontId="20" fillId="0" borderId="40" xfId="0" applyFont="1" applyBorder="1" applyAlignment="1" applyProtection="1">
      <alignment horizontal="center" vertical="center" wrapText="1"/>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wrapText="1"/>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6" borderId="10" xfId="0" applyNumberFormat="1" applyFont="1" applyFill="1" applyBorder="1" applyAlignment="1" applyProtection="1">
      <alignment horizontal="right" vertical="center" wrapText="1"/>
    </xf>
    <xf numFmtId="3" fontId="0" fillId="0" borderId="0" xfId="0" applyNumberFormat="1" applyAlignment="1" applyProtection="1">
      <alignment horizontal="center"/>
      <protection locked="0"/>
    </xf>
    <xf numFmtId="3" fontId="36" fillId="34" borderId="10" xfId="0" applyNumberFormat="1" applyFont="1" applyFill="1" applyBorder="1" applyAlignment="1" applyProtection="1">
      <alignment horizontal="right" vertical="center"/>
    </xf>
    <xf numFmtId="0" fontId="35" fillId="36" borderId="10" xfId="0" applyFont="1" applyFill="1" applyBorder="1" applyAlignment="1" applyProtection="1">
      <alignment horizontal="center" vertical="center" textRotation="90"/>
      <protection locked="0"/>
    </xf>
    <xf numFmtId="0" fontId="35" fillId="36" borderId="32" xfId="0" applyFont="1" applyFill="1" applyBorder="1" applyAlignment="1" applyProtection="1">
      <alignment horizontal="center" vertical="center" textRotation="90"/>
      <protection locked="0"/>
    </xf>
    <xf numFmtId="0" fontId="35" fillId="36" borderId="21" xfId="0" applyFont="1" applyFill="1" applyBorder="1" applyAlignment="1" applyProtection="1">
      <alignment horizontal="center" vertical="center"/>
      <protection locked="0"/>
    </xf>
    <xf numFmtId="0" fontId="35" fillId="36" borderId="10" xfId="0" applyFont="1" applyFill="1" applyBorder="1" applyAlignment="1" applyProtection="1">
      <alignment horizontal="center" vertical="center"/>
      <protection locked="0"/>
    </xf>
    <xf numFmtId="3" fontId="35" fillId="35" borderId="47" xfId="24" applyNumberFormat="1" applyFont="1" applyFill="1" applyBorder="1" applyAlignment="1" applyProtection="1">
      <alignment horizontal="center" vertical="center" wrapText="1"/>
    </xf>
    <xf numFmtId="3" fontId="35" fillId="35" borderId="49" xfId="24" applyNumberFormat="1" applyFont="1" applyFill="1" applyBorder="1" applyAlignment="1" applyProtection="1">
      <alignment horizontal="center" vertical="center" wrapText="1"/>
    </xf>
    <xf numFmtId="3" fontId="36" fillId="36" borderId="17" xfId="0" applyNumberFormat="1" applyFont="1" applyFill="1" applyBorder="1" applyAlignment="1" applyProtection="1">
      <alignment horizontal="right" vertical="center" wrapText="1"/>
    </xf>
    <xf numFmtId="3" fontId="36" fillId="36" borderId="26" xfId="0" applyNumberFormat="1" applyFont="1" applyFill="1" applyBorder="1" applyAlignment="1" applyProtection="1">
      <alignment horizontal="right" vertical="center" wrapText="1"/>
    </xf>
    <xf numFmtId="3" fontId="36" fillId="35" borderId="10" xfId="0" applyNumberFormat="1" applyFont="1" applyFill="1" applyBorder="1" applyAlignment="1" applyProtection="1">
      <alignment horizontal="right" vertical="center"/>
    </xf>
    <xf numFmtId="3" fontId="36" fillId="35" borderId="42" xfId="0" applyNumberFormat="1" applyFont="1" applyFill="1" applyBorder="1" applyAlignment="1" applyProtection="1">
      <alignment horizontal="right" vertical="center"/>
    </xf>
    <xf numFmtId="3" fontId="36" fillId="0" borderId="10" xfId="0" applyNumberFormat="1" applyFont="1" applyBorder="1" applyAlignment="1" applyProtection="1">
      <alignment horizontal="right" vertical="center" wrapText="1"/>
    </xf>
    <xf numFmtId="3" fontId="36" fillId="0" borderId="32" xfId="0" applyNumberFormat="1" applyFont="1" applyBorder="1" applyAlignment="1" applyProtection="1">
      <alignment horizontal="right" vertical="center" wrapText="1"/>
    </xf>
    <xf numFmtId="3" fontId="35" fillId="36" borderId="45" xfId="10" applyNumberFormat="1" applyFont="1" applyFill="1" applyBorder="1" applyAlignment="1" applyProtection="1">
      <alignment horizontal="center" vertical="center"/>
    </xf>
    <xf numFmtId="3" fontId="35" fillId="36" borderId="46" xfId="10" applyNumberFormat="1" applyFont="1" applyFill="1" applyBorder="1" applyAlignment="1" applyProtection="1">
      <alignment horizontal="center" vertical="center"/>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3" fontId="36" fillId="0" borderId="42" xfId="0" applyNumberFormat="1" applyFont="1" applyFill="1" applyBorder="1" applyAlignment="1" applyProtection="1">
      <alignment horizontal="right" vertical="center"/>
    </xf>
    <xf numFmtId="3" fontId="36" fillId="36" borderId="42" xfId="24" applyNumberFormat="1" applyFont="1" applyFill="1" applyBorder="1" applyAlignment="1" applyProtection="1">
      <alignment horizontal="right" vertical="center" wrapText="1"/>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0" fontId="35" fillId="35" borderId="44" xfId="0" applyFont="1" applyFill="1" applyBorder="1" applyAlignment="1" applyProtection="1">
      <alignment horizontal="center" vertical="center"/>
    </xf>
    <xf numFmtId="0" fontId="35" fillId="35" borderId="45" xfId="0" applyFont="1" applyFill="1" applyBorder="1" applyAlignment="1" applyProtection="1">
      <alignment horizontal="center" vertical="center"/>
    </xf>
    <xf numFmtId="0" fontId="35" fillId="35" borderId="17" xfId="44" applyFont="1" applyFill="1" applyBorder="1" applyAlignment="1" applyProtection="1">
      <alignment horizontal="center" vertical="center"/>
      <protection locked="0"/>
    </xf>
    <xf numFmtId="0" fontId="35" fillId="35" borderId="18"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11" xfId="43" applyFont="1" applyFill="1" applyBorder="1" applyAlignment="1" applyProtection="1">
      <alignment horizontal="right" vertical="center"/>
    </xf>
    <xf numFmtId="0" fontId="36" fillId="35" borderId="35"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36" fillId="34" borderId="17"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20" fillId="0" borderId="0" xfId="0" applyFont="1" applyAlignment="1" applyProtection="1">
      <alignment horizontal="left" vertical="center" wrapText="1"/>
      <protection locked="0"/>
    </xf>
    <xf numFmtId="0" fontId="36" fillId="35" borderId="42" xfId="0" applyFont="1" applyFill="1" applyBorder="1" applyAlignment="1" applyProtection="1">
      <alignment horizontal="right" vertical="center"/>
    </xf>
    <xf numFmtId="0" fontId="36" fillId="35" borderId="43" xfId="0" applyFont="1" applyFill="1" applyBorder="1" applyAlignment="1" applyProtection="1">
      <alignment horizontal="right" vertical="center"/>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0" fontId="36" fillId="35" borderId="10" xfId="0" applyFont="1" applyFill="1" applyBorder="1" applyAlignment="1" applyProtection="1">
      <alignment horizontal="right" vertical="center"/>
    </xf>
    <xf numFmtId="0" fontId="36" fillId="35" borderId="17"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35" fillId="36" borderId="44" xfId="10" applyFont="1" applyFill="1" applyBorder="1" applyAlignment="1" applyProtection="1">
      <alignment horizontal="left" vertical="center" indent="1"/>
    </xf>
    <xf numFmtId="0" fontId="35" fillId="36" borderId="45" xfId="10" applyFont="1" applyFill="1" applyBorder="1" applyAlignment="1" applyProtection="1">
      <alignment horizontal="left" vertical="center" indent="1"/>
    </xf>
    <xf numFmtId="0" fontId="36" fillId="34" borderId="10" xfId="0" applyFont="1" applyFill="1" applyBorder="1" applyAlignment="1" applyProtection="1">
      <alignment horizontal="right" vertical="center"/>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4" borderId="44" xfId="0" applyFont="1" applyFill="1" applyBorder="1" applyAlignment="1" applyProtection="1">
      <alignment horizontal="left" vertical="center"/>
    </xf>
    <xf numFmtId="0" fontId="36" fillId="34" borderId="45" xfId="0" applyFont="1" applyFill="1" applyBorder="1" applyAlignment="1" applyProtection="1">
      <alignment horizontal="lef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35" fillId="36" borderId="47" xfId="10" applyFont="1" applyFill="1" applyBorder="1" applyAlignment="1" applyProtection="1">
      <alignment horizontal="center" vertical="center"/>
    </xf>
    <xf numFmtId="0" fontId="35" fillId="36" borderId="48" xfId="10" applyFont="1" applyFill="1" applyBorder="1" applyAlignment="1" applyProtection="1">
      <alignment horizontal="center" vertical="center"/>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0" fontId="32" fillId="0" borderId="0" xfId="0" applyFont="1" applyAlignment="1" applyProtection="1">
      <alignment horizontal="center" vertical="center" wrapText="1"/>
      <protection locked="0"/>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0" fontId="35" fillId="35" borderId="20" xfId="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wrapText="1"/>
      <protection locked="0"/>
    </xf>
    <xf numFmtId="0" fontId="36" fillId="34" borderId="10" xfId="43" applyFont="1" applyFill="1" applyBorder="1" applyAlignment="1" applyProtection="1">
      <alignment horizontal="right" vertical="center"/>
    </xf>
    <xf numFmtId="0" fontId="35" fillId="36" borderId="45" xfId="10" applyFont="1" applyFill="1" applyBorder="1" applyAlignment="1" applyProtection="1">
      <alignment horizontal="center" vertical="center"/>
    </xf>
    <xf numFmtId="0" fontId="35" fillId="36" borderId="46" xfId="10" applyFont="1" applyFill="1" applyBorder="1" applyAlignment="1" applyProtection="1">
      <alignment horizontal="center" vertical="center"/>
    </xf>
    <xf numFmtId="0" fontId="0" fillId="33" borderId="0" xfId="0" applyFill="1" applyAlignment="1" applyProtection="1">
      <alignment horizontal="left" vertical="top" wrapText="1"/>
      <protection locked="0"/>
    </xf>
    <xf numFmtId="0" fontId="0" fillId="33" borderId="0" xfId="0" applyFill="1" applyAlignment="1" applyProtection="1">
      <alignment horizontal="left" vertical="top"/>
      <protection locked="0"/>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3" fontId="36" fillId="0" borderId="10" xfId="0" applyNumberFormat="1" applyFont="1" applyBorder="1" applyAlignment="1" applyProtection="1">
      <alignment horizontal="right" vertical="center"/>
    </xf>
    <xf numFmtId="3" fontId="36" fillId="0" borderId="32" xfId="0" applyNumberFormat="1" applyFont="1" applyBorder="1" applyAlignment="1" applyProtection="1">
      <alignment horizontal="right" vertical="center"/>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3" fontId="36" fillId="35" borderId="28" xfId="0" applyNumberFormat="1" applyFont="1" applyFill="1" applyBorder="1" applyAlignment="1" applyProtection="1">
      <alignment horizontal="right" vertical="center" wrapText="1"/>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0" fontId="35" fillId="35" borderId="21" xfId="0" applyFont="1" applyFill="1" applyBorder="1" applyAlignment="1" applyProtection="1">
      <alignment horizontal="center" vertical="center"/>
      <protection locked="0"/>
    </xf>
    <xf numFmtId="3" fontId="35" fillId="35" borderId="45" xfId="10" applyNumberFormat="1" applyFont="1" applyFill="1" applyBorder="1" applyAlignment="1" applyProtection="1">
      <alignment horizontal="center" vertical="center"/>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0" fontId="35" fillId="36" borderId="44" xfId="10" applyFont="1" applyFill="1" applyBorder="1" applyAlignment="1" applyProtection="1">
      <alignment vertical="center" wrapText="1"/>
    </xf>
    <xf numFmtId="0" fontId="35" fillId="36" borderId="45" xfId="10" applyFont="1" applyFill="1" applyBorder="1" applyAlignment="1" applyProtection="1">
      <alignment vertical="center" wrapText="1"/>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3" fontId="36" fillId="0" borderId="10" xfId="0" applyNumberFormat="1" applyFont="1" applyFill="1" applyBorder="1" applyAlignment="1" applyProtection="1">
      <alignment horizontal="right" vertical="center"/>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0" fontId="36" fillId="35" borderId="32" xfId="0" applyFont="1" applyFill="1" applyBorder="1" applyAlignment="1" applyProtection="1">
      <alignment horizontal="right" vertical="center"/>
    </xf>
    <xf numFmtId="0" fontId="35" fillId="35" borderId="26" xfId="0" applyFont="1" applyFill="1" applyBorder="1" applyAlignment="1" applyProtection="1">
      <alignment horizontal="center" vertical="center" textRotation="90" wrapText="1"/>
      <protection locked="0"/>
    </xf>
    <xf numFmtId="0" fontId="36" fillId="34" borderId="32" xfId="0" applyFont="1" applyFill="1" applyBorder="1" applyAlignment="1" applyProtection="1">
      <alignment horizontal="right" vertical="center"/>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164" fontId="28" fillId="0" borderId="0" xfId="2" applyNumberFormat="1" applyFont="1" applyBorder="1" applyAlignment="1" applyProtection="1">
      <alignment horizontal="center"/>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0" fillId="33" borderId="0" xfId="0" applyFont="1" applyFill="1" applyAlignment="1" applyProtection="1">
      <alignment horizontal="left" vertical="top" wrapText="1"/>
      <protection locked="0"/>
    </xf>
    <xf numFmtId="0" fontId="35" fillId="35" borderId="11" xfId="44" applyFont="1" applyFill="1" applyBorder="1" applyAlignment="1" applyProtection="1">
      <alignment horizontal="center" vertical="center" textRotation="90" wrapText="1"/>
      <protection locked="0"/>
    </xf>
    <xf numFmtId="0" fontId="35" fillId="35" borderId="35"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0" fontId="36" fillId="35" borderId="10" xfId="43" applyFont="1" applyFill="1" applyBorder="1" applyAlignment="1" applyProtection="1">
      <alignment horizontal="right" vertical="center"/>
    </xf>
    <xf numFmtId="0" fontId="35" fillId="35" borderId="13"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0" fillId="0" borderId="0" xfId="0" applyProtection="1">
      <protection locked="0"/>
    </xf>
    <xf numFmtId="0" fontId="35" fillId="36" borderId="44" xfId="10" applyFont="1" applyFill="1" applyBorder="1" applyAlignment="1" applyProtection="1">
      <alignment horizontal="left" vertical="center"/>
    </xf>
    <xf numFmtId="0" fontId="35" fillId="36" borderId="45" xfId="10" applyFont="1" applyFill="1" applyBorder="1" applyAlignment="1" applyProtection="1">
      <alignment horizontal="left" vertical="center"/>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35" fillId="36" borderId="49" xfId="10" applyFont="1" applyFill="1" applyBorder="1" applyAlignment="1" applyProtection="1">
      <alignment horizontal="center" vertical="center"/>
    </xf>
    <xf numFmtId="0" fontId="36" fillId="35" borderId="42" xfId="43" applyFont="1" applyFill="1" applyBorder="1" applyAlignment="1" applyProtection="1">
      <alignment horizontal="right" vertical="center"/>
    </xf>
    <xf numFmtId="0" fontId="35" fillId="35" borderId="10" xfId="44" applyFont="1" applyFill="1" applyBorder="1" applyAlignment="1" applyProtection="1">
      <alignment horizontal="center" vertical="center" wrapText="1"/>
      <protection locked="0"/>
    </xf>
    <xf numFmtId="0" fontId="36" fillId="35" borderId="43" xfId="43" applyFont="1" applyFill="1" applyBorder="1" applyAlignment="1" applyProtection="1">
      <alignment horizontal="right" vertical="center"/>
    </xf>
    <xf numFmtId="0" fontId="35" fillId="35" borderId="32" xfId="44" applyFont="1" applyFill="1" applyBorder="1" applyAlignment="1" applyProtection="1">
      <alignment horizontal="center" vertical="center"/>
      <protection locked="0"/>
    </xf>
    <xf numFmtId="0" fontId="36" fillId="34" borderId="32"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27" fillId="35" borderId="0" xfId="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35" fillId="35" borderId="26" xfId="44" applyFont="1" applyFill="1" applyBorder="1" applyAlignment="1" applyProtection="1">
      <alignment horizontal="center" vertical="center"/>
      <protection locked="0"/>
    </xf>
    <xf numFmtId="0" fontId="34" fillId="35" borderId="21" xfId="0" applyFont="1" applyFill="1" applyBorder="1" applyAlignment="1" applyProtection="1">
      <alignment horizontal="center" vertical="center" wrapText="1"/>
    </xf>
    <xf numFmtId="0" fontId="34" fillId="35" borderId="31" xfId="0" applyFont="1" applyFill="1" applyBorder="1" applyAlignment="1" applyProtection="1">
      <alignment horizontal="center" vertical="center" wrapText="1"/>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0" fontId="35" fillId="36" borderId="44" xfId="0" applyFont="1" applyFill="1" applyBorder="1" applyAlignment="1" applyProtection="1">
      <alignment horizontal="center" vertical="center"/>
    </xf>
    <xf numFmtId="0" fontId="35" fillId="36" borderId="45" xfId="0" applyFont="1" applyFill="1" applyBorder="1" applyAlignment="1" applyProtection="1">
      <alignment horizontal="center" vertical="center"/>
    </xf>
    <xf numFmtId="3" fontId="35" fillId="34" borderId="45" xfId="0" applyNumberFormat="1" applyFont="1" applyFill="1" applyBorder="1" applyAlignment="1" applyProtection="1">
      <alignment horizontal="center" vertical="center"/>
    </xf>
    <xf numFmtId="3" fontId="36" fillId="0" borderId="42" xfId="0" applyNumberFormat="1" applyFont="1" applyBorder="1" applyAlignment="1" applyProtection="1">
      <alignment horizontal="right" vertical="center" wrapText="1"/>
    </xf>
    <xf numFmtId="3" fontId="36" fillId="0" borderId="43" xfId="0" applyNumberFormat="1" applyFont="1" applyBorder="1" applyAlignment="1" applyProtection="1">
      <alignment horizontal="right" vertical="center" wrapText="1"/>
    </xf>
    <xf numFmtId="3" fontId="36" fillId="0" borderId="42" xfId="0" applyNumberFormat="1" applyFont="1" applyBorder="1" applyAlignment="1" applyProtection="1">
      <alignment horizontal="right" vertical="center"/>
    </xf>
    <xf numFmtId="0" fontId="35" fillId="36" borderId="20" xfId="0" applyFont="1" applyFill="1" applyBorder="1" applyAlignment="1" applyProtection="1">
      <alignment horizontal="center" vertical="center"/>
      <protection locked="0"/>
    </xf>
    <xf numFmtId="0" fontId="35" fillId="36" borderId="25"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3" fontId="35" fillId="34" borderId="46" xfId="0" applyNumberFormat="1" applyFont="1" applyFill="1" applyBorder="1" applyAlignment="1" applyProtection="1">
      <alignment horizontal="center" vertical="center"/>
    </xf>
    <xf numFmtId="3" fontId="35" fillId="36" borderId="45" xfId="0" applyNumberFormat="1" applyFont="1" applyFill="1" applyBorder="1" applyAlignment="1" applyProtection="1">
      <alignment horizontal="center" vertical="center"/>
    </xf>
    <xf numFmtId="3" fontId="35" fillId="36" borderId="46" xfId="0" applyNumberFormat="1" applyFont="1" applyFill="1" applyBorder="1" applyAlignment="1" applyProtection="1">
      <alignment horizontal="center" vertical="center"/>
    </xf>
    <xf numFmtId="0" fontId="35" fillId="34" borderId="44" xfId="24" applyFont="1" applyFill="1" applyBorder="1" applyAlignment="1" applyProtection="1">
      <alignment horizontal="center" vertical="center" wrapText="1"/>
      <protection locked="0"/>
    </xf>
    <xf numFmtId="0" fontId="35" fillId="34" borderId="45" xfId="24" applyFont="1" applyFill="1" applyBorder="1" applyAlignment="1" applyProtection="1">
      <alignment horizontal="center" vertical="center" wrapText="1"/>
      <protection locked="0"/>
    </xf>
    <xf numFmtId="3" fontId="36" fillId="36" borderId="10" xfId="24" applyNumberFormat="1" applyFont="1" applyFill="1" applyBorder="1" applyAlignment="1" applyProtection="1">
      <alignment horizontal="right" vertical="center"/>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3" fontId="36" fillId="36" borderId="10" xfId="24" applyNumberFormat="1" applyFont="1" applyFill="1" applyBorder="1" applyAlignment="1" applyProtection="1">
      <alignment horizontal="right" vertical="center" wrapText="1"/>
    </xf>
    <xf numFmtId="3" fontId="36" fillId="36" borderId="32" xfId="24" applyNumberFormat="1" applyFont="1" applyFill="1" applyBorder="1" applyAlignment="1" applyProtection="1">
      <alignment horizontal="right" vertical="center" wrapText="1"/>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3" fontId="36" fillId="0" borderId="10" xfId="24" applyNumberFormat="1" applyFont="1" applyFill="1" applyBorder="1" applyAlignment="1" applyProtection="1">
      <alignment horizontal="right" vertical="center"/>
    </xf>
    <xf numFmtId="0" fontId="35" fillId="36" borderId="44" xfId="10" applyFont="1" applyFill="1" applyBorder="1" applyAlignment="1" applyProtection="1">
      <alignment horizontal="center" vertical="center"/>
      <protection locked="0"/>
    </xf>
    <xf numFmtId="0" fontId="35" fillId="36" borderId="45" xfId="10" applyFont="1" applyFill="1" applyBorder="1" applyAlignment="1" applyProtection="1">
      <alignment horizontal="center" vertical="center"/>
      <protection locked="0"/>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5" fillId="33" borderId="10" xfId="0" applyFont="1" applyFill="1" applyBorder="1" applyAlignment="1" applyProtection="1">
      <alignment horizontal="center" vertical="center" wrapText="1"/>
      <protection locked="0"/>
    </xf>
    <xf numFmtId="0" fontId="35" fillId="33" borderId="32" xfId="0" applyFont="1" applyFill="1" applyBorder="1" applyAlignment="1" applyProtection="1">
      <alignment horizontal="center" vertical="center" wrapText="1"/>
      <protection locked="0"/>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3" fontId="35" fillId="33" borderId="45" xfId="10" applyNumberFormat="1" applyFont="1" applyFill="1" applyBorder="1" applyAlignment="1" applyProtection="1">
      <alignment horizontal="center" vertical="center"/>
    </xf>
    <xf numFmtId="3" fontId="35" fillId="33" borderId="46" xfId="10" applyNumberFormat="1" applyFont="1" applyFill="1" applyBorder="1" applyAlignment="1" applyProtection="1">
      <alignment horizontal="center" vertical="center"/>
    </xf>
    <xf numFmtId="3" fontId="36" fillId="0" borderId="42" xfId="24" applyNumberFormat="1" applyFont="1" applyFill="1" applyBorder="1" applyAlignment="1" applyProtection="1">
      <alignment horizontal="right" vertical="center"/>
    </xf>
    <xf numFmtId="0" fontId="35" fillId="33" borderId="44" xfId="10" applyFont="1" applyFill="1" applyBorder="1" applyAlignment="1" applyProtection="1">
      <alignment horizontal="center" vertical="center"/>
      <protection locked="0"/>
    </xf>
    <xf numFmtId="0" fontId="35" fillId="33" borderId="45" xfId="10"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xf numFmtId="0" fontId="35" fillId="35" borderId="44" xfId="10" applyFont="1" applyFill="1" applyBorder="1" applyAlignment="1" applyProtection="1">
      <alignment horizontal="center" vertical="center" wrapText="1"/>
      <protection locked="0"/>
    </xf>
    <xf numFmtId="0" fontId="35" fillId="35" borderId="45" xfId="10" applyFont="1" applyFill="1" applyBorder="1" applyAlignment="1" applyProtection="1">
      <alignment horizontal="center" vertical="center" wrapText="1"/>
      <protection locked="0"/>
    </xf>
    <xf numFmtId="3" fontId="35" fillId="35" borderId="46" xfId="10" applyNumberFormat="1" applyFont="1" applyFill="1" applyBorder="1" applyAlignment="1" applyProtection="1">
      <alignment horizontal="center" vertical="center"/>
    </xf>
    <xf numFmtId="0" fontId="24" fillId="0" borderId="0" xfId="0" applyFont="1" applyAlignment="1" applyProtection="1">
      <alignment horizontal="center" vertical="top" wrapText="1"/>
      <protection locked="0"/>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404</c:v>
                </c:pt>
                <c:pt idx="2">
                  <c:v>1266</c:v>
                </c:pt>
                <c:pt idx="4">
                  <c:v>175</c:v>
                </c:pt>
                <c:pt idx="6">
                  <c:v>522</c:v>
                </c:pt>
                <c:pt idx="8">
                  <c:v>117</c:v>
                </c:pt>
                <c:pt idx="10">
                  <c:v>336</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111</c:v>
                </c:pt>
                <c:pt idx="2">
                  <c:v>150</c:v>
                </c:pt>
                <c:pt idx="4">
                  <c:v>133</c:v>
                </c:pt>
                <c:pt idx="6">
                  <c:v>234</c:v>
                </c:pt>
                <c:pt idx="8">
                  <c:v>17</c:v>
                </c:pt>
                <c:pt idx="10">
                  <c:v>17</c:v>
                </c:pt>
              </c:numCache>
            </c:numRef>
          </c:val>
        </c:ser>
        <c:ser>
          <c:idx val="2"/>
          <c:order val="2"/>
          <c:tx>
            <c:strRef>
              <c:f>'Meldunek tygodniowy'!$C$56</c:f>
              <c:strCache>
                <c:ptCount val="1"/>
                <c:pt idx="0">
                  <c:v>TADŻYKISTAN</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19</c:v>
                </c:pt>
                <c:pt idx="2">
                  <c:v>41</c:v>
                </c:pt>
                <c:pt idx="4">
                  <c:v>9</c:v>
                </c:pt>
                <c:pt idx="6">
                  <c:v>26</c:v>
                </c:pt>
                <c:pt idx="8">
                  <c:v>9</c:v>
                </c:pt>
                <c:pt idx="10">
                  <c:v>20</c:v>
                </c:pt>
              </c:numCache>
            </c:numRef>
          </c:val>
        </c:ser>
        <c:ser>
          <c:idx val="3"/>
          <c:order val="3"/>
          <c:tx>
            <c:strRef>
              <c:f>'Meldunek tygodniowy'!$C$57</c:f>
              <c:strCache>
                <c:ptCount val="1"/>
                <c:pt idx="0">
                  <c:v>ARMENIA</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15</c:v>
                </c:pt>
                <c:pt idx="2">
                  <c:v>42</c:v>
                </c:pt>
                <c:pt idx="4">
                  <c:v>3</c:v>
                </c:pt>
                <c:pt idx="6">
                  <c:v>3</c:v>
                </c:pt>
                <c:pt idx="8">
                  <c:v>2</c:v>
                </c:pt>
                <c:pt idx="10">
                  <c:v>5</c:v>
                </c:pt>
              </c:numCache>
            </c:numRef>
          </c:val>
        </c:ser>
        <c:ser>
          <c:idx val="5"/>
          <c:order val="4"/>
          <c:tx>
            <c:strRef>
              <c:f>'Meldunek tygodniowy'!$C$58</c:f>
              <c:strCache>
                <c:ptCount val="1"/>
                <c:pt idx="0">
                  <c:v>GRUZJA</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9</c:v>
                </c:pt>
                <c:pt idx="2">
                  <c:v>14</c:v>
                </c:pt>
                <c:pt idx="4">
                  <c:v>10</c:v>
                </c:pt>
                <c:pt idx="6">
                  <c:v>24</c:v>
                </c:pt>
                <c:pt idx="8">
                  <c:v>1</c:v>
                </c:pt>
                <c:pt idx="10">
                  <c:v>4</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168</c:v>
                </c:pt>
                <c:pt idx="2">
                  <c:v>190</c:v>
                </c:pt>
                <c:pt idx="4">
                  <c:v>48</c:v>
                </c:pt>
                <c:pt idx="6">
                  <c:v>80</c:v>
                </c:pt>
                <c:pt idx="8">
                  <c:v>10</c:v>
                </c:pt>
                <c:pt idx="10">
                  <c:v>17</c:v>
                </c:pt>
              </c:numCache>
            </c:numRef>
          </c:val>
        </c:ser>
        <c:dLbls>
          <c:showLegendKey val="0"/>
          <c:showVal val="0"/>
          <c:showCatName val="0"/>
          <c:showSerName val="0"/>
          <c:showPercent val="0"/>
          <c:showBubbleSize val="0"/>
        </c:dLbls>
        <c:gapWidth val="55"/>
        <c:gapDepth val="55"/>
        <c:shape val="box"/>
        <c:axId val="192375424"/>
        <c:axId val="192393600"/>
        <c:axId val="0"/>
      </c:bar3DChart>
      <c:catAx>
        <c:axId val="192375424"/>
        <c:scaling>
          <c:orientation val="minMax"/>
        </c:scaling>
        <c:delete val="0"/>
        <c:axPos val="b"/>
        <c:numFmt formatCode="General" sourceLinked="1"/>
        <c:majorTickMark val="none"/>
        <c:minorTickMark val="none"/>
        <c:tickLblPos val="nextTo"/>
        <c:txPr>
          <a:bodyPr rot="0" vert="horz"/>
          <a:lstStyle/>
          <a:p>
            <a:pPr algn="ctr">
              <a:defRPr/>
            </a:pPr>
            <a:endParaRPr lang="en-US"/>
          </a:p>
        </c:txPr>
        <c:crossAx val="192393600"/>
        <c:crosses val="autoZero"/>
        <c:auto val="1"/>
        <c:lblAlgn val="ctr"/>
        <c:lblOffset val="100"/>
        <c:noMultiLvlLbl val="0"/>
      </c:catAx>
      <c:valAx>
        <c:axId val="192393600"/>
        <c:scaling>
          <c:orientation val="minMax"/>
        </c:scaling>
        <c:delete val="0"/>
        <c:axPos val="l"/>
        <c:majorGridlines/>
        <c:numFmt formatCode="General" sourceLinked="1"/>
        <c:majorTickMark val="none"/>
        <c:minorTickMark val="none"/>
        <c:tickLblPos val="nextTo"/>
        <c:txPr>
          <a:bodyPr/>
          <a:lstStyle/>
          <a:p>
            <a:pPr algn="ctr">
              <a:defRPr/>
            </a:pPr>
            <a:endParaRPr lang="en-US"/>
          </a:p>
        </c:txPr>
        <c:crossAx val="192375424"/>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tygodniowy'!$B$249</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tygodniowy'!$J$248,'Meldunek tygodniowy'!$M$248,'Meldunek tygodniowy'!$P$248,'Meldunek tygodniowy'!$S$248,'Meldunek tygodniowy'!$V$248)</c:f>
              <c:strCache>
                <c:ptCount val="5"/>
                <c:pt idx="0">
                  <c:v>27.05.2017 - 02.06.2017</c:v>
                </c:pt>
                <c:pt idx="1">
                  <c:v>03.06.2017 - 09.06.2017</c:v>
                </c:pt>
                <c:pt idx="2">
                  <c:v>10.06.2017 - 16.06.2017</c:v>
                </c:pt>
                <c:pt idx="3">
                  <c:v>17.06.2017 - 23.06.2017</c:v>
                </c:pt>
                <c:pt idx="4">
                  <c:v>24.06.2017 - 30.06.2017</c:v>
                </c:pt>
              </c:strCache>
            </c:strRef>
          </c:cat>
          <c:val>
            <c:numRef>
              <c:f>('Meldunek tygodniowy'!$J$249,'Meldunek tygodniowy'!$M$249,'Meldunek tygodniowy'!$P$249,'Meldunek tygodniowy'!$S$249,'Meldunek tygodniowy'!$V$249)</c:f>
              <c:numCache>
                <c:formatCode>#,##0</c:formatCode>
                <c:ptCount val="5"/>
                <c:pt idx="0">
                  <c:v>1814</c:v>
                </c:pt>
                <c:pt idx="1">
                  <c:v>1820</c:v>
                </c:pt>
                <c:pt idx="2">
                  <c:v>1815</c:v>
                </c:pt>
                <c:pt idx="3">
                  <c:v>1789</c:v>
                </c:pt>
                <c:pt idx="4">
                  <c:v>1789</c:v>
                </c:pt>
              </c:numCache>
            </c:numRef>
          </c:val>
        </c:ser>
        <c:ser>
          <c:idx val="1"/>
          <c:order val="1"/>
          <c:tx>
            <c:strRef>
              <c:f>'Meldunek tygodniowy'!$B$250</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tygodniowy'!$J$248,'Meldunek tygodniowy'!$M$248,'Meldunek tygodniowy'!$P$248,'Meldunek tygodniowy'!$S$248,'Meldunek tygodniowy'!$V$248)</c:f>
              <c:strCache>
                <c:ptCount val="5"/>
                <c:pt idx="0">
                  <c:v>27.05.2017 - 02.06.2017</c:v>
                </c:pt>
                <c:pt idx="1">
                  <c:v>03.06.2017 - 09.06.2017</c:v>
                </c:pt>
                <c:pt idx="2">
                  <c:v>10.06.2017 - 16.06.2017</c:v>
                </c:pt>
                <c:pt idx="3">
                  <c:v>17.06.2017 - 23.06.2017</c:v>
                </c:pt>
                <c:pt idx="4">
                  <c:v>24.06.2017 - 30.06.2017</c:v>
                </c:pt>
              </c:strCache>
            </c:strRef>
          </c:cat>
          <c:val>
            <c:numRef>
              <c:f>('Meldunek tygodniowy'!$J$250,'Meldunek tygodniowy'!$M$250,'Meldunek tygodniowy'!$P$250,'Meldunek tygodniowy'!$S$250,'Meldunek tygodniowy'!$V$250)</c:f>
              <c:numCache>
                <c:formatCode>#,##0</c:formatCode>
                <c:ptCount val="5"/>
                <c:pt idx="0">
                  <c:v>2231</c:v>
                </c:pt>
                <c:pt idx="1">
                  <c:v>2197</c:v>
                </c:pt>
                <c:pt idx="2">
                  <c:v>2177</c:v>
                </c:pt>
                <c:pt idx="3">
                  <c:v>2144</c:v>
                </c:pt>
                <c:pt idx="4">
                  <c:v>2131</c:v>
                </c:pt>
              </c:numCache>
            </c:numRef>
          </c:val>
        </c:ser>
        <c:ser>
          <c:idx val="5"/>
          <c:order val="2"/>
          <c:tx>
            <c:strRef>
              <c:f>'Meldunek tygodniowy'!$B$253</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tygodniowy'!$J$248,'Meldunek tygodniowy'!$M$248,'Meldunek tygodniowy'!$P$248,'Meldunek tygodniowy'!$S$248,'Meldunek tygodniowy'!$V$248)</c:f>
              <c:strCache>
                <c:ptCount val="5"/>
                <c:pt idx="0">
                  <c:v>27.05.2017 - 02.06.2017</c:v>
                </c:pt>
                <c:pt idx="1">
                  <c:v>03.06.2017 - 09.06.2017</c:v>
                </c:pt>
                <c:pt idx="2">
                  <c:v>10.06.2017 - 16.06.2017</c:v>
                </c:pt>
                <c:pt idx="3">
                  <c:v>17.06.2017 - 23.06.2017</c:v>
                </c:pt>
                <c:pt idx="4">
                  <c:v>24.06.2017 - 30.06.2017</c:v>
                </c:pt>
              </c:strCache>
            </c:strRef>
          </c:cat>
          <c:val>
            <c:numRef>
              <c:f>('Meldunek tygodniowy'!$J$253,'Meldunek tygodniowy'!$M$253,'Meldunek tygodniowy'!$P$253,'Meldunek tygodniowy'!$S$253,'Meldunek tygodniowy'!$V$253)</c:f>
              <c:numCache>
                <c:formatCode>#,##0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75"/>
        <c:gapDepth val="195"/>
        <c:shape val="cylinder"/>
        <c:axId val="192496000"/>
        <c:axId val="192497536"/>
        <c:axId val="0"/>
      </c:bar3DChart>
      <c:catAx>
        <c:axId val="192496000"/>
        <c:scaling>
          <c:orientation val="minMax"/>
        </c:scaling>
        <c:delete val="0"/>
        <c:axPos val="l"/>
        <c:numFmt formatCode="General" sourceLinked="0"/>
        <c:majorTickMark val="none"/>
        <c:minorTickMark val="none"/>
        <c:tickLblPos val="nextTo"/>
        <c:crossAx val="192497536"/>
        <c:crosses val="autoZero"/>
        <c:auto val="1"/>
        <c:lblAlgn val="ctr"/>
        <c:lblOffset val="100"/>
        <c:noMultiLvlLbl val="0"/>
      </c:catAx>
      <c:valAx>
        <c:axId val="192497536"/>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en-US"/>
          </a:p>
        </c:txPr>
        <c:crossAx val="192496000"/>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tygodniowy'!$C$388</c:f>
              <c:strCache>
                <c:ptCount val="1"/>
                <c:pt idx="0">
                  <c:v>pobyt czasowy</c:v>
                </c:pt>
              </c:strCache>
            </c:strRef>
          </c:tx>
          <c:spPr>
            <a:solidFill>
              <a:srgbClr val="FF0000"/>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tygodniowy'!$L$388:$U$388</c:f>
              <c:numCache>
                <c:formatCode>#,##0</c:formatCode>
                <c:ptCount val="10"/>
                <c:pt idx="0">
                  <c:v>2227</c:v>
                </c:pt>
                <c:pt idx="2">
                  <c:v>529</c:v>
                </c:pt>
                <c:pt idx="3">
                  <c:v>439</c:v>
                </c:pt>
                <c:pt idx="4">
                  <c:v>343</c:v>
                </c:pt>
                <c:pt idx="5">
                  <c:v>38</c:v>
                </c:pt>
                <c:pt idx="6">
                  <c:v>0</c:v>
                </c:pt>
                <c:pt idx="7">
                  <c:v>0</c:v>
                </c:pt>
                <c:pt idx="8">
                  <c:v>0</c:v>
                </c:pt>
                <c:pt idx="9">
                  <c:v>785</c:v>
                </c:pt>
              </c:numCache>
            </c:numRef>
          </c:val>
        </c:ser>
        <c:ser>
          <c:idx val="0"/>
          <c:order val="1"/>
          <c:tx>
            <c:strRef>
              <c:f>'Meldunek tygodniowy'!$C$389</c:f>
              <c:strCache>
                <c:ptCount val="1"/>
                <c:pt idx="0">
                  <c:v>pobyt stały</c:v>
                </c:pt>
              </c:strCache>
            </c:strRef>
          </c:tx>
          <c:spPr>
            <a:solidFill>
              <a:srgbClr val="FFC000"/>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tygodniowy'!$L$389:$U$389</c:f>
              <c:numCache>
                <c:formatCode>#,##0</c:formatCode>
                <c:ptCount val="10"/>
                <c:pt idx="0">
                  <c:v>267</c:v>
                </c:pt>
                <c:pt idx="2">
                  <c:v>98</c:v>
                </c:pt>
                <c:pt idx="3">
                  <c:v>34</c:v>
                </c:pt>
                <c:pt idx="4">
                  <c:v>30</c:v>
                </c:pt>
                <c:pt idx="5">
                  <c:v>2</c:v>
                </c:pt>
                <c:pt idx="6">
                  <c:v>0</c:v>
                </c:pt>
                <c:pt idx="7">
                  <c:v>0</c:v>
                </c:pt>
                <c:pt idx="8">
                  <c:v>0</c:v>
                </c:pt>
                <c:pt idx="9">
                  <c:v>42</c:v>
                </c:pt>
              </c:numCache>
            </c:numRef>
          </c:val>
        </c:ser>
        <c:ser>
          <c:idx val="1"/>
          <c:order val="2"/>
          <c:tx>
            <c:strRef>
              <c:f>'Meldunek tygodniowy'!$C$390</c:f>
              <c:strCache>
                <c:ptCount val="1"/>
                <c:pt idx="0">
                  <c:v>pobyt rezydenta długoterminowego UE</c:v>
                </c:pt>
              </c:strCache>
            </c:strRef>
          </c:tx>
          <c:spPr>
            <a:solidFill>
              <a:srgbClr val="FFFF00"/>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tygodniowy'!$L$390:$U$390</c:f>
              <c:numCache>
                <c:formatCode>#,##0</c:formatCode>
                <c:ptCount val="10"/>
                <c:pt idx="0">
                  <c:v>48</c:v>
                </c:pt>
                <c:pt idx="2">
                  <c:v>25</c:v>
                </c:pt>
                <c:pt idx="3">
                  <c:v>7</c:v>
                </c:pt>
                <c:pt idx="4">
                  <c:v>6</c:v>
                </c:pt>
                <c:pt idx="5">
                  <c:v>0</c:v>
                </c:pt>
                <c:pt idx="6">
                  <c:v>0</c:v>
                </c:pt>
                <c:pt idx="7">
                  <c:v>0</c:v>
                </c:pt>
                <c:pt idx="8">
                  <c:v>0</c:v>
                </c:pt>
                <c:pt idx="9">
                  <c:v>11</c:v>
                </c:pt>
              </c:numCache>
            </c:numRef>
          </c:val>
        </c:ser>
        <c:ser>
          <c:idx val="2"/>
          <c:order val="3"/>
          <c:tx>
            <c:strRef>
              <c:f>'Meldunek tygodniowy'!$C$391</c:f>
              <c:strCache>
                <c:ptCount val="1"/>
                <c:pt idx="0">
                  <c:v>prawo pobytu ob. UE</c:v>
                </c:pt>
              </c:strCache>
            </c:strRef>
          </c:tx>
          <c:spPr>
            <a:solidFill>
              <a:srgbClr val="92D050"/>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tygodniowy'!$L$391:$U$391</c:f>
              <c:numCache>
                <c:formatCode>#,##0</c:formatCode>
                <c:ptCount val="10"/>
                <c:pt idx="0">
                  <c:v>5</c:v>
                </c:pt>
                <c:pt idx="2">
                  <c:v>0</c:v>
                </c:pt>
                <c:pt idx="3">
                  <c:v>1</c:v>
                </c:pt>
                <c:pt idx="4">
                  <c:v>0</c:v>
                </c:pt>
                <c:pt idx="5">
                  <c:v>0</c:v>
                </c:pt>
                <c:pt idx="6">
                  <c:v>0</c:v>
                </c:pt>
                <c:pt idx="7">
                  <c:v>0</c:v>
                </c:pt>
                <c:pt idx="8">
                  <c:v>0</c:v>
                </c:pt>
                <c:pt idx="9">
                  <c:v>2</c:v>
                </c:pt>
              </c:numCache>
            </c:numRef>
          </c:val>
        </c:ser>
        <c:ser>
          <c:idx val="3"/>
          <c:order val="4"/>
          <c:tx>
            <c:strRef>
              <c:f>'Meldunek tygodniowy'!$C$392</c:f>
              <c:strCache>
                <c:ptCount val="1"/>
                <c:pt idx="0">
                  <c:v>prawo stałego pobytu obywatela UE</c:v>
                </c:pt>
              </c:strCache>
            </c:strRef>
          </c:tx>
          <c:spPr>
            <a:solidFill>
              <a:srgbClr val="00B050"/>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tygodniowy'!$L$392:$U$392</c:f>
              <c:numCache>
                <c:formatCode>#,##0</c:formatCode>
                <c:ptCount val="10"/>
                <c:pt idx="0">
                  <c:v>0</c:v>
                </c:pt>
                <c:pt idx="2">
                  <c:v>0</c:v>
                </c:pt>
                <c:pt idx="3">
                  <c:v>0</c:v>
                </c:pt>
                <c:pt idx="4">
                  <c:v>0</c:v>
                </c:pt>
                <c:pt idx="5">
                  <c:v>0</c:v>
                </c:pt>
                <c:pt idx="6">
                  <c:v>0</c:v>
                </c:pt>
                <c:pt idx="7">
                  <c:v>0</c:v>
                </c:pt>
                <c:pt idx="8">
                  <c:v>0</c:v>
                </c:pt>
                <c:pt idx="9">
                  <c:v>0</c:v>
                </c:pt>
              </c:numCache>
            </c:numRef>
          </c:val>
        </c:ser>
        <c:ser>
          <c:idx val="4"/>
          <c:order val="5"/>
          <c:tx>
            <c:strRef>
              <c:f>'Meldunek tygodniowy'!$C$393</c:f>
              <c:strCache>
                <c:ptCount val="1"/>
                <c:pt idx="0">
                  <c:v>prawo pobytu członka rodziny ob. UE</c:v>
                </c:pt>
              </c:strCache>
            </c:strRef>
          </c:tx>
          <c:spPr>
            <a:solidFill>
              <a:srgbClr val="00B0F0"/>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tygodniowy'!$L$393:$U$393</c:f>
              <c:numCache>
                <c:formatCode>#,##0</c:formatCode>
                <c:ptCount val="10"/>
                <c:pt idx="0">
                  <c:v>2</c:v>
                </c:pt>
                <c:pt idx="2">
                  <c:v>0</c:v>
                </c:pt>
                <c:pt idx="3">
                  <c:v>0</c:v>
                </c:pt>
                <c:pt idx="4">
                  <c:v>0</c:v>
                </c:pt>
                <c:pt idx="5">
                  <c:v>0</c:v>
                </c:pt>
                <c:pt idx="6">
                  <c:v>0</c:v>
                </c:pt>
                <c:pt idx="7">
                  <c:v>0</c:v>
                </c:pt>
                <c:pt idx="8">
                  <c:v>0</c:v>
                </c:pt>
                <c:pt idx="9">
                  <c:v>1</c:v>
                </c:pt>
              </c:numCache>
            </c:numRef>
          </c:val>
        </c:ser>
        <c:ser>
          <c:idx val="5"/>
          <c:order val="6"/>
          <c:tx>
            <c:strRef>
              <c:f>'Meldunek tygodniowy'!$C$394</c:f>
              <c:strCache>
                <c:ptCount val="1"/>
                <c:pt idx="0">
                  <c:v>prawo stałego pobytu członka rodziny ob.. UE</c:v>
                </c:pt>
              </c:strCache>
            </c:strRef>
          </c:tx>
          <c:spPr>
            <a:solidFill>
              <a:srgbClr val="0070C0"/>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tygodniowy'!$L$394:$U$394</c:f>
              <c:numCache>
                <c:formatCode>#,##0</c:formatCode>
                <c:ptCount val="10"/>
                <c:pt idx="0">
                  <c:v>0</c:v>
                </c:pt>
                <c:pt idx="2">
                  <c:v>0</c:v>
                </c:pt>
                <c:pt idx="3">
                  <c:v>0</c:v>
                </c:pt>
                <c:pt idx="4">
                  <c:v>0</c:v>
                </c:pt>
                <c:pt idx="5">
                  <c:v>0</c:v>
                </c:pt>
                <c:pt idx="6">
                  <c:v>0</c:v>
                </c:pt>
                <c:pt idx="7">
                  <c:v>0</c:v>
                </c:pt>
                <c:pt idx="8">
                  <c:v>0</c:v>
                </c:pt>
                <c:pt idx="9">
                  <c:v>0</c:v>
                </c:pt>
              </c:numCache>
            </c:numRef>
          </c:val>
        </c:ser>
        <c:ser>
          <c:idx val="6"/>
          <c:order val="7"/>
          <c:tx>
            <c:strRef>
              <c:f>'Meldunek tygodniowy'!$C$395</c:f>
              <c:strCache>
                <c:ptCount val="1"/>
                <c:pt idx="0">
                  <c:v>pobyt tolerowany</c:v>
                </c:pt>
              </c:strCache>
            </c:strRef>
          </c:tx>
          <c:spPr>
            <a:solidFill>
              <a:srgbClr val="002060"/>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tygodniowy'!$L$395:$U$395</c:f>
              <c:numCache>
                <c:formatCode>#,##0</c:formatCode>
                <c:ptCount val="10"/>
                <c:pt idx="0">
                  <c:v>0</c:v>
                </c:pt>
                <c:pt idx="2">
                  <c:v>0</c:v>
                </c:pt>
                <c:pt idx="3">
                  <c:v>0</c:v>
                </c:pt>
                <c:pt idx="4">
                  <c:v>0</c:v>
                </c:pt>
                <c:pt idx="5">
                  <c:v>0</c:v>
                </c:pt>
                <c:pt idx="6">
                  <c:v>0</c:v>
                </c:pt>
                <c:pt idx="7">
                  <c:v>0</c:v>
                </c:pt>
                <c:pt idx="8">
                  <c:v>0</c:v>
                </c:pt>
                <c:pt idx="9">
                  <c:v>0</c:v>
                </c:pt>
              </c:numCache>
            </c:numRef>
          </c:val>
        </c:ser>
        <c:ser>
          <c:idx val="7"/>
          <c:order val="8"/>
          <c:tx>
            <c:strRef>
              <c:f>'Meldunek tygodniowy'!$C$396</c:f>
              <c:strCache>
                <c:ptCount val="1"/>
                <c:pt idx="0">
                  <c:v>pobyt humanitarny</c:v>
                </c:pt>
              </c:strCache>
            </c:strRef>
          </c:tx>
          <c:spPr>
            <a:solidFill>
              <a:srgbClr val="7030A0"/>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tygodniowy'!$L$396:$U$396</c:f>
              <c:numCache>
                <c:formatCode>#,##0</c:formatCode>
                <c:ptCount val="10"/>
                <c:pt idx="0">
                  <c:v>3</c:v>
                </c:pt>
                <c:pt idx="2">
                  <c:v>2</c:v>
                </c:pt>
                <c:pt idx="3">
                  <c:v>0</c:v>
                </c:pt>
                <c:pt idx="4">
                  <c:v>0</c:v>
                </c:pt>
                <c:pt idx="5">
                  <c:v>0</c:v>
                </c:pt>
                <c:pt idx="6">
                  <c:v>0</c:v>
                </c:pt>
                <c:pt idx="7">
                  <c:v>0</c:v>
                </c:pt>
                <c:pt idx="8">
                  <c:v>0</c:v>
                </c:pt>
                <c:pt idx="9">
                  <c:v>0</c:v>
                </c:pt>
              </c:numCache>
            </c:numRef>
          </c:val>
        </c:ser>
        <c:ser>
          <c:idx val="9"/>
          <c:order val="9"/>
          <c:tx>
            <c:strRef>
              <c:f>'Meldunek tygodniowy'!$C$397</c:f>
              <c:strCache>
                <c:ptCount val="1"/>
                <c:pt idx="0">
                  <c:v>wydalenie</c:v>
                </c:pt>
              </c:strCache>
            </c:strRef>
          </c:tx>
          <c:spPr>
            <a:solidFill>
              <a:schemeClr val="bg1">
                <a:lumMod val="85000"/>
              </a:schemeClr>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tygodniowy'!$L$397:$U$397</c:f>
              <c:numCache>
                <c:formatCode>#,##0</c:formatCode>
                <c:ptCount val="10"/>
                <c:pt idx="0">
                  <c:v>3</c:v>
                </c:pt>
                <c:pt idx="2">
                  <c:v>0</c:v>
                </c:pt>
                <c:pt idx="3">
                  <c:v>0</c:v>
                </c:pt>
                <c:pt idx="4">
                  <c:v>1</c:v>
                </c:pt>
                <c:pt idx="5">
                  <c:v>0</c:v>
                </c:pt>
                <c:pt idx="6">
                  <c:v>0</c:v>
                </c:pt>
                <c:pt idx="7">
                  <c:v>0</c:v>
                </c:pt>
                <c:pt idx="8">
                  <c:v>0</c:v>
                </c:pt>
                <c:pt idx="9">
                  <c:v>0</c:v>
                </c:pt>
              </c:numCache>
            </c:numRef>
          </c:val>
        </c:ser>
        <c:ser>
          <c:idx val="10"/>
          <c:order val="10"/>
          <c:tx>
            <c:strRef>
              <c:f>'Meldunek tygodniowy'!$C$398</c:f>
              <c:strCache>
                <c:ptCount val="1"/>
                <c:pt idx="0">
                  <c:v>zobowiązanie do powrotu</c:v>
                </c:pt>
              </c:strCache>
            </c:strRef>
          </c:tx>
          <c:spPr>
            <a:solidFill>
              <a:schemeClr val="bg1">
                <a:lumMod val="65000"/>
              </a:schemeClr>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tygodniowy'!$L$398:$U$398</c:f>
              <c:numCache>
                <c:formatCode>#,##0</c:formatCode>
                <c:ptCount val="10"/>
                <c:pt idx="0">
                  <c:v>639</c:v>
                </c:pt>
                <c:pt idx="2">
                  <c:v>201</c:v>
                </c:pt>
                <c:pt idx="3">
                  <c:v>35</c:v>
                </c:pt>
                <c:pt idx="4">
                  <c:v>35</c:v>
                </c:pt>
                <c:pt idx="5">
                  <c:v>77</c:v>
                </c:pt>
                <c:pt idx="6">
                  <c:v>20</c:v>
                </c:pt>
                <c:pt idx="7">
                  <c:v>0</c:v>
                </c:pt>
                <c:pt idx="8">
                  <c:v>99</c:v>
                </c:pt>
                <c:pt idx="9">
                  <c:v>124</c:v>
                </c:pt>
              </c:numCache>
            </c:numRef>
          </c:val>
        </c:ser>
        <c:ser>
          <c:idx val="11"/>
          <c:order val="11"/>
          <c:tx>
            <c:strRef>
              <c:f>'Meldunek tygodniowy'!$C$399</c:f>
              <c:strCache>
                <c:ptCount val="1"/>
                <c:pt idx="0">
                  <c:v>zaproszenie</c:v>
                </c:pt>
              </c:strCache>
            </c:strRef>
          </c:tx>
          <c:spPr>
            <a:solidFill>
              <a:schemeClr val="tx1">
                <a:lumMod val="50000"/>
                <a:lumOff val="50000"/>
              </a:schemeClr>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tygodniowy'!$L$399:$U$399</c:f>
              <c:numCache>
                <c:formatCode>#,##0</c:formatCode>
                <c:ptCount val="10"/>
                <c:pt idx="0">
                  <c:v>3</c:v>
                </c:pt>
                <c:pt idx="2">
                  <c:v>0</c:v>
                </c:pt>
                <c:pt idx="3">
                  <c:v>0</c:v>
                </c:pt>
                <c:pt idx="4">
                  <c:v>0</c:v>
                </c:pt>
                <c:pt idx="5">
                  <c:v>0</c:v>
                </c:pt>
                <c:pt idx="6">
                  <c:v>0</c:v>
                </c:pt>
                <c:pt idx="7">
                  <c:v>0</c:v>
                </c:pt>
                <c:pt idx="8">
                  <c:v>0</c:v>
                </c:pt>
                <c:pt idx="9">
                  <c:v>1</c:v>
                </c:pt>
              </c:numCache>
            </c:numRef>
          </c:val>
        </c:ser>
        <c:ser>
          <c:idx val="12"/>
          <c:order val="12"/>
          <c:tx>
            <c:strRef>
              <c:f>'Meldunek tygodniowy'!$C$400</c:f>
              <c:strCache>
                <c:ptCount val="1"/>
                <c:pt idx="0">
                  <c:v>polski dokument podróży</c:v>
                </c:pt>
              </c:strCache>
            </c:strRef>
          </c:tx>
          <c:spPr>
            <a:solidFill>
              <a:schemeClr val="tx1">
                <a:lumMod val="75000"/>
                <a:lumOff val="25000"/>
              </a:schemeClr>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tygodniowy'!$L$400:$U$400</c:f>
              <c:numCache>
                <c:formatCode>#,##0</c:formatCode>
                <c:ptCount val="10"/>
                <c:pt idx="0">
                  <c:v>9</c:v>
                </c:pt>
                <c:pt idx="2">
                  <c:v>5</c:v>
                </c:pt>
                <c:pt idx="3">
                  <c:v>0</c:v>
                </c:pt>
                <c:pt idx="4">
                  <c:v>1</c:v>
                </c:pt>
                <c:pt idx="5">
                  <c:v>0</c:v>
                </c:pt>
                <c:pt idx="6">
                  <c:v>0</c:v>
                </c:pt>
                <c:pt idx="7">
                  <c:v>0</c:v>
                </c:pt>
                <c:pt idx="8">
                  <c:v>0</c:v>
                </c:pt>
                <c:pt idx="9">
                  <c:v>0</c:v>
                </c:pt>
              </c:numCache>
            </c:numRef>
          </c:val>
        </c:ser>
        <c:ser>
          <c:idx val="13"/>
          <c:order val="13"/>
          <c:tx>
            <c:strRef>
              <c:f>'Meldunek tygodniowy'!$C$401</c:f>
              <c:strCache>
                <c:ptCount val="1"/>
                <c:pt idx="0">
                  <c:v>polski dokument tożsamości cudzoziemca</c:v>
                </c:pt>
              </c:strCache>
            </c:strRef>
          </c:tx>
          <c:spPr>
            <a:solidFill>
              <a:schemeClr val="tx1">
                <a:lumMod val="95000"/>
                <a:lumOff val="5000"/>
              </a:schemeClr>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tygodniowy'!$L$401:$U$401</c:f>
              <c:numCache>
                <c:formatCode>#,##0</c:formatCode>
                <c:ptCount val="10"/>
                <c:pt idx="0">
                  <c:v>0</c:v>
                </c:pt>
                <c:pt idx="2">
                  <c:v>0</c:v>
                </c:pt>
                <c:pt idx="3">
                  <c:v>0</c:v>
                </c:pt>
                <c:pt idx="4">
                  <c:v>0</c:v>
                </c:pt>
                <c:pt idx="5">
                  <c:v>0</c:v>
                </c:pt>
                <c:pt idx="6">
                  <c:v>0</c:v>
                </c:pt>
                <c:pt idx="7">
                  <c:v>0</c:v>
                </c:pt>
                <c:pt idx="8">
                  <c:v>0</c:v>
                </c:pt>
                <c:pt idx="9">
                  <c:v>0</c:v>
                </c:pt>
              </c:numCache>
            </c:numRef>
          </c:val>
        </c:ser>
        <c:ser>
          <c:idx val="14"/>
          <c:order val="14"/>
          <c:tx>
            <c:strRef>
              <c:f>'Meldunek tygodniowy'!$C$402</c:f>
              <c:strCache>
                <c:ptCount val="1"/>
                <c:pt idx="0">
                  <c:v>wiza (nowa + Schengen)</c:v>
                </c:pt>
              </c:strCache>
            </c:strRef>
          </c:tx>
          <c:spPr>
            <a:solidFill>
              <a:schemeClr val="bg2">
                <a:lumMod val="90000"/>
              </a:schemeClr>
            </a:solidFill>
          </c:spPr>
          <c:invertIfNegative val="0"/>
          <c:cat>
            <c:strRef>
              <c:f>'Meldunek tygodniowy'!$L$387:$U$387</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tygodniowy'!$L$402:$U$402</c:f>
              <c:numCache>
                <c:formatCode>#,##0</c:formatCode>
                <c:ptCount val="10"/>
                <c:pt idx="0">
                  <c:v>0</c:v>
                </c:pt>
                <c:pt idx="2">
                  <c:v>2</c:v>
                </c:pt>
                <c:pt idx="3">
                  <c:v>0</c:v>
                </c:pt>
                <c:pt idx="4">
                  <c:v>0</c:v>
                </c:pt>
                <c:pt idx="5">
                  <c:v>0</c:v>
                </c:pt>
                <c:pt idx="6">
                  <c:v>0</c:v>
                </c:pt>
                <c:pt idx="7">
                  <c:v>0</c:v>
                </c:pt>
                <c:pt idx="8">
                  <c:v>0</c:v>
                </c:pt>
                <c:pt idx="9">
                  <c:v>1</c:v>
                </c:pt>
              </c:numCache>
            </c:numRef>
          </c:val>
        </c:ser>
        <c:dLbls>
          <c:showLegendKey val="0"/>
          <c:showVal val="0"/>
          <c:showCatName val="0"/>
          <c:showSerName val="0"/>
          <c:showPercent val="0"/>
          <c:showBubbleSize val="0"/>
        </c:dLbls>
        <c:gapWidth val="55"/>
        <c:gapDepth val="55"/>
        <c:shape val="box"/>
        <c:axId val="195048576"/>
        <c:axId val="195050112"/>
        <c:axId val="0"/>
      </c:bar3DChart>
      <c:catAx>
        <c:axId val="195048576"/>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en-US"/>
          </a:p>
        </c:txPr>
        <c:crossAx val="195050112"/>
        <c:crosses val="autoZero"/>
        <c:auto val="1"/>
        <c:lblAlgn val="ctr"/>
        <c:lblOffset val="100"/>
        <c:noMultiLvlLbl val="0"/>
      </c:catAx>
      <c:valAx>
        <c:axId val="195050112"/>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en-US"/>
          </a:p>
        </c:txPr>
        <c:crossAx val="195048576"/>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53</c:v>
                </c:pt>
                <c:pt idx="2">
                  <c:v>200</c:v>
                </c:pt>
                <c:pt idx="4">
                  <c:v>26</c:v>
                </c:pt>
                <c:pt idx="6">
                  <c:v>111</c:v>
                </c:pt>
                <c:pt idx="8">
                  <c:v>15</c:v>
                </c:pt>
                <c:pt idx="10">
                  <c:v>58</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9</c:v>
                </c:pt>
                <c:pt idx="2">
                  <c:v>10</c:v>
                </c:pt>
                <c:pt idx="4">
                  <c:v>9</c:v>
                </c:pt>
                <c:pt idx="6">
                  <c:v>11</c:v>
                </c:pt>
                <c:pt idx="8">
                  <c:v>1</c:v>
                </c:pt>
                <c:pt idx="10">
                  <c:v>1</c:v>
                </c:pt>
              </c:numCache>
            </c:numRef>
          </c:val>
        </c:ser>
        <c:ser>
          <c:idx val="2"/>
          <c:order val="2"/>
          <c:tx>
            <c:strRef>
              <c:f>'Meldunek tygodniowy'!$C$24</c:f>
              <c:strCache>
                <c:ptCount val="1"/>
                <c:pt idx="0">
                  <c:v>TADŻYKISTAN</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0</c:v>
                </c:pt>
                <c:pt idx="2">
                  <c:v>0</c:v>
                </c:pt>
                <c:pt idx="4">
                  <c:v>3</c:v>
                </c:pt>
                <c:pt idx="6">
                  <c:v>6</c:v>
                </c:pt>
                <c:pt idx="8">
                  <c:v>0</c:v>
                </c:pt>
                <c:pt idx="10">
                  <c:v>0</c:v>
                </c:pt>
              </c:numCache>
            </c:numRef>
          </c:val>
        </c:ser>
        <c:ser>
          <c:idx val="3"/>
          <c:order val="3"/>
          <c:tx>
            <c:strRef>
              <c:f>'Meldunek tygodniowy'!$C$25</c:f>
              <c:strCache>
                <c:ptCount val="1"/>
                <c:pt idx="0">
                  <c:v>ARMENIA</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2</c:v>
                </c:pt>
                <c:pt idx="2">
                  <c:v>4</c:v>
                </c:pt>
                <c:pt idx="4">
                  <c:v>0</c:v>
                </c:pt>
                <c:pt idx="6">
                  <c:v>0</c:v>
                </c:pt>
                <c:pt idx="8">
                  <c:v>0</c:v>
                </c:pt>
                <c:pt idx="10">
                  <c:v>0</c:v>
                </c:pt>
              </c:numCache>
            </c:numRef>
          </c:val>
        </c:ser>
        <c:ser>
          <c:idx val="5"/>
          <c:order val="4"/>
          <c:tx>
            <c:strRef>
              <c:f>'Meldunek tygodniowy'!$C$26</c:f>
              <c:strCache>
                <c:ptCount val="1"/>
                <c:pt idx="0">
                  <c:v>GRUZJA</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1</c:v>
                </c:pt>
                <c:pt idx="2">
                  <c:v>1</c:v>
                </c:pt>
                <c:pt idx="4">
                  <c:v>0</c:v>
                </c:pt>
                <c:pt idx="6">
                  <c:v>0</c:v>
                </c:pt>
                <c:pt idx="8">
                  <c:v>0</c:v>
                </c:pt>
                <c:pt idx="10">
                  <c:v>0</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25</c:v>
                </c:pt>
                <c:pt idx="2">
                  <c:v>30</c:v>
                </c:pt>
                <c:pt idx="4">
                  <c:v>8</c:v>
                </c:pt>
                <c:pt idx="6">
                  <c:v>10</c:v>
                </c:pt>
                <c:pt idx="8">
                  <c:v>1</c:v>
                </c:pt>
                <c:pt idx="10">
                  <c:v>1</c:v>
                </c:pt>
              </c:numCache>
            </c:numRef>
          </c:val>
        </c:ser>
        <c:dLbls>
          <c:showLegendKey val="0"/>
          <c:showVal val="0"/>
          <c:showCatName val="0"/>
          <c:showSerName val="0"/>
          <c:showPercent val="0"/>
          <c:showBubbleSize val="0"/>
        </c:dLbls>
        <c:gapWidth val="55"/>
        <c:gapDepth val="55"/>
        <c:shape val="box"/>
        <c:axId val="195085056"/>
        <c:axId val="195086592"/>
        <c:axId val="0"/>
      </c:bar3DChart>
      <c:catAx>
        <c:axId val="195085056"/>
        <c:scaling>
          <c:orientation val="minMax"/>
        </c:scaling>
        <c:delete val="0"/>
        <c:axPos val="b"/>
        <c:numFmt formatCode="General" sourceLinked="0"/>
        <c:majorTickMark val="none"/>
        <c:minorTickMark val="none"/>
        <c:tickLblPos val="nextTo"/>
        <c:txPr>
          <a:bodyPr/>
          <a:lstStyle/>
          <a:p>
            <a:pPr algn="ctr">
              <a:defRPr/>
            </a:pPr>
            <a:endParaRPr lang="en-US"/>
          </a:p>
        </c:txPr>
        <c:crossAx val="195086592"/>
        <c:crosses val="autoZero"/>
        <c:auto val="1"/>
        <c:lblAlgn val="ctr"/>
        <c:lblOffset val="100"/>
        <c:noMultiLvlLbl val="0"/>
      </c:catAx>
      <c:valAx>
        <c:axId val="195086592"/>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en-US"/>
          </a:p>
        </c:txPr>
        <c:crossAx val="195085056"/>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tygodniowy'!$G$292</c:f>
              <c:strCache>
                <c:ptCount val="1"/>
                <c:pt idx="0">
                  <c:v>pobyt czasowy</c:v>
                </c:pt>
              </c:strCache>
            </c:strRef>
          </c:tx>
          <c:spPr>
            <a:solidFill>
              <a:srgbClr val="FF0000"/>
            </a:solidFill>
          </c:spPr>
          <c:invertIfNegative val="0"/>
          <c:cat>
            <c:multiLvlStrRef>
              <c:f>('Meldunek tygodniowy'!$K$290:$K$291,'Meldunek tygodniowy'!$M$290:$M$291,'Meldunek tygodniowy'!$O$290:$O$291,'Meldunek tygodniowy'!$Q$290:$Q$291)</c:f>
              <c:multiLvlStrCache>
                <c:ptCount val="4"/>
                <c:lvl>
                  <c:pt idx="1">
                    <c:v>pozytywne</c:v>
                  </c:pt>
                  <c:pt idx="2">
                    <c:v>negatywne</c:v>
                  </c:pt>
                  <c:pt idx="3">
                    <c:v>umorzenia</c:v>
                  </c:pt>
                </c:lvl>
                <c:lvl>
                  <c:pt idx="0">
                    <c:v>wnioski</c:v>
                  </c:pt>
                  <c:pt idx="1">
                    <c:v>decyzje 01.06.2017 - 30.06.2017 r.</c:v>
                  </c:pt>
                </c:lvl>
              </c:multiLvlStrCache>
            </c:multiLvlStrRef>
          </c:cat>
          <c:val>
            <c:numRef>
              <c:f>('Meldunek tygodniowy'!$K$292,'Meldunek tygodniowy'!$M$292,'Meldunek tygodniowy'!$O$292,'Meldunek tygodniowy'!$Q$292)</c:f>
              <c:numCache>
                <c:formatCode>#,##0</c:formatCode>
                <c:ptCount val="4"/>
                <c:pt idx="0">
                  <c:v>13423</c:v>
                </c:pt>
                <c:pt idx="1">
                  <c:v>9482</c:v>
                </c:pt>
                <c:pt idx="2">
                  <c:v>1058</c:v>
                </c:pt>
                <c:pt idx="3">
                  <c:v>437</c:v>
                </c:pt>
              </c:numCache>
            </c:numRef>
          </c:val>
        </c:ser>
        <c:ser>
          <c:idx val="2"/>
          <c:order val="1"/>
          <c:tx>
            <c:strRef>
              <c:f>'Meldunek tygodniowy'!$G$293</c:f>
              <c:strCache>
                <c:ptCount val="1"/>
                <c:pt idx="0">
                  <c:v>pobyt stały</c:v>
                </c:pt>
              </c:strCache>
            </c:strRef>
          </c:tx>
          <c:spPr>
            <a:solidFill>
              <a:srgbClr val="FFC000"/>
            </a:solidFill>
          </c:spPr>
          <c:invertIfNegative val="0"/>
          <c:cat>
            <c:multiLvlStrRef>
              <c:f>('Meldunek tygodniowy'!$K$290:$K$291,'Meldunek tygodniowy'!$M$290:$M$291,'Meldunek tygodniowy'!$O$290:$O$291,'Meldunek tygodniowy'!$Q$290:$Q$291)</c:f>
              <c:multiLvlStrCache>
                <c:ptCount val="4"/>
                <c:lvl>
                  <c:pt idx="1">
                    <c:v>pozytywne</c:v>
                  </c:pt>
                  <c:pt idx="2">
                    <c:v>negatywne</c:v>
                  </c:pt>
                  <c:pt idx="3">
                    <c:v>umorzenia</c:v>
                  </c:pt>
                </c:lvl>
                <c:lvl>
                  <c:pt idx="0">
                    <c:v>wnioski</c:v>
                  </c:pt>
                  <c:pt idx="1">
                    <c:v>decyzje 01.06.2017 - 30.06.2017 r.</c:v>
                  </c:pt>
                </c:lvl>
              </c:multiLvlStrCache>
            </c:multiLvlStrRef>
          </c:cat>
          <c:val>
            <c:numRef>
              <c:f>('Meldunek tygodniowy'!$K$293,'Meldunek tygodniowy'!$M$293,'Meldunek tygodniowy'!$O$293,'Meldunek tygodniowy'!$Q$293)</c:f>
              <c:numCache>
                <c:formatCode>#,##0</c:formatCode>
                <c:ptCount val="4"/>
                <c:pt idx="0">
                  <c:v>1373</c:v>
                </c:pt>
                <c:pt idx="1">
                  <c:v>1141</c:v>
                </c:pt>
                <c:pt idx="2">
                  <c:v>163</c:v>
                </c:pt>
                <c:pt idx="3">
                  <c:v>71</c:v>
                </c:pt>
              </c:numCache>
            </c:numRef>
          </c:val>
        </c:ser>
        <c:ser>
          <c:idx val="4"/>
          <c:order val="2"/>
          <c:tx>
            <c:strRef>
              <c:f>'Meldunek tygodniowy'!$G$294</c:f>
              <c:strCache>
                <c:ptCount val="1"/>
                <c:pt idx="0">
                  <c:v>pobyt rezyd. UE</c:v>
                </c:pt>
              </c:strCache>
            </c:strRef>
          </c:tx>
          <c:spPr>
            <a:solidFill>
              <a:srgbClr val="92D050"/>
            </a:solidFill>
          </c:spPr>
          <c:invertIfNegative val="0"/>
          <c:cat>
            <c:multiLvlStrRef>
              <c:f>('Meldunek tygodniowy'!$K$290:$K$291,'Meldunek tygodniowy'!$M$290:$M$291,'Meldunek tygodniowy'!$O$290:$O$291,'Meldunek tygodniowy'!$Q$290:$Q$291)</c:f>
              <c:multiLvlStrCache>
                <c:ptCount val="4"/>
                <c:lvl>
                  <c:pt idx="1">
                    <c:v>pozytywne</c:v>
                  </c:pt>
                  <c:pt idx="2">
                    <c:v>negatywne</c:v>
                  </c:pt>
                  <c:pt idx="3">
                    <c:v>umorzenia</c:v>
                  </c:pt>
                </c:lvl>
                <c:lvl>
                  <c:pt idx="0">
                    <c:v>wnioski</c:v>
                  </c:pt>
                  <c:pt idx="1">
                    <c:v>decyzje 01.06.2017 - 30.06.2017 r.</c:v>
                  </c:pt>
                </c:lvl>
              </c:multiLvlStrCache>
            </c:multiLvlStrRef>
          </c:cat>
          <c:val>
            <c:numRef>
              <c:f>('Meldunek tygodniowy'!$K$294,'Meldunek tygodniowy'!$M$294,'Meldunek tygodniowy'!$O$294,'Meldunek tygodniowy'!$Q$294)</c:f>
              <c:numCache>
                <c:formatCode>#,##0</c:formatCode>
                <c:ptCount val="4"/>
                <c:pt idx="0">
                  <c:v>336</c:v>
                </c:pt>
                <c:pt idx="1">
                  <c:v>176</c:v>
                </c:pt>
                <c:pt idx="2">
                  <c:v>32</c:v>
                </c:pt>
                <c:pt idx="3">
                  <c:v>22</c:v>
                </c:pt>
              </c:numCache>
            </c:numRef>
          </c:val>
        </c:ser>
        <c:dLbls>
          <c:showLegendKey val="0"/>
          <c:showVal val="0"/>
          <c:showCatName val="0"/>
          <c:showSerName val="0"/>
          <c:showPercent val="0"/>
          <c:showBubbleSize val="0"/>
        </c:dLbls>
        <c:gapWidth val="150"/>
        <c:shape val="box"/>
        <c:axId val="195175168"/>
        <c:axId val="195176704"/>
        <c:axId val="0"/>
      </c:bar3DChart>
      <c:catAx>
        <c:axId val="195175168"/>
        <c:scaling>
          <c:orientation val="minMax"/>
        </c:scaling>
        <c:delete val="0"/>
        <c:axPos val="b"/>
        <c:numFmt formatCode="General" sourceLinked="0"/>
        <c:majorTickMark val="out"/>
        <c:minorTickMark val="none"/>
        <c:tickLblPos val="nextTo"/>
        <c:crossAx val="195176704"/>
        <c:crosses val="autoZero"/>
        <c:auto val="1"/>
        <c:lblAlgn val="ctr"/>
        <c:lblOffset val="100"/>
        <c:noMultiLvlLbl val="0"/>
      </c:catAx>
      <c:valAx>
        <c:axId val="195176704"/>
        <c:scaling>
          <c:orientation val="minMax"/>
        </c:scaling>
        <c:delete val="0"/>
        <c:axPos val="l"/>
        <c:majorGridlines/>
        <c:numFmt formatCode="#,##0" sourceLinked="1"/>
        <c:majorTickMark val="out"/>
        <c:minorTickMark val="none"/>
        <c:tickLblPos val="nextTo"/>
        <c:crossAx val="195175168"/>
        <c:crosses val="autoZero"/>
        <c:crossBetween val="between"/>
      </c:valAx>
    </c:plotArea>
    <c:legend>
      <c:legendPos val="b"/>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'Meldunek tygodniowy'!$D$454</c:f>
              <c:strCache>
                <c:ptCount val="1"/>
                <c:pt idx="0">
                  <c:v>inne państwo</c:v>
                </c:pt>
              </c:strCache>
            </c:strRef>
          </c:tx>
          <c:spPr>
            <a:solidFill>
              <a:schemeClr val="accent3"/>
            </a:solidFill>
            <a:ln>
              <a:noFill/>
            </a:ln>
            <a:effectLst/>
            <a:sp3d/>
          </c:spPr>
          <c:invertIfNegative val="0"/>
          <c:cat>
            <c:strRef>
              <c:f>'Meldunek tygodniowy'!$H$453:$K$453</c:f>
              <c:strCache>
                <c:ptCount val="4"/>
                <c:pt idx="0">
                  <c:v>wnioski</c:v>
                </c:pt>
                <c:pt idx="3">
                  <c:v>decyzje</c:v>
                </c:pt>
              </c:strCache>
            </c:strRef>
          </c:cat>
          <c:val>
            <c:numRef>
              <c:f>'Meldunek tygodniowy'!$H$454:$K$454</c:f>
              <c:numCache>
                <c:formatCode>#,##0</c:formatCode>
                <c:ptCount val="4"/>
                <c:pt idx="0">
                  <c:v>86715</c:v>
                </c:pt>
                <c:pt idx="3">
                  <c:v>94297</c:v>
                </c:pt>
              </c:numCache>
            </c:numRef>
          </c:val>
        </c:ser>
        <c:ser>
          <c:idx val="1"/>
          <c:order val="1"/>
          <c:tx>
            <c:strRef>
              <c:f>'Meldunek tygodniowy'!$D$455</c:f>
              <c:strCache>
                <c:ptCount val="1"/>
                <c:pt idx="0">
                  <c:v>konsul RP</c:v>
                </c:pt>
              </c:strCache>
            </c:strRef>
          </c:tx>
          <c:spPr>
            <a:solidFill>
              <a:schemeClr val="accent2"/>
            </a:solidFill>
            <a:ln>
              <a:noFill/>
            </a:ln>
            <a:effectLst/>
            <a:sp3d/>
          </c:spPr>
          <c:invertIfNegative val="0"/>
          <c:cat>
            <c:strRef>
              <c:f>'Meldunek tygodniowy'!$H$453:$K$453</c:f>
              <c:strCache>
                <c:ptCount val="4"/>
                <c:pt idx="0">
                  <c:v>wnioski</c:v>
                </c:pt>
                <c:pt idx="3">
                  <c:v>decyzje</c:v>
                </c:pt>
              </c:strCache>
            </c:strRef>
          </c:cat>
          <c:val>
            <c:numRef>
              <c:f>'Meldunek tygodniowy'!$H$455:$K$455</c:f>
              <c:numCache>
                <c:formatCode>#,##0</c:formatCode>
                <c:ptCount val="4"/>
                <c:pt idx="0">
                  <c:v>3201</c:v>
                </c:pt>
                <c:pt idx="3">
                  <c:v>3363</c:v>
                </c:pt>
              </c:numCache>
            </c:numRef>
          </c:val>
        </c:ser>
        <c:ser>
          <c:idx val="0"/>
          <c:order val="2"/>
          <c:tx>
            <c:strRef>
              <c:f>'Meldunek tygodniowy'!$D$456</c:f>
              <c:strCache>
                <c:ptCount val="1"/>
                <c:pt idx="0">
                  <c:v>fakultatywne</c:v>
                </c:pt>
              </c:strCache>
            </c:strRef>
          </c:tx>
          <c:spPr>
            <a:solidFill>
              <a:schemeClr val="accent1"/>
            </a:solidFill>
            <a:ln>
              <a:noFill/>
            </a:ln>
            <a:effectLst/>
            <a:sp3d/>
          </c:spPr>
          <c:invertIfNegative val="0"/>
          <c:cat>
            <c:strRef>
              <c:f>'Meldunek tygodniowy'!$H$453:$K$453</c:f>
              <c:strCache>
                <c:ptCount val="4"/>
                <c:pt idx="0">
                  <c:v>wnioski</c:v>
                </c:pt>
                <c:pt idx="3">
                  <c:v>decyzje</c:v>
                </c:pt>
              </c:strCache>
            </c:strRef>
          </c:cat>
          <c:val>
            <c:numRef>
              <c:f>'Meldunek tygodniowy'!$H$456:$K$456</c:f>
              <c:numCache>
                <c:formatCode>#,##0</c:formatCode>
                <c:ptCount val="4"/>
                <c:pt idx="0">
                  <c:v>1621</c:v>
                </c:pt>
                <c:pt idx="3">
                  <c:v>1694</c:v>
                </c:pt>
              </c:numCache>
            </c:numRef>
          </c:val>
        </c:ser>
        <c:dLbls>
          <c:showLegendKey val="0"/>
          <c:showVal val="0"/>
          <c:showCatName val="0"/>
          <c:showSerName val="0"/>
          <c:showPercent val="0"/>
          <c:showBubbleSize val="0"/>
        </c:dLbls>
        <c:gapWidth val="150"/>
        <c:shape val="box"/>
        <c:axId val="195207168"/>
        <c:axId val="195208704"/>
        <c:axId val="258400704"/>
      </c:bar3DChart>
      <c:catAx>
        <c:axId val="195207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195208704"/>
        <c:crosses val="autoZero"/>
        <c:auto val="1"/>
        <c:lblAlgn val="ctr"/>
        <c:lblOffset val="100"/>
        <c:noMultiLvlLbl val="0"/>
      </c:catAx>
      <c:valAx>
        <c:axId val="19520870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207168"/>
        <c:crosses val="autoZero"/>
        <c:crossBetween val="between"/>
      </c:valAx>
      <c:serAx>
        <c:axId val="2584007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20870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tygodniowy'!$G$326</c:f>
              <c:strCache>
                <c:ptCount val="1"/>
                <c:pt idx="0">
                  <c:v>pobyt czasowy</c:v>
                </c:pt>
              </c:strCache>
            </c:strRef>
          </c:tx>
          <c:spPr>
            <a:solidFill>
              <a:srgbClr val="FF0000"/>
            </a:solidFill>
          </c:spPr>
          <c:invertIfNegative val="0"/>
          <c:cat>
            <c:multiLvlStrRef>
              <c:f>('Meldunek tygodniowy'!$K$324:$K$325,'Meldunek tygodniowy'!$M$324:$M$325,'Meldunek tygodniowy'!$O$324:$O$325,'Meldunek tygodniowy'!$Q$324:$Q$325)</c:f>
              <c:multiLvlStrCache>
                <c:ptCount val="4"/>
                <c:lvl>
                  <c:pt idx="1">
                    <c:v>pozytywne</c:v>
                  </c:pt>
                  <c:pt idx="2">
                    <c:v>negatywne</c:v>
                  </c:pt>
                  <c:pt idx="3">
                    <c:v>umorzenia</c:v>
                  </c:pt>
                </c:lvl>
                <c:lvl>
                  <c:pt idx="0">
                    <c:v>wnioski</c:v>
                  </c:pt>
                  <c:pt idx="1">
                    <c:v>decyzje 01.01.2017 - 30.06.2017 r.</c:v>
                  </c:pt>
                </c:lvl>
              </c:multiLvlStrCache>
            </c:multiLvlStrRef>
          </c:cat>
          <c:val>
            <c:numRef>
              <c:f>('Meldunek tygodniowy'!$K$326,'Meldunek tygodniowy'!$M$326,'Meldunek tygodniowy'!$O$326,'Meldunek tygodniowy'!$Q$326)</c:f>
              <c:numCache>
                <c:formatCode>#,##0</c:formatCode>
                <c:ptCount val="4"/>
                <c:pt idx="0">
                  <c:v>77324</c:v>
                </c:pt>
                <c:pt idx="1">
                  <c:v>53934</c:v>
                </c:pt>
                <c:pt idx="2">
                  <c:v>5878</c:v>
                </c:pt>
                <c:pt idx="3">
                  <c:v>2441</c:v>
                </c:pt>
              </c:numCache>
            </c:numRef>
          </c:val>
        </c:ser>
        <c:ser>
          <c:idx val="2"/>
          <c:order val="1"/>
          <c:tx>
            <c:strRef>
              <c:f>'Meldunek tygodniowy'!$G$327</c:f>
              <c:strCache>
                <c:ptCount val="1"/>
                <c:pt idx="0">
                  <c:v>pobyt stały</c:v>
                </c:pt>
              </c:strCache>
            </c:strRef>
          </c:tx>
          <c:spPr>
            <a:solidFill>
              <a:srgbClr val="FFC000"/>
            </a:solidFill>
          </c:spPr>
          <c:invertIfNegative val="0"/>
          <c:cat>
            <c:multiLvlStrRef>
              <c:f>('Meldunek tygodniowy'!$K$324:$K$325,'Meldunek tygodniowy'!$M$324:$M$325,'Meldunek tygodniowy'!$O$324:$O$325,'Meldunek tygodniowy'!$Q$324:$Q$325)</c:f>
              <c:multiLvlStrCache>
                <c:ptCount val="4"/>
                <c:lvl>
                  <c:pt idx="1">
                    <c:v>pozytywne</c:v>
                  </c:pt>
                  <c:pt idx="2">
                    <c:v>negatywne</c:v>
                  </c:pt>
                  <c:pt idx="3">
                    <c:v>umorzenia</c:v>
                  </c:pt>
                </c:lvl>
                <c:lvl>
                  <c:pt idx="0">
                    <c:v>wnioski</c:v>
                  </c:pt>
                  <c:pt idx="1">
                    <c:v>decyzje 01.01.2017 - 30.06.2017 r.</c:v>
                  </c:pt>
                </c:lvl>
              </c:multiLvlStrCache>
            </c:multiLvlStrRef>
          </c:cat>
          <c:val>
            <c:numRef>
              <c:f>('Meldunek tygodniowy'!$K$327,'Meldunek tygodniowy'!$M$327,'Meldunek tygodniowy'!$O$327,'Meldunek tygodniowy'!$Q$327)</c:f>
              <c:numCache>
                <c:formatCode>#,##0</c:formatCode>
                <c:ptCount val="4"/>
                <c:pt idx="0">
                  <c:v>9985</c:v>
                </c:pt>
                <c:pt idx="1">
                  <c:v>7298</c:v>
                </c:pt>
                <c:pt idx="2">
                  <c:v>660</c:v>
                </c:pt>
                <c:pt idx="3">
                  <c:v>363</c:v>
                </c:pt>
              </c:numCache>
            </c:numRef>
          </c:val>
        </c:ser>
        <c:ser>
          <c:idx val="4"/>
          <c:order val="2"/>
          <c:tx>
            <c:strRef>
              <c:f>'Meldunek tygodniowy'!$G$328</c:f>
              <c:strCache>
                <c:ptCount val="1"/>
                <c:pt idx="0">
                  <c:v>pobyt rezyd. UE</c:v>
                </c:pt>
              </c:strCache>
            </c:strRef>
          </c:tx>
          <c:spPr>
            <a:solidFill>
              <a:srgbClr val="92D050"/>
            </a:solidFill>
          </c:spPr>
          <c:invertIfNegative val="0"/>
          <c:cat>
            <c:multiLvlStrRef>
              <c:f>('Meldunek tygodniowy'!$K$324:$K$325,'Meldunek tygodniowy'!$M$324:$M$325,'Meldunek tygodniowy'!$O$324:$O$325,'Meldunek tygodniowy'!$Q$324:$Q$325)</c:f>
              <c:multiLvlStrCache>
                <c:ptCount val="4"/>
                <c:lvl>
                  <c:pt idx="1">
                    <c:v>pozytywne</c:v>
                  </c:pt>
                  <c:pt idx="2">
                    <c:v>negatywne</c:v>
                  </c:pt>
                  <c:pt idx="3">
                    <c:v>umorzenia</c:v>
                  </c:pt>
                </c:lvl>
                <c:lvl>
                  <c:pt idx="0">
                    <c:v>wnioski</c:v>
                  </c:pt>
                  <c:pt idx="1">
                    <c:v>decyzje 01.01.2017 - 30.06.2017 r.</c:v>
                  </c:pt>
                </c:lvl>
              </c:multiLvlStrCache>
            </c:multiLvlStrRef>
          </c:cat>
          <c:val>
            <c:numRef>
              <c:f>('Meldunek tygodniowy'!$K$328,'Meldunek tygodniowy'!$M$328,'Meldunek tygodniowy'!$O$328,'Meldunek tygodniowy'!$Q$328)</c:f>
              <c:numCache>
                <c:formatCode>#,##0</c:formatCode>
                <c:ptCount val="4"/>
                <c:pt idx="0">
                  <c:v>1755</c:v>
                </c:pt>
                <c:pt idx="1">
                  <c:v>880</c:v>
                </c:pt>
                <c:pt idx="2">
                  <c:v>126</c:v>
                </c:pt>
                <c:pt idx="3">
                  <c:v>119</c:v>
                </c:pt>
              </c:numCache>
            </c:numRef>
          </c:val>
        </c:ser>
        <c:dLbls>
          <c:showLegendKey val="0"/>
          <c:showVal val="0"/>
          <c:showCatName val="0"/>
          <c:showSerName val="0"/>
          <c:showPercent val="0"/>
          <c:showBubbleSize val="0"/>
        </c:dLbls>
        <c:gapWidth val="150"/>
        <c:shape val="box"/>
        <c:axId val="195240704"/>
        <c:axId val="195242240"/>
        <c:axId val="0"/>
      </c:bar3DChart>
      <c:catAx>
        <c:axId val="195240704"/>
        <c:scaling>
          <c:orientation val="minMax"/>
        </c:scaling>
        <c:delete val="0"/>
        <c:axPos val="b"/>
        <c:numFmt formatCode="General" sourceLinked="0"/>
        <c:majorTickMark val="out"/>
        <c:minorTickMark val="none"/>
        <c:tickLblPos val="nextTo"/>
        <c:crossAx val="195242240"/>
        <c:crosses val="autoZero"/>
        <c:auto val="1"/>
        <c:lblAlgn val="ctr"/>
        <c:lblOffset val="100"/>
        <c:noMultiLvlLbl val="0"/>
      </c:catAx>
      <c:valAx>
        <c:axId val="195242240"/>
        <c:scaling>
          <c:orientation val="minMax"/>
        </c:scaling>
        <c:delete val="0"/>
        <c:axPos val="l"/>
        <c:majorGridlines/>
        <c:numFmt formatCode="#,##0" sourceLinked="1"/>
        <c:majorTickMark val="out"/>
        <c:minorTickMark val="none"/>
        <c:tickLblPos val="nextTo"/>
        <c:crossAx val="195240704"/>
        <c:crosses val="autoZero"/>
        <c:crossBetween val="between"/>
      </c:valAx>
    </c:plotArea>
    <c:legend>
      <c:legendPos val="b"/>
      <c:overlay val="0"/>
    </c:legend>
    <c:plotVisOnly val="1"/>
    <c:dispBlanksAs val="gap"/>
    <c:showDLblsOverMax val="0"/>
  </c:chart>
  <c:spPr>
    <a:noFill/>
    <a:ln>
      <a:noFill/>
    </a:ln>
  </c:spPr>
  <c:txPr>
    <a:bodyPr/>
    <a:lstStyle/>
    <a:p>
      <a:pPr>
        <a:defRPr sz="1000"/>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xdr:colOff>
      <xdr:row>72</xdr:row>
      <xdr:rowOff>11206</xdr:rowOff>
    </xdr:from>
    <xdr:to>
      <xdr:col>22</xdr:col>
      <xdr:colOff>44825</xdr:colOff>
      <xdr:row>88</xdr:row>
      <xdr:rowOff>100853</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254</xdr:row>
      <xdr:rowOff>0</xdr:rowOff>
    </xdr:from>
    <xdr:to>
      <xdr:col>23</xdr:col>
      <xdr:colOff>9525</xdr:colOff>
      <xdr:row>267</xdr:row>
      <xdr:rowOff>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404</xdr:row>
      <xdr:rowOff>69397</xdr:rowOff>
    </xdr:from>
    <xdr:to>
      <xdr:col>23</xdr:col>
      <xdr:colOff>1</xdr:colOff>
      <xdr:row>426</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296</xdr:row>
      <xdr:rowOff>9526</xdr:rowOff>
    </xdr:from>
    <xdr:to>
      <xdr:col>23</xdr:col>
      <xdr:colOff>9525</xdr:colOff>
      <xdr:row>310</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458</xdr:row>
      <xdr:rowOff>1</xdr:rowOff>
    </xdr:from>
    <xdr:to>
      <xdr:col>20</xdr:col>
      <xdr:colOff>302559</xdr:colOff>
      <xdr:row>472</xdr:row>
      <xdr:rowOff>11206</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171</xdr:row>
      <xdr:rowOff>0</xdr:rowOff>
    </xdr:from>
    <xdr:to>
      <xdr:col>20</xdr:col>
      <xdr:colOff>234084</xdr:colOff>
      <xdr:row>171</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330</xdr:row>
      <xdr:rowOff>0</xdr:rowOff>
    </xdr:from>
    <xdr:to>
      <xdr:col>22</xdr:col>
      <xdr:colOff>266700</xdr:colOff>
      <xdr:row>342</xdr:row>
      <xdr:rowOff>0</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89</xdr:row>
      <xdr:rowOff>31751</xdr:rowOff>
    </xdr:from>
    <xdr:to>
      <xdr:col>25</xdr:col>
      <xdr:colOff>21167</xdr:colOff>
      <xdr:row>144</xdr:row>
      <xdr:rowOff>21167</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161</xdr:row>
      <xdr:rowOff>0</xdr:rowOff>
    </xdr:from>
    <xdr:to>
      <xdr:col>25</xdr:col>
      <xdr:colOff>10584</xdr:colOff>
      <xdr:row>171</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208</xdr:row>
      <xdr:rowOff>0</xdr:rowOff>
    </xdr:from>
    <xdr:to>
      <xdr:col>25</xdr:col>
      <xdr:colOff>10584</xdr:colOff>
      <xdr:row>242</xdr:row>
      <xdr:rowOff>169332</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267</xdr:row>
      <xdr:rowOff>0</xdr:rowOff>
    </xdr:from>
    <xdr:to>
      <xdr:col>25</xdr:col>
      <xdr:colOff>10584</xdr:colOff>
      <xdr:row>278</xdr:row>
      <xdr:rowOff>179916</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350</xdr:row>
      <xdr:rowOff>0</xdr:rowOff>
    </xdr:from>
    <xdr:to>
      <xdr:col>25</xdr:col>
      <xdr:colOff>10584</xdr:colOff>
      <xdr:row>381</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431</xdr:row>
      <xdr:rowOff>0</xdr:rowOff>
    </xdr:from>
    <xdr:to>
      <xdr:col>25</xdr:col>
      <xdr:colOff>10584</xdr:colOff>
      <xdr:row>448</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473</xdr:row>
      <xdr:rowOff>0</xdr:rowOff>
    </xdr:from>
    <xdr:to>
      <xdr:col>25</xdr:col>
      <xdr:colOff>10584</xdr:colOff>
      <xdr:row>475</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496</xdr:row>
      <xdr:rowOff>0</xdr:rowOff>
    </xdr:from>
    <xdr:to>
      <xdr:col>25</xdr:col>
      <xdr:colOff>10584</xdr:colOff>
      <xdr:row>505</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510</xdr:row>
      <xdr:rowOff>190499</xdr:rowOff>
    </xdr:from>
    <xdr:to>
      <xdr:col>25</xdr:col>
      <xdr:colOff>10584</xdr:colOff>
      <xdr:row>536</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Z551"/>
  <sheetViews>
    <sheetView showGridLines="0" tabSelected="1" view="pageBreakPreview" zoomScale="85" zoomScaleNormal="100" zoomScaleSheetLayoutView="85" zoomScalePageLayoutView="70" workbookViewId="0">
      <selection activeCell="Y2" sqref="Y2"/>
    </sheetView>
  </sheetViews>
  <sheetFormatPr defaultColWidth="4.140625" defaultRowHeight="15" x14ac:dyDescent="0.25"/>
  <cols>
    <col min="1" max="24" width="5" style="3" customWidth="1"/>
    <col min="25" max="25" width="3.85546875" style="6" customWidth="1"/>
    <col min="26" max="16384" width="4.140625" style="3"/>
  </cols>
  <sheetData>
    <row r="1" spans="1:26" x14ac:dyDescent="0.25">
      <c r="T1" s="48"/>
      <c r="U1" s="49"/>
      <c r="V1" s="49"/>
      <c r="W1" s="49"/>
      <c r="X1" s="49"/>
      <c r="Y1" s="49"/>
      <c r="Z1" s="49"/>
    </row>
    <row r="2" spans="1:26" x14ac:dyDescent="0.25">
      <c r="Q2" s="5"/>
      <c r="T2" s="49"/>
      <c r="U2" s="49"/>
      <c r="V2" s="49"/>
      <c r="W2" s="49"/>
      <c r="X2" s="49"/>
      <c r="Y2" s="49"/>
      <c r="Z2" s="49"/>
    </row>
    <row r="3" spans="1:26" x14ac:dyDescent="0.25">
      <c r="T3" s="49"/>
      <c r="U3" s="49"/>
      <c r="V3" s="49"/>
      <c r="W3" s="49"/>
      <c r="X3" s="49"/>
      <c r="Y3" s="49"/>
      <c r="Z3" s="49"/>
    </row>
    <row r="4" spans="1:26" x14ac:dyDescent="0.25">
      <c r="T4" s="49"/>
      <c r="U4" s="49"/>
      <c r="V4" s="49"/>
      <c r="W4" s="49"/>
      <c r="X4" s="49"/>
      <c r="Y4" s="49"/>
      <c r="Z4" s="49"/>
    </row>
    <row r="5" spans="1:26" x14ac:dyDescent="0.25">
      <c r="E5" s="231" t="s">
        <v>65</v>
      </c>
      <c r="F5" s="231"/>
      <c r="G5" s="231"/>
      <c r="H5" s="231"/>
      <c r="I5" s="231"/>
      <c r="J5" s="231"/>
      <c r="K5" s="231"/>
      <c r="L5" s="231"/>
      <c r="M5" s="231"/>
      <c r="N5" s="231"/>
      <c r="O5" s="231"/>
      <c r="P5" s="231"/>
      <c r="Q5" s="231"/>
      <c r="T5" s="49"/>
      <c r="U5" s="49"/>
      <c r="V5" s="49"/>
      <c r="W5" s="49"/>
      <c r="X5" s="49"/>
      <c r="Y5" s="49"/>
      <c r="Z5" s="49"/>
    </row>
    <row r="6" spans="1:26" x14ac:dyDescent="0.25">
      <c r="E6" s="231"/>
      <c r="F6" s="231"/>
      <c r="G6" s="231"/>
      <c r="H6" s="231"/>
      <c r="I6" s="231"/>
      <c r="J6" s="231"/>
      <c r="K6" s="231"/>
      <c r="L6" s="231"/>
      <c r="M6" s="231"/>
      <c r="N6" s="231"/>
      <c r="O6" s="231"/>
      <c r="P6" s="231"/>
      <c r="Q6" s="231"/>
      <c r="T6" s="49"/>
      <c r="U6" s="49"/>
      <c r="V6" s="49"/>
      <c r="W6" s="49"/>
      <c r="X6" s="49"/>
      <c r="Y6" s="49"/>
      <c r="Z6" s="49"/>
    </row>
    <row r="7" spans="1:26" x14ac:dyDescent="0.25">
      <c r="E7" s="231"/>
      <c r="F7" s="231"/>
      <c r="G7" s="231"/>
      <c r="H7" s="231"/>
      <c r="I7" s="231"/>
      <c r="J7" s="231"/>
      <c r="K7" s="231"/>
      <c r="L7" s="231"/>
      <c r="M7" s="231"/>
      <c r="N7" s="231"/>
      <c r="O7" s="231"/>
      <c r="P7" s="231"/>
      <c r="Q7" s="231"/>
      <c r="T7" s="49"/>
      <c r="U7" s="49"/>
      <c r="V7" s="49"/>
      <c r="W7" s="49"/>
      <c r="X7" s="49"/>
      <c r="Y7" s="49"/>
      <c r="Z7" s="49"/>
    </row>
    <row r="8" spans="1:26" x14ac:dyDescent="0.25">
      <c r="E8" s="231"/>
      <c r="F8" s="231"/>
      <c r="G8" s="231"/>
      <c r="H8" s="231"/>
      <c r="I8" s="231"/>
      <c r="J8" s="231"/>
      <c r="K8" s="231"/>
      <c r="L8" s="231"/>
      <c r="M8" s="231"/>
      <c r="N8" s="231"/>
      <c r="O8" s="231"/>
      <c r="P8" s="231"/>
      <c r="Q8" s="231"/>
      <c r="T8" s="49"/>
      <c r="U8" s="49"/>
      <c r="V8" s="49"/>
      <c r="W8" s="49"/>
      <c r="X8" s="49"/>
      <c r="Y8" s="49"/>
      <c r="Z8" s="49"/>
    </row>
    <row r="9" spans="1:26" ht="19.5" x14ac:dyDescent="0.3">
      <c r="E9" s="201" t="str">
        <f>CONCATENATE("w okresie ",Arkusz18!A2," - ",Arkusz18!B2," r.")</f>
        <v>w okresie 01.06.2017 - 30.06.2017 r.</v>
      </c>
      <c r="F9" s="201"/>
      <c r="G9" s="201"/>
      <c r="H9" s="201"/>
      <c r="I9" s="201"/>
      <c r="J9" s="201"/>
      <c r="K9" s="201"/>
      <c r="L9" s="201"/>
      <c r="M9" s="201"/>
      <c r="N9" s="201"/>
      <c r="O9" s="201"/>
      <c r="P9" s="201"/>
      <c r="Q9" s="201"/>
      <c r="T9" s="49"/>
      <c r="U9" s="49"/>
      <c r="V9" s="49"/>
      <c r="W9" s="49"/>
      <c r="X9" s="49"/>
      <c r="Y9" s="49"/>
      <c r="Z9" s="49"/>
    </row>
    <row r="10" spans="1:26" x14ac:dyDescent="0.25">
      <c r="T10" s="49"/>
      <c r="U10" s="49"/>
      <c r="V10" s="49"/>
      <c r="W10" s="49"/>
      <c r="X10" s="49"/>
      <c r="Y10" s="49"/>
      <c r="Z10" s="49"/>
    </row>
    <row r="11" spans="1:26" x14ac:dyDescent="0.25">
      <c r="T11" s="49"/>
      <c r="U11" s="49"/>
      <c r="V11" s="49"/>
      <c r="W11" s="49"/>
      <c r="X11" s="49"/>
      <c r="Y11" s="49"/>
      <c r="Z11" s="49"/>
    </row>
    <row r="12" spans="1:26" x14ac:dyDescent="0.25">
      <c r="T12" s="49"/>
      <c r="U12" s="49"/>
      <c r="V12" s="49"/>
      <c r="W12" s="49"/>
      <c r="X12" s="49"/>
      <c r="Y12" s="49"/>
      <c r="Z12" s="49"/>
    </row>
    <row r="13" spans="1:26" x14ac:dyDescent="0.25">
      <c r="T13" s="49"/>
      <c r="U13" s="49"/>
      <c r="V13" s="49"/>
      <c r="W13" s="49"/>
      <c r="X13" s="49"/>
      <c r="Y13" s="49"/>
      <c r="Z13" s="49"/>
    </row>
    <row r="14" spans="1:26" ht="18" x14ac:dyDescent="0.25">
      <c r="A14" s="8" t="s">
        <v>66</v>
      </c>
      <c r="F14" s="9"/>
      <c r="T14" s="49"/>
      <c r="U14" s="49"/>
      <c r="V14" s="49"/>
      <c r="W14" s="49"/>
      <c r="X14" s="49"/>
      <c r="Y14" s="49"/>
      <c r="Z14" s="49"/>
    </row>
    <row r="15" spans="1:26" x14ac:dyDescent="0.25">
      <c r="F15" s="9"/>
      <c r="T15" s="49"/>
      <c r="U15" s="49"/>
      <c r="V15" s="49"/>
      <c r="W15" s="49"/>
      <c r="X15" s="49"/>
      <c r="Y15" s="49"/>
      <c r="Z15" s="49"/>
    </row>
    <row r="16" spans="1:26" x14ac:dyDescent="0.25">
      <c r="A16" s="232" t="s">
        <v>144</v>
      </c>
      <c r="B16" s="232"/>
      <c r="C16" s="232"/>
      <c r="D16" s="232"/>
      <c r="E16" s="232"/>
      <c r="F16" s="232"/>
      <c r="G16" s="232"/>
      <c r="H16" s="232"/>
      <c r="I16" s="232"/>
      <c r="J16" s="232"/>
      <c r="K16" s="232"/>
      <c r="L16" s="232"/>
      <c r="M16" s="232"/>
      <c r="N16" s="232"/>
      <c r="O16" s="232"/>
      <c r="P16" s="232"/>
      <c r="Q16" s="232"/>
      <c r="R16" s="232"/>
      <c r="S16" s="232"/>
      <c r="T16" s="232"/>
      <c r="U16" s="232"/>
    </row>
    <row r="17" spans="1:22" x14ac:dyDescent="0.25">
      <c r="A17" s="10"/>
      <c r="B17" s="10"/>
      <c r="C17" s="10"/>
      <c r="D17" s="10"/>
      <c r="E17" s="10"/>
      <c r="F17" s="10"/>
      <c r="G17" s="10"/>
      <c r="H17" s="10"/>
      <c r="I17" s="10"/>
      <c r="J17" s="10"/>
      <c r="K17" s="10"/>
      <c r="L17" s="10"/>
      <c r="M17" s="10"/>
      <c r="N17" s="10"/>
      <c r="O17" s="10"/>
      <c r="P17" s="10"/>
      <c r="Q17" s="10"/>
      <c r="R17" s="10"/>
      <c r="S17" s="10"/>
      <c r="T17" s="10"/>
      <c r="U17" s="10"/>
    </row>
    <row r="18" spans="1:22"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2" x14ac:dyDescent="0.25">
      <c r="C19" s="143" t="s">
        <v>0</v>
      </c>
      <c r="D19" s="144"/>
      <c r="E19" s="144"/>
      <c r="F19" s="144"/>
      <c r="G19" s="110" t="str">
        <f>CONCATENATE(Arkusz18!A2," - ",Arkusz18!B2," r.")</f>
        <v>01.06.2017 - 30.06.2017 r.</v>
      </c>
      <c r="H19" s="111"/>
      <c r="I19" s="111"/>
      <c r="J19" s="111"/>
      <c r="K19" s="111"/>
      <c r="L19" s="111"/>
      <c r="M19" s="111"/>
      <c r="N19" s="111"/>
      <c r="O19" s="111"/>
      <c r="P19" s="111"/>
      <c r="Q19" s="111"/>
      <c r="R19" s="111"/>
      <c r="S19" s="111"/>
      <c r="T19" s="111"/>
      <c r="U19" s="111"/>
      <c r="V19" s="112"/>
    </row>
    <row r="20" spans="1:22" x14ac:dyDescent="0.25">
      <c r="C20" s="145"/>
      <c r="D20" s="146"/>
      <c r="E20" s="146"/>
      <c r="F20" s="146"/>
      <c r="G20" s="107" t="s">
        <v>30</v>
      </c>
      <c r="H20" s="108"/>
      <c r="I20" s="108"/>
      <c r="J20" s="109"/>
      <c r="K20" s="107" t="s">
        <v>31</v>
      </c>
      <c r="L20" s="108"/>
      <c r="M20" s="108"/>
      <c r="N20" s="109"/>
      <c r="O20" s="107" t="s">
        <v>104</v>
      </c>
      <c r="P20" s="108"/>
      <c r="Q20" s="108"/>
      <c r="R20" s="109"/>
      <c r="S20" s="107" t="s">
        <v>53</v>
      </c>
      <c r="T20" s="108"/>
      <c r="U20" s="108"/>
      <c r="V20" s="233"/>
    </row>
    <row r="21" spans="1:22" ht="15" customHeight="1" x14ac:dyDescent="0.25">
      <c r="C21" s="145"/>
      <c r="D21" s="146"/>
      <c r="E21" s="146"/>
      <c r="F21" s="146"/>
      <c r="G21" s="229" t="s">
        <v>29</v>
      </c>
      <c r="H21" s="230"/>
      <c r="I21" s="107" t="s">
        <v>9</v>
      </c>
      <c r="J21" s="109"/>
      <c r="K21" s="229" t="s">
        <v>32</v>
      </c>
      <c r="L21" s="230"/>
      <c r="M21" s="107" t="s">
        <v>9</v>
      </c>
      <c r="N21" s="109"/>
      <c r="O21" s="229" t="s">
        <v>29</v>
      </c>
      <c r="P21" s="230"/>
      <c r="Q21" s="107" t="s">
        <v>9</v>
      </c>
      <c r="R21" s="109"/>
      <c r="S21" s="229" t="s">
        <v>29</v>
      </c>
      <c r="T21" s="230"/>
      <c r="U21" s="107" t="s">
        <v>9</v>
      </c>
      <c r="V21" s="233"/>
    </row>
    <row r="22" spans="1:22" x14ac:dyDescent="0.25">
      <c r="C22" s="135" t="str">
        <f>Arkusz2!B2</f>
        <v>ROSJA</v>
      </c>
      <c r="D22" s="136"/>
      <c r="E22" s="136"/>
      <c r="F22" s="136"/>
      <c r="G22" s="116">
        <f>Arkusz2!F2</f>
        <v>53</v>
      </c>
      <c r="H22" s="118"/>
      <c r="I22" s="116">
        <f>Arkusz2!F8</f>
        <v>200</v>
      </c>
      <c r="J22" s="118"/>
      <c r="K22" s="116">
        <f>SUM(Arkusz2!F14,-G22)</f>
        <v>26</v>
      </c>
      <c r="L22" s="118"/>
      <c r="M22" s="116">
        <f>SUM(Arkusz2!F20,-I22)</f>
        <v>111</v>
      </c>
      <c r="N22" s="118"/>
      <c r="O22" s="116">
        <f>Arkusz2!F26</f>
        <v>15</v>
      </c>
      <c r="P22" s="118"/>
      <c r="Q22" s="116">
        <f>Arkusz2!F32</f>
        <v>58</v>
      </c>
      <c r="R22" s="118"/>
      <c r="S22" s="116">
        <f>SUM(Arkusz2!F14,O22)</f>
        <v>94</v>
      </c>
      <c r="T22" s="118"/>
      <c r="U22" s="116">
        <f>SUM(Arkusz2!F20,Q22)</f>
        <v>369</v>
      </c>
      <c r="V22" s="117"/>
    </row>
    <row r="23" spans="1:22" x14ac:dyDescent="0.25">
      <c r="C23" s="76" t="str">
        <f>Arkusz2!B3</f>
        <v>UKRAINA</v>
      </c>
      <c r="D23" s="77"/>
      <c r="E23" s="77"/>
      <c r="F23" s="77"/>
      <c r="G23" s="125">
        <f>Arkusz2!F3</f>
        <v>9</v>
      </c>
      <c r="H23" s="127"/>
      <c r="I23" s="125">
        <f>Arkusz2!F9</f>
        <v>10</v>
      </c>
      <c r="J23" s="127"/>
      <c r="K23" s="125">
        <f>SUM(Arkusz2!F15,-G23)</f>
        <v>9</v>
      </c>
      <c r="L23" s="127"/>
      <c r="M23" s="125">
        <f>SUM(Arkusz2!F21,-I23)</f>
        <v>11</v>
      </c>
      <c r="N23" s="127"/>
      <c r="O23" s="125">
        <f>Arkusz2!F27</f>
        <v>1</v>
      </c>
      <c r="P23" s="127"/>
      <c r="Q23" s="125">
        <f>Arkusz2!F33</f>
        <v>1</v>
      </c>
      <c r="R23" s="127"/>
      <c r="S23" s="125">
        <f>SUM(Arkusz2!F15,O23)</f>
        <v>19</v>
      </c>
      <c r="T23" s="127"/>
      <c r="U23" s="125">
        <f>SUM(Arkusz2!F21,Q23)</f>
        <v>22</v>
      </c>
      <c r="V23" s="126"/>
    </row>
    <row r="24" spans="1:22" x14ac:dyDescent="0.25">
      <c r="C24" s="135" t="str">
        <f>Arkusz2!B4</f>
        <v>TADŻYKISTAN</v>
      </c>
      <c r="D24" s="136"/>
      <c r="E24" s="136"/>
      <c r="F24" s="136"/>
      <c r="G24" s="116">
        <f>Arkusz2!F4</f>
        <v>0</v>
      </c>
      <c r="H24" s="118"/>
      <c r="I24" s="116">
        <f>Arkusz2!F10</f>
        <v>0</v>
      </c>
      <c r="J24" s="118"/>
      <c r="K24" s="116">
        <f>SUM(Arkusz2!F16,-G24)</f>
        <v>3</v>
      </c>
      <c r="L24" s="118"/>
      <c r="M24" s="116">
        <f>SUM(Arkusz2!F22,-I24)</f>
        <v>6</v>
      </c>
      <c r="N24" s="118"/>
      <c r="O24" s="116">
        <f>Arkusz2!F28</f>
        <v>0</v>
      </c>
      <c r="P24" s="118"/>
      <c r="Q24" s="116">
        <f>Arkusz2!F34</f>
        <v>0</v>
      </c>
      <c r="R24" s="118"/>
      <c r="S24" s="116">
        <f>SUM(Arkusz2!F16,O24)</f>
        <v>3</v>
      </c>
      <c r="T24" s="118"/>
      <c r="U24" s="116">
        <f>SUM(Arkusz2!F22,Q24)</f>
        <v>6</v>
      </c>
      <c r="V24" s="117"/>
    </row>
    <row r="25" spans="1:22" x14ac:dyDescent="0.25">
      <c r="C25" s="76" t="str">
        <f>Arkusz2!B5</f>
        <v>ARMENIA</v>
      </c>
      <c r="D25" s="77"/>
      <c r="E25" s="77"/>
      <c r="F25" s="77"/>
      <c r="G25" s="125">
        <f>Arkusz2!F5</f>
        <v>2</v>
      </c>
      <c r="H25" s="127"/>
      <c r="I25" s="125">
        <f>Arkusz2!F11</f>
        <v>4</v>
      </c>
      <c r="J25" s="127"/>
      <c r="K25" s="125">
        <f>SUM(Arkusz2!F17,-G25)</f>
        <v>0</v>
      </c>
      <c r="L25" s="127"/>
      <c r="M25" s="125">
        <f>SUM(Arkusz2!F23,-I25)</f>
        <v>0</v>
      </c>
      <c r="N25" s="127"/>
      <c r="O25" s="125">
        <f>Arkusz2!F29</f>
        <v>0</v>
      </c>
      <c r="P25" s="127"/>
      <c r="Q25" s="125">
        <f>Arkusz2!F35</f>
        <v>0</v>
      </c>
      <c r="R25" s="127"/>
      <c r="S25" s="125">
        <f>SUM(Arkusz2!F17,O25)</f>
        <v>2</v>
      </c>
      <c r="T25" s="127"/>
      <c r="U25" s="125">
        <f>SUM(Arkusz2!F23,Q25)</f>
        <v>4</v>
      </c>
      <c r="V25" s="126"/>
    </row>
    <row r="26" spans="1:22" x14ac:dyDescent="0.25">
      <c r="C26" s="135" t="s">
        <v>139</v>
      </c>
      <c r="D26" s="136"/>
      <c r="E26" s="136"/>
      <c r="F26" s="136"/>
      <c r="G26" s="116">
        <v>1</v>
      </c>
      <c r="H26" s="118"/>
      <c r="I26" s="116">
        <v>1</v>
      </c>
      <c r="J26" s="118"/>
      <c r="K26" s="116">
        <v>0</v>
      </c>
      <c r="L26" s="118"/>
      <c r="M26" s="116">
        <v>0</v>
      </c>
      <c r="N26" s="118"/>
      <c r="O26" s="116">
        <v>0</v>
      </c>
      <c r="P26" s="118"/>
      <c r="Q26" s="116">
        <v>0</v>
      </c>
      <c r="R26" s="118"/>
      <c r="S26" s="116">
        <v>1</v>
      </c>
      <c r="T26" s="118"/>
      <c r="U26" s="116">
        <v>1</v>
      </c>
      <c r="V26" s="117"/>
    </row>
    <row r="27" spans="1:22" ht="15.75" thickBot="1" x14ac:dyDescent="0.3">
      <c r="C27" s="139" t="str">
        <f>Arkusz2!B7</f>
        <v>Pozostałe</v>
      </c>
      <c r="D27" s="140"/>
      <c r="E27" s="140"/>
      <c r="F27" s="140"/>
      <c r="G27" s="113">
        <f>Arkusz2!F7</f>
        <v>25</v>
      </c>
      <c r="H27" s="115"/>
      <c r="I27" s="113">
        <f>Arkusz2!F13</f>
        <v>30</v>
      </c>
      <c r="J27" s="115"/>
      <c r="K27" s="113">
        <f>SUM(Arkusz2!F19,-G27)</f>
        <v>8</v>
      </c>
      <c r="L27" s="115"/>
      <c r="M27" s="113">
        <f>SUM(Arkusz2!F25,-I27)</f>
        <v>10</v>
      </c>
      <c r="N27" s="115"/>
      <c r="O27" s="113">
        <f>Arkusz2!F31</f>
        <v>1</v>
      </c>
      <c r="P27" s="115"/>
      <c r="Q27" s="113">
        <f>Arkusz2!F37</f>
        <v>1</v>
      </c>
      <c r="R27" s="115"/>
      <c r="S27" s="113">
        <f>SUM(Arkusz2!F19,O27)</f>
        <v>34</v>
      </c>
      <c r="T27" s="115"/>
      <c r="U27" s="113">
        <f>SUM(Arkusz2!F25,Q27)</f>
        <v>41</v>
      </c>
      <c r="V27" s="114"/>
    </row>
    <row r="28" spans="1:22" ht="15.75" thickBot="1" x14ac:dyDescent="0.3">
      <c r="C28" s="137" t="s">
        <v>1</v>
      </c>
      <c r="D28" s="138"/>
      <c r="E28" s="138"/>
      <c r="F28" s="138"/>
      <c r="G28" s="141">
        <f>SUM(G22:G27)</f>
        <v>90</v>
      </c>
      <c r="H28" s="142"/>
      <c r="I28" s="141">
        <f>SUM(I22:I27)</f>
        <v>245</v>
      </c>
      <c r="J28" s="142"/>
      <c r="K28" s="141">
        <f>SUM(K22:K27)</f>
        <v>46</v>
      </c>
      <c r="L28" s="142"/>
      <c r="M28" s="141">
        <f>SUM(M22:M27)</f>
        <v>138</v>
      </c>
      <c r="N28" s="142"/>
      <c r="O28" s="141">
        <f>SUM(O22:O27)</f>
        <v>17</v>
      </c>
      <c r="P28" s="142"/>
      <c r="Q28" s="141">
        <f>SUM(Q22:Q27)</f>
        <v>60</v>
      </c>
      <c r="R28" s="142"/>
      <c r="S28" s="141">
        <f>SUM(S22:S27)</f>
        <v>153</v>
      </c>
      <c r="T28" s="142"/>
      <c r="U28" s="141">
        <f>SUM(U22:U27)</f>
        <v>443</v>
      </c>
      <c r="V28" s="222"/>
    </row>
    <row r="32" spans="1:22"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216"/>
      <c r="E40" s="216"/>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143" t="s">
        <v>0</v>
      </c>
      <c r="D51" s="144"/>
      <c r="E51" s="144"/>
      <c r="F51" s="144"/>
      <c r="G51" s="199" t="str">
        <f>CONCATENATE(Arkusz18!C2," - ",Arkusz18!B2," r.")</f>
        <v>01.01.2017 - 30.06.2017 r.</v>
      </c>
      <c r="H51" s="199"/>
      <c r="I51" s="199"/>
      <c r="J51" s="199"/>
      <c r="K51" s="199"/>
      <c r="L51" s="199"/>
      <c r="M51" s="199"/>
      <c r="N51" s="199"/>
      <c r="O51" s="199"/>
      <c r="P51" s="199"/>
      <c r="Q51" s="199"/>
      <c r="R51" s="199"/>
      <c r="S51" s="199"/>
      <c r="T51" s="199"/>
      <c r="U51" s="199"/>
      <c r="V51" s="200"/>
    </row>
    <row r="52" spans="1:26" x14ac:dyDescent="0.25">
      <c r="C52" s="145"/>
      <c r="D52" s="146"/>
      <c r="E52" s="146"/>
      <c r="F52" s="146"/>
      <c r="G52" s="146" t="s">
        <v>30</v>
      </c>
      <c r="H52" s="146"/>
      <c r="I52" s="146"/>
      <c r="J52" s="146"/>
      <c r="K52" s="146" t="s">
        <v>31</v>
      </c>
      <c r="L52" s="146"/>
      <c r="M52" s="146"/>
      <c r="N52" s="146"/>
      <c r="O52" s="146" t="s">
        <v>141</v>
      </c>
      <c r="P52" s="146"/>
      <c r="Q52" s="146"/>
      <c r="R52" s="146"/>
      <c r="S52" s="146" t="s">
        <v>53</v>
      </c>
      <c r="T52" s="146"/>
      <c r="U52" s="146"/>
      <c r="V52" s="226"/>
    </row>
    <row r="53" spans="1:26" x14ac:dyDescent="0.25">
      <c r="C53" s="145"/>
      <c r="D53" s="146"/>
      <c r="E53" s="146"/>
      <c r="F53" s="146"/>
      <c r="G53" s="224" t="s">
        <v>29</v>
      </c>
      <c r="H53" s="224"/>
      <c r="I53" s="146" t="s">
        <v>9</v>
      </c>
      <c r="J53" s="146"/>
      <c r="K53" s="224" t="s">
        <v>32</v>
      </c>
      <c r="L53" s="224"/>
      <c r="M53" s="146" t="s">
        <v>9</v>
      </c>
      <c r="N53" s="146"/>
      <c r="O53" s="224" t="s">
        <v>29</v>
      </c>
      <c r="P53" s="224"/>
      <c r="Q53" s="146" t="s">
        <v>9</v>
      </c>
      <c r="R53" s="146"/>
      <c r="S53" s="224" t="s">
        <v>29</v>
      </c>
      <c r="T53" s="224"/>
      <c r="U53" s="146" t="s">
        <v>9</v>
      </c>
      <c r="V53" s="226"/>
    </row>
    <row r="54" spans="1:26" x14ac:dyDescent="0.25">
      <c r="C54" s="135" t="str">
        <f>Arkusz3!B2</f>
        <v>ROSJA</v>
      </c>
      <c r="D54" s="136"/>
      <c r="E54" s="136"/>
      <c r="F54" s="136"/>
      <c r="G54" s="156">
        <f>Arkusz3!F2</f>
        <v>404</v>
      </c>
      <c r="H54" s="156"/>
      <c r="I54" s="156">
        <f>Arkusz3!F8</f>
        <v>1266</v>
      </c>
      <c r="J54" s="156"/>
      <c r="K54" s="156">
        <f>SUM(Arkusz3!F14,-G54)</f>
        <v>175</v>
      </c>
      <c r="L54" s="156"/>
      <c r="M54" s="156">
        <f>SUM(Arkusz3!F20,-I54)</f>
        <v>522</v>
      </c>
      <c r="N54" s="156"/>
      <c r="O54" s="156">
        <f>Arkusz3!F26</f>
        <v>117</v>
      </c>
      <c r="P54" s="156"/>
      <c r="Q54" s="156">
        <f>Arkusz3!F32</f>
        <v>336</v>
      </c>
      <c r="R54" s="156"/>
      <c r="S54" s="156">
        <f>SUM(Arkusz3!F14,O54)</f>
        <v>696</v>
      </c>
      <c r="T54" s="156"/>
      <c r="U54" s="156">
        <f>SUM(Arkusz3!F20,Q54)</f>
        <v>2124</v>
      </c>
      <c r="V54" s="227"/>
    </row>
    <row r="55" spans="1:26" x14ac:dyDescent="0.25">
      <c r="C55" s="76" t="str">
        <f>Arkusz3!B3</f>
        <v>UKRAINA</v>
      </c>
      <c r="D55" s="77"/>
      <c r="E55" s="77"/>
      <c r="F55" s="77"/>
      <c r="G55" s="213">
        <f>Arkusz3!F3</f>
        <v>111</v>
      </c>
      <c r="H55" s="213"/>
      <c r="I55" s="213">
        <f>Arkusz3!F9</f>
        <v>150</v>
      </c>
      <c r="J55" s="213"/>
      <c r="K55" s="213">
        <f>SUM(Arkusz3!F15,-G55)</f>
        <v>133</v>
      </c>
      <c r="L55" s="213"/>
      <c r="M55" s="213">
        <f>SUM(Arkusz3!F21,-I55)</f>
        <v>234</v>
      </c>
      <c r="N55" s="213"/>
      <c r="O55" s="213">
        <f>Arkusz3!F27</f>
        <v>17</v>
      </c>
      <c r="P55" s="213"/>
      <c r="Q55" s="213">
        <f>Arkusz3!F33</f>
        <v>17</v>
      </c>
      <c r="R55" s="213"/>
      <c r="S55" s="213">
        <f>SUM(Arkusz3!F15,O55)</f>
        <v>261</v>
      </c>
      <c r="T55" s="213"/>
      <c r="U55" s="213">
        <f>SUM(Arkusz3!F21,Q55)</f>
        <v>401</v>
      </c>
      <c r="V55" s="228"/>
    </row>
    <row r="56" spans="1:26" x14ac:dyDescent="0.25">
      <c r="C56" s="135" t="str">
        <f>Arkusz3!B4</f>
        <v>TADŻYKISTAN</v>
      </c>
      <c r="D56" s="136"/>
      <c r="E56" s="136"/>
      <c r="F56" s="136"/>
      <c r="G56" s="156">
        <f>Arkusz3!F4</f>
        <v>19</v>
      </c>
      <c r="H56" s="156"/>
      <c r="I56" s="156">
        <f>Arkusz3!F10</f>
        <v>41</v>
      </c>
      <c r="J56" s="156"/>
      <c r="K56" s="156">
        <f>SUM(Arkusz3!F16,-G56)</f>
        <v>9</v>
      </c>
      <c r="L56" s="156"/>
      <c r="M56" s="156">
        <f>SUM(Arkusz3!F22,-I56)</f>
        <v>26</v>
      </c>
      <c r="N56" s="156"/>
      <c r="O56" s="156">
        <f>Arkusz3!F28</f>
        <v>9</v>
      </c>
      <c r="P56" s="156"/>
      <c r="Q56" s="156">
        <f>Arkusz3!F34</f>
        <v>20</v>
      </c>
      <c r="R56" s="156"/>
      <c r="S56" s="156">
        <f>SUM(Arkusz3!F16,O56)</f>
        <v>37</v>
      </c>
      <c r="T56" s="156"/>
      <c r="U56" s="156">
        <f>SUM(Arkusz3!F22,Q56)</f>
        <v>87</v>
      </c>
      <c r="V56" s="227"/>
    </row>
    <row r="57" spans="1:26" x14ac:dyDescent="0.25">
      <c r="C57" s="76" t="str">
        <f>Arkusz3!B5</f>
        <v>ARMENIA</v>
      </c>
      <c r="D57" s="77"/>
      <c r="E57" s="77"/>
      <c r="F57" s="77"/>
      <c r="G57" s="213">
        <f>Arkusz3!F5</f>
        <v>15</v>
      </c>
      <c r="H57" s="213"/>
      <c r="I57" s="213">
        <f>Arkusz3!F11</f>
        <v>42</v>
      </c>
      <c r="J57" s="213"/>
      <c r="K57" s="213">
        <f>SUM(Arkusz3!F17,-G57)</f>
        <v>3</v>
      </c>
      <c r="L57" s="213"/>
      <c r="M57" s="213">
        <f>SUM(Arkusz3!F23,-I57)</f>
        <v>3</v>
      </c>
      <c r="N57" s="213"/>
      <c r="O57" s="213">
        <f>Arkusz3!F29</f>
        <v>2</v>
      </c>
      <c r="P57" s="213"/>
      <c r="Q57" s="213">
        <f>Arkusz3!F35</f>
        <v>5</v>
      </c>
      <c r="R57" s="213"/>
      <c r="S57" s="213">
        <f>SUM(Arkusz3!F17,O57)</f>
        <v>20</v>
      </c>
      <c r="T57" s="213"/>
      <c r="U57" s="213">
        <f>SUM(Arkusz3!F23,Q57)</f>
        <v>50</v>
      </c>
      <c r="V57" s="228"/>
    </row>
    <row r="58" spans="1:26" x14ac:dyDescent="0.25">
      <c r="C58" s="135" t="s">
        <v>139</v>
      </c>
      <c r="D58" s="136"/>
      <c r="E58" s="136"/>
      <c r="F58" s="136"/>
      <c r="G58" s="156">
        <v>9</v>
      </c>
      <c r="H58" s="156"/>
      <c r="I58" s="156">
        <v>14</v>
      </c>
      <c r="J58" s="156"/>
      <c r="K58" s="156">
        <v>10</v>
      </c>
      <c r="L58" s="156"/>
      <c r="M58" s="156">
        <v>24</v>
      </c>
      <c r="N58" s="156"/>
      <c r="O58" s="156">
        <v>1</v>
      </c>
      <c r="P58" s="156"/>
      <c r="Q58" s="156">
        <v>4</v>
      </c>
      <c r="R58" s="156"/>
      <c r="S58" s="156">
        <f>SUM(G58,K58,O58)</f>
        <v>20</v>
      </c>
      <c r="T58" s="156"/>
      <c r="U58" s="156">
        <v>41</v>
      </c>
      <c r="V58" s="227"/>
    </row>
    <row r="59" spans="1:26" ht="15.75" thickBot="1" x14ac:dyDescent="0.3">
      <c r="C59" s="139" t="str">
        <f>Arkusz3!B7</f>
        <v>Pozostałe</v>
      </c>
      <c r="D59" s="140"/>
      <c r="E59" s="140"/>
      <c r="F59" s="140"/>
      <c r="G59" s="223">
        <f>Arkusz3!F7</f>
        <v>168</v>
      </c>
      <c r="H59" s="223"/>
      <c r="I59" s="223">
        <v>190</v>
      </c>
      <c r="J59" s="223"/>
      <c r="K59" s="223">
        <f>SUM(Arkusz3!F19,-G59)</f>
        <v>48</v>
      </c>
      <c r="L59" s="223"/>
      <c r="M59" s="223">
        <v>80</v>
      </c>
      <c r="N59" s="223"/>
      <c r="O59" s="223">
        <f>Arkusz3!F31</f>
        <v>10</v>
      </c>
      <c r="P59" s="223"/>
      <c r="Q59" s="223">
        <f>Arkusz3!F37</f>
        <v>17</v>
      </c>
      <c r="R59" s="223"/>
      <c r="S59" s="223">
        <f>SUM(Arkusz3!F19,O59)</f>
        <v>226</v>
      </c>
      <c r="T59" s="223"/>
      <c r="U59" s="223">
        <v>285</v>
      </c>
      <c r="V59" s="225"/>
    </row>
    <row r="60" spans="1:26" ht="15.75" thickBot="1" x14ac:dyDescent="0.3">
      <c r="C60" s="217" t="s">
        <v>1</v>
      </c>
      <c r="D60" s="218"/>
      <c r="E60" s="218"/>
      <c r="F60" s="218"/>
      <c r="G60" s="157">
        <f>SUM(G54:G59)</f>
        <v>726</v>
      </c>
      <c r="H60" s="157"/>
      <c r="I60" s="157">
        <f>SUM(I54:I59)</f>
        <v>1703</v>
      </c>
      <c r="J60" s="157"/>
      <c r="K60" s="157">
        <f>SUM(K54:K59)</f>
        <v>378</v>
      </c>
      <c r="L60" s="157"/>
      <c r="M60" s="157">
        <f>SUM(M54:M59)</f>
        <v>889</v>
      </c>
      <c r="N60" s="157"/>
      <c r="O60" s="157">
        <f>SUM(O54:O59)</f>
        <v>156</v>
      </c>
      <c r="P60" s="157"/>
      <c r="Q60" s="157">
        <f>SUM(Q54:Q59)</f>
        <v>399</v>
      </c>
      <c r="R60" s="157"/>
      <c r="S60" s="157">
        <f>SUM(S54:S59)</f>
        <v>1260</v>
      </c>
      <c r="T60" s="157"/>
      <c r="U60" s="157">
        <f>SUM(U54:U59)</f>
        <v>2988</v>
      </c>
      <c r="V60" s="158"/>
    </row>
    <row r="61" spans="1:26" x14ac:dyDescent="0.25">
      <c r="A61" s="4"/>
      <c r="B61" s="44"/>
      <c r="C61" s="45"/>
      <c r="D61" s="45"/>
      <c r="E61" s="45"/>
      <c r="F61" s="45"/>
      <c r="G61" s="46"/>
      <c r="H61" s="46"/>
      <c r="I61" s="46"/>
      <c r="K61" s="46"/>
      <c r="L61" s="46"/>
      <c r="M61" s="46"/>
      <c r="N61" s="46"/>
      <c r="O61" s="46"/>
      <c r="P61" s="46"/>
      <c r="Q61" s="46"/>
      <c r="R61" s="46"/>
      <c r="S61" s="46"/>
      <c r="T61" s="46"/>
      <c r="U61" s="46"/>
      <c r="V61" s="46"/>
      <c r="W61" s="44"/>
    </row>
    <row r="62" spans="1:26" ht="15" customHeight="1" x14ac:dyDescent="0.25">
      <c r="A62" s="151" t="s">
        <v>67</v>
      </c>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row>
    <row r="63" spans="1:26" ht="1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3"/>
      <c r="Z63" s="12"/>
    </row>
    <row r="64" spans="1:26" s="55" customFormat="1" ht="15" customHeight="1" x14ac:dyDescent="0.25">
      <c r="A64" s="57"/>
      <c r="B64" s="57"/>
      <c r="C64" s="57"/>
      <c r="D64" s="57"/>
      <c r="E64" s="57"/>
      <c r="F64" s="57"/>
      <c r="G64" s="57"/>
      <c r="H64" s="57"/>
      <c r="I64" s="57"/>
      <c r="J64" s="57"/>
      <c r="K64" s="57"/>
      <c r="L64" s="57"/>
      <c r="M64" s="57"/>
      <c r="N64" s="57"/>
      <c r="O64" s="57"/>
      <c r="P64" s="57"/>
      <c r="Q64" s="57"/>
      <c r="R64" s="57"/>
      <c r="S64" s="57"/>
      <c r="T64" s="57"/>
      <c r="U64" s="57"/>
      <c r="V64" s="57"/>
      <c r="W64" s="57"/>
      <c r="X64" s="57"/>
      <c r="Y64" s="58"/>
      <c r="Z64" s="57"/>
    </row>
    <row r="65" spans="1:26" s="55" customFormat="1" ht="15" customHeight="1" x14ac:dyDescent="0.25">
      <c r="A65" s="57"/>
      <c r="B65" s="57"/>
      <c r="C65" s="57"/>
      <c r="D65" s="57"/>
      <c r="E65" s="57"/>
      <c r="F65" s="57"/>
      <c r="G65" s="57"/>
      <c r="H65" s="57"/>
      <c r="I65" s="57"/>
      <c r="J65" s="57"/>
      <c r="K65" s="57"/>
      <c r="L65" s="57"/>
      <c r="M65" s="57"/>
      <c r="N65" s="57"/>
      <c r="O65" s="57"/>
      <c r="P65" s="57"/>
      <c r="Q65" s="57"/>
      <c r="R65" s="57"/>
      <c r="S65" s="57"/>
      <c r="T65" s="57"/>
      <c r="U65" s="57"/>
      <c r="V65" s="57"/>
      <c r="W65" s="57"/>
      <c r="X65" s="57"/>
      <c r="Y65" s="58"/>
      <c r="Z65" s="57"/>
    </row>
    <row r="66" spans="1:26" s="55" customFormat="1" ht="15" customHeight="1" x14ac:dyDescent="0.25">
      <c r="A66" s="57"/>
      <c r="B66" s="57"/>
      <c r="C66" s="57"/>
      <c r="D66" s="57"/>
      <c r="E66" s="57"/>
      <c r="F66" s="57"/>
      <c r="G66" s="57"/>
      <c r="H66" s="57"/>
      <c r="I66" s="57"/>
      <c r="J66" s="57"/>
      <c r="K66" s="57"/>
      <c r="L66" s="57"/>
      <c r="M66" s="57"/>
      <c r="N66" s="57"/>
      <c r="O66" s="57"/>
      <c r="P66" s="57"/>
      <c r="Q66" s="57"/>
      <c r="R66" s="57"/>
      <c r="S66" s="57"/>
      <c r="T66" s="57"/>
      <c r="U66" s="57"/>
      <c r="V66" s="57"/>
      <c r="W66" s="57"/>
      <c r="X66" s="57"/>
      <c r="Y66" s="58"/>
      <c r="Z66" s="57"/>
    </row>
    <row r="67" spans="1:26" s="55" customFormat="1" ht="15" customHeight="1" x14ac:dyDescent="0.25">
      <c r="A67" s="57"/>
      <c r="B67" s="57"/>
      <c r="C67" s="57"/>
      <c r="D67" s="57"/>
      <c r="E67" s="57"/>
      <c r="F67" s="57"/>
      <c r="G67" s="57"/>
      <c r="H67" s="57"/>
      <c r="I67" s="57"/>
      <c r="J67" s="57"/>
      <c r="K67" s="57"/>
      <c r="L67" s="57"/>
      <c r="M67" s="57"/>
      <c r="N67" s="57"/>
      <c r="O67" s="57"/>
      <c r="P67" s="57"/>
      <c r="Q67" s="57"/>
      <c r="R67" s="57"/>
      <c r="S67" s="57"/>
      <c r="T67" s="57"/>
      <c r="U67" s="57"/>
      <c r="V67" s="57"/>
      <c r="W67" s="57"/>
      <c r="X67" s="57"/>
      <c r="Y67" s="58"/>
      <c r="Z67" s="57"/>
    </row>
    <row r="68" spans="1:26" s="55" customFormat="1" ht="15" customHeight="1" x14ac:dyDescent="0.25">
      <c r="A68" s="57"/>
      <c r="B68" s="57"/>
      <c r="C68" s="57"/>
      <c r="D68" s="57"/>
      <c r="E68" s="57"/>
      <c r="F68" s="57"/>
      <c r="G68" s="57"/>
      <c r="H68" s="57"/>
      <c r="I68" s="57"/>
      <c r="J68" s="57"/>
      <c r="K68" s="57"/>
      <c r="L68" s="57"/>
      <c r="M68" s="57"/>
      <c r="N68" s="57"/>
      <c r="O68" s="57"/>
      <c r="P68" s="57"/>
      <c r="Q68" s="57"/>
      <c r="R68" s="57"/>
      <c r="S68" s="57"/>
      <c r="T68" s="57"/>
      <c r="U68" s="57"/>
      <c r="V68" s="57"/>
      <c r="W68" s="57"/>
      <c r="X68" s="57"/>
      <c r="Y68" s="58"/>
      <c r="Z68" s="57"/>
    </row>
    <row r="69" spans="1:26" s="55" customFormat="1" ht="15" customHeight="1" x14ac:dyDescent="0.25">
      <c r="A69" s="57"/>
      <c r="B69" s="57"/>
      <c r="C69" s="57"/>
      <c r="D69" s="57"/>
      <c r="E69" s="57"/>
      <c r="F69" s="57"/>
      <c r="G69" s="57"/>
      <c r="H69" s="57"/>
      <c r="I69" s="57"/>
      <c r="J69" s="57"/>
      <c r="K69" s="57"/>
      <c r="L69" s="57"/>
      <c r="M69" s="57"/>
      <c r="N69" s="57"/>
      <c r="O69" s="57"/>
      <c r="P69" s="57"/>
      <c r="Q69" s="57"/>
      <c r="R69" s="57"/>
      <c r="S69" s="57"/>
      <c r="T69" s="57"/>
      <c r="U69" s="57"/>
      <c r="V69" s="57"/>
      <c r="W69" s="57"/>
      <c r="X69" s="57"/>
      <c r="Y69" s="58"/>
      <c r="Z69" s="57"/>
    </row>
    <row r="70" spans="1:26" s="55" customFormat="1" ht="15" customHeight="1" x14ac:dyDescent="0.25">
      <c r="A70" s="57"/>
      <c r="B70" s="57"/>
      <c r="C70" s="57"/>
      <c r="D70" s="57"/>
      <c r="E70" s="57"/>
      <c r="F70" s="57"/>
      <c r="G70" s="57"/>
      <c r="H70" s="57"/>
      <c r="I70" s="57"/>
      <c r="J70" s="57"/>
      <c r="K70" s="57"/>
      <c r="L70" s="57"/>
      <c r="M70" s="57"/>
      <c r="N70" s="57"/>
      <c r="O70" s="57"/>
      <c r="P70" s="57"/>
      <c r="Q70" s="57"/>
      <c r="R70" s="57"/>
      <c r="S70" s="57"/>
      <c r="T70" s="57"/>
      <c r="U70" s="57"/>
      <c r="V70" s="57"/>
      <c r="W70" s="57"/>
      <c r="X70" s="57"/>
      <c r="Y70" s="58"/>
      <c r="Z70" s="57"/>
    </row>
    <row r="71" spans="1:26" s="55" customFormat="1" ht="15" customHeight="1" x14ac:dyDescent="0.25">
      <c r="A71" s="57"/>
      <c r="B71" s="57"/>
      <c r="C71" s="57"/>
      <c r="D71" s="57"/>
      <c r="E71" s="57"/>
      <c r="F71" s="57"/>
      <c r="G71" s="57"/>
      <c r="H71" s="57"/>
      <c r="I71" s="57"/>
      <c r="J71" s="57"/>
      <c r="K71" s="57"/>
      <c r="L71" s="57"/>
      <c r="M71" s="57"/>
      <c r="N71" s="57"/>
      <c r="O71" s="57"/>
      <c r="P71" s="57"/>
      <c r="Q71" s="57"/>
      <c r="R71" s="57"/>
      <c r="S71" s="57"/>
      <c r="T71" s="57"/>
      <c r="U71" s="57"/>
      <c r="V71" s="57"/>
      <c r="W71" s="57"/>
      <c r="X71" s="57"/>
      <c r="Y71" s="58"/>
      <c r="Z71" s="57"/>
    </row>
    <row r="72" spans="1:26" s="55" customFormat="1" ht="15" customHeight="1" x14ac:dyDescent="0.25">
      <c r="A72" s="57"/>
      <c r="B72" s="57"/>
      <c r="C72" s="57"/>
      <c r="D72" s="57"/>
      <c r="E72" s="57"/>
      <c r="F72" s="57"/>
      <c r="G72" s="57"/>
      <c r="H72" s="57"/>
      <c r="I72" s="57"/>
      <c r="J72" s="57"/>
      <c r="K72" s="57"/>
      <c r="L72" s="57"/>
      <c r="M72" s="57"/>
      <c r="N72" s="57"/>
      <c r="O72" s="57"/>
      <c r="P72" s="57"/>
      <c r="Q72" s="57"/>
      <c r="R72" s="57"/>
      <c r="S72" s="57"/>
      <c r="T72" s="57"/>
      <c r="U72" s="57"/>
      <c r="V72" s="57"/>
      <c r="W72" s="57"/>
      <c r="X72" s="57"/>
      <c r="Y72" s="58"/>
      <c r="Z72" s="57"/>
    </row>
    <row r="74" spans="1:26" x14ac:dyDescent="0.25">
      <c r="M74" s="11"/>
      <c r="N74" s="11"/>
      <c r="O74" s="11"/>
      <c r="P74" s="11"/>
      <c r="Q74" s="11"/>
      <c r="R74" s="11"/>
      <c r="S74" s="11"/>
    </row>
    <row r="75" spans="1:26" x14ac:dyDescent="0.25">
      <c r="M75" s="11"/>
      <c r="N75" s="11"/>
      <c r="O75" s="11"/>
      <c r="P75" s="11"/>
      <c r="Q75" s="11"/>
      <c r="R75" s="11"/>
      <c r="S75" s="11"/>
    </row>
    <row r="76" spans="1:26" x14ac:dyDescent="0.25">
      <c r="M76" s="11"/>
      <c r="N76" s="11"/>
      <c r="O76" s="11"/>
      <c r="P76" s="11"/>
      <c r="Q76" s="11"/>
      <c r="R76" s="11"/>
      <c r="S76" s="11"/>
    </row>
    <row r="77" spans="1:26" x14ac:dyDescent="0.25">
      <c r="M77" s="11"/>
      <c r="N77" s="11"/>
      <c r="O77" s="11"/>
      <c r="P77" s="11"/>
      <c r="Q77" s="11"/>
      <c r="R77" s="11"/>
      <c r="S77" s="11"/>
    </row>
    <row r="78" spans="1:26" x14ac:dyDescent="0.25">
      <c r="M78" s="11"/>
      <c r="N78" s="11"/>
      <c r="O78" s="11"/>
      <c r="P78" s="11"/>
      <c r="Q78" s="11"/>
      <c r="R78" s="11"/>
      <c r="S78" s="11"/>
    </row>
    <row r="79" spans="1:26" x14ac:dyDescent="0.25">
      <c r="M79" s="11"/>
      <c r="N79" s="11"/>
      <c r="O79" s="11"/>
      <c r="P79" s="11"/>
      <c r="Q79" s="11"/>
      <c r="R79" s="11"/>
      <c r="S79" s="11"/>
    </row>
    <row r="80" spans="1:26" x14ac:dyDescent="0.25">
      <c r="M80" s="11"/>
      <c r="N80" s="11"/>
      <c r="O80" s="11"/>
      <c r="P80" s="11"/>
      <c r="Q80" s="11"/>
      <c r="R80" s="11"/>
      <c r="S80" s="11"/>
    </row>
    <row r="81" spans="1:26" x14ac:dyDescent="0.25">
      <c r="M81" s="11"/>
      <c r="N81" s="11"/>
      <c r="O81" s="11"/>
      <c r="P81" s="11"/>
      <c r="Q81" s="11"/>
      <c r="R81" s="11"/>
      <c r="S81" s="11"/>
    </row>
    <row r="82" spans="1:26" x14ac:dyDescent="0.25">
      <c r="D82" s="216"/>
      <c r="E82" s="216"/>
    </row>
    <row r="87" spans="1:26" x14ac:dyDescent="0.25">
      <c r="V87" s="14"/>
      <c r="W87" s="14"/>
      <c r="X87" s="14"/>
      <c r="Y87" s="15"/>
      <c r="Z87" s="14"/>
    </row>
    <row r="88" spans="1:26" x14ac:dyDescent="0.25">
      <c r="V88" s="14"/>
      <c r="W88" s="14"/>
      <c r="X88" s="14"/>
      <c r="Y88" s="15"/>
      <c r="Z88" s="14"/>
    </row>
    <row r="89" spans="1:26" x14ac:dyDescent="0.25">
      <c r="A89" s="16"/>
      <c r="B89" s="16"/>
      <c r="C89" s="16"/>
      <c r="D89" s="16"/>
      <c r="E89" s="16"/>
      <c r="F89" s="16"/>
      <c r="G89" s="16"/>
      <c r="H89" s="16"/>
      <c r="I89" s="16"/>
      <c r="J89" s="16"/>
      <c r="K89" s="16"/>
      <c r="L89" s="16"/>
      <c r="M89" s="16"/>
      <c r="N89" s="16"/>
      <c r="O89" s="16"/>
      <c r="P89" s="16"/>
      <c r="Q89" s="16"/>
      <c r="R89" s="16"/>
      <c r="S89" s="16"/>
      <c r="T89" s="16"/>
      <c r="U89" s="16"/>
      <c r="V89" s="14"/>
      <c r="W89" s="14"/>
      <c r="X89" s="14"/>
      <c r="Y89" s="15"/>
      <c r="Z89" s="14"/>
    </row>
    <row r="90" spans="1:26" x14ac:dyDescent="0.25">
      <c r="A90" s="208" t="s">
        <v>168</v>
      </c>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row>
    <row r="91" spans="1:26" x14ac:dyDescent="0.25">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row>
    <row r="92" spans="1:26" s="50" customFormat="1" x14ac:dyDescent="0.25">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row>
    <row r="93" spans="1:26" s="50" customFormat="1" x14ac:dyDescent="0.25">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row>
    <row r="94" spans="1:26" s="50" customFormat="1" x14ac:dyDescent="0.25">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row>
    <row r="95" spans="1:26" s="50" customFormat="1" x14ac:dyDescent="0.25">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row>
    <row r="96" spans="1:26" s="50" customFormat="1" x14ac:dyDescent="0.25">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row>
    <row r="97" spans="1:25" s="50" customFormat="1" x14ac:dyDescent="0.25">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row>
    <row r="98" spans="1:25" s="50" customFormat="1" x14ac:dyDescent="0.25">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row>
    <row r="99" spans="1:25" s="50" customFormat="1" x14ac:dyDescent="0.25">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row>
    <row r="100" spans="1:25" s="50" customFormat="1" x14ac:dyDescent="0.25">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row>
    <row r="101" spans="1:25" s="50" customFormat="1" x14ac:dyDescent="0.25">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row>
    <row r="102" spans="1:25" s="50" customFormat="1" x14ac:dyDescent="0.25">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row>
    <row r="103" spans="1:25" s="50" customFormat="1" x14ac:dyDescent="0.25">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row>
    <row r="104" spans="1:25" s="50" customFormat="1" x14ac:dyDescent="0.25">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row>
    <row r="105" spans="1:25" s="50" customFormat="1" x14ac:dyDescent="0.25">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row>
    <row r="106" spans="1:25" s="50" customFormat="1" x14ac:dyDescent="0.25">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row>
    <row r="107" spans="1:25" s="50" customFormat="1" x14ac:dyDescent="0.25">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row>
    <row r="108" spans="1:25" s="50" customFormat="1" x14ac:dyDescent="0.25">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row>
    <row r="109" spans="1:25" s="50" customFormat="1" x14ac:dyDescent="0.25">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row>
    <row r="110" spans="1:25" s="50" customFormat="1" x14ac:dyDescent="0.25">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row>
    <row r="111" spans="1:25" s="50" customFormat="1" x14ac:dyDescent="0.25">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row>
    <row r="112" spans="1:25" s="47" customFormat="1" x14ac:dyDescent="0.25">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row>
    <row r="113" spans="1:25" s="47" customFormat="1" x14ac:dyDescent="0.25">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row>
    <row r="114" spans="1:25" s="47" customFormat="1" x14ac:dyDescent="0.25">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row>
    <row r="115" spans="1:25" s="47" customFormat="1" x14ac:dyDescent="0.25">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row>
    <row r="116" spans="1:25" s="47" customFormat="1" x14ac:dyDescent="0.25">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row>
    <row r="117" spans="1:25" s="47" customFormat="1" x14ac:dyDescent="0.25">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row>
    <row r="118" spans="1:25" s="47" customFormat="1" x14ac:dyDescent="0.25">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row>
    <row r="119" spans="1:25" s="47" customFormat="1" x14ac:dyDescent="0.25">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row>
    <row r="120" spans="1:25" s="47" customFormat="1" x14ac:dyDescent="0.25">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row>
    <row r="121" spans="1:25" s="47" customFormat="1" x14ac:dyDescent="0.25">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row>
    <row r="122" spans="1:25" x14ac:dyDescent="0.25">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row>
    <row r="123" spans="1:25" x14ac:dyDescent="0.25">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row>
    <row r="124" spans="1:25" s="47" customFormat="1" x14ac:dyDescent="0.25">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row>
    <row r="125" spans="1:25" s="47" customFormat="1" x14ac:dyDescent="0.25">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row>
    <row r="126" spans="1:25" s="47" customFormat="1" x14ac:dyDescent="0.25">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row>
    <row r="127" spans="1:25" s="47" customFormat="1" x14ac:dyDescent="0.25">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row>
    <row r="128" spans="1:25" s="47" customFormat="1" x14ac:dyDescent="0.25">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row>
    <row r="129" spans="1:25" s="47" customFormat="1" x14ac:dyDescent="0.25">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row>
    <row r="130" spans="1:25" s="47" customFormat="1" x14ac:dyDescent="0.25">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row>
    <row r="131" spans="1:25" s="47" customFormat="1" x14ac:dyDescent="0.25">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row>
    <row r="132" spans="1:25" s="47" customFormat="1" x14ac:dyDescent="0.25">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row>
    <row r="133" spans="1:25" x14ac:dyDescent="0.25">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row>
    <row r="134" spans="1:25" x14ac:dyDescent="0.25">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row>
    <row r="135" spans="1:25" x14ac:dyDescent="0.25">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row>
    <row r="136" spans="1:25" x14ac:dyDescent="0.25">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row>
    <row r="137" spans="1:25" x14ac:dyDescent="0.25">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row>
    <row r="138" spans="1:25" s="51" customFormat="1" x14ac:dyDescent="0.25">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row>
    <row r="139" spans="1:25" s="51" customFormat="1" x14ac:dyDescent="0.25">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row>
    <row r="140" spans="1:25" s="51" customFormat="1" x14ac:dyDescent="0.25">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row>
    <row r="141" spans="1:25" s="51" customFormat="1" x14ac:dyDescent="0.25">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row>
    <row r="142" spans="1:25" s="51" customFormat="1" x14ac:dyDescent="0.25">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row>
    <row r="143" spans="1:25" s="51" customFormat="1" x14ac:dyDescent="0.25">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row>
    <row r="144" spans="1:25" x14ac:dyDescent="0.25">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row>
    <row r="147" spans="1:21" x14ac:dyDescent="0.25">
      <c r="A147" s="119" t="s">
        <v>68</v>
      </c>
      <c r="B147" s="119"/>
      <c r="C147" s="119"/>
      <c r="D147" s="119"/>
      <c r="E147" s="119"/>
      <c r="F147" s="119"/>
      <c r="G147" s="119"/>
      <c r="H147" s="119"/>
      <c r="I147" s="119"/>
      <c r="J147" s="119"/>
      <c r="K147" s="119"/>
      <c r="L147" s="119"/>
      <c r="M147" s="119"/>
      <c r="N147" s="119"/>
      <c r="O147" s="119"/>
      <c r="P147" s="119"/>
      <c r="Q147" s="119"/>
      <c r="R147" s="119"/>
      <c r="S147" s="119"/>
      <c r="T147" s="119"/>
      <c r="U147" s="119"/>
    </row>
    <row r="148" spans="1:21" x14ac:dyDescent="0.25">
      <c r="A148" s="17"/>
      <c r="B148" s="17"/>
      <c r="C148" s="17"/>
      <c r="D148" s="17"/>
      <c r="E148" s="17"/>
      <c r="F148" s="17"/>
      <c r="G148" s="17"/>
      <c r="H148" s="17"/>
      <c r="I148" s="17"/>
      <c r="J148" s="17"/>
      <c r="K148" s="17"/>
      <c r="L148" s="17"/>
      <c r="M148" s="17"/>
      <c r="N148" s="17"/>
      <c r="O148" s="17"/>
      <c r="P148" s="17"/>
      <c r="Q148" s="17"/>
      <c r="R148" s="17"/>
      <c r="S148" s="17"/>
      <c r="T148" s="17"/>
      <c r="U148" s="17"/>
    </row>
    <row r="150" spans="1:21" ht="15.75" thickBot="1" x14ac:dyDescent="0.3"/>
    <row r="151" spans="1:21" x14ac:dyDescent="0.25">
      <c r="A151" s="219" t="str">
        <f>CONCATENATE(Arkusz18!C2," - ",Arkusz18!B2," r.")</f>
        <v>01.01.2017 - 30.06.2017 r.</v>
      </c>
      <c r="B151" s="220"/>
      <c r="C151" s="220"/>
      <c r="D151" s="220"/>
      <c r="E151" s="220"/>
      <c r="F151" s="220"/>
      <c r="G151" s="220"/>
      <c r="H151" s="220"/>
      <c r="I151" s="221"/>
      <c r="M151" s="219" t="str">
        <f>CONCATENATE(Arkusz18!C2," - ",Arkusz18!B2," r.")</f>
        <v>01.01.2017 - 30.06.2017 r.</v>
      </c>
      <c r="N151" s="220"/>
      <c r="O151" s="220"/>
      <c r="P151" s="220"/>
      <c r="Q151" s="220"/>
      <c r="R151" s="220"/>
      <c r="S151" s="220"/>
      <c r="T151" s="220"/>
      <c r="U151" s="221"/>
    </row>
    <row r="152" spans="1:21" ht="15" customHeight="1" x14ac:dyDescent="0.25">
      <c r="A152" s="202" t="s">
        <v>54</v>
      </c>
      <c r="B152" s="203"/>
      <c r="C152" s="204"/>
      <c r="D152" s="209" t="s">
        <v>55</v>
      </c>
      <c r="E152" s="214"/>
      <c r="F152" s="209" t="s">
        <v>56</v>
      </c>
      <c r="G152" s="214"/>
      <c r="H152" s="209" t="s">
        <v>52</v>
      </c>
      <c r="I152" s="210"/>
      <c r="M152" s="202" t="s">
        <v>54</v>
      </c>
      <c r="N152" s="203"/>
      <c r="O152" s="204"/>
      <c r="P152" s="209" t="s">
        <v>57</v>
      </c>
      <c r="Q152" s="214"/>
      <c r="R152" s="209" t="s">
        <v>56</v>
      </c>
      <c r="S152" s="214"/>
      <c r="T152" s="209" t="s">
        <v>52</v>
      </c>
      <c r="U152" s="210"/>
    </row>
    <row r="153" spans="1:21" ht="46.5" customHeight="1" x14ac:dyDescent="0.25">
      <c r="A153" s="205"/>
      <c r="B153" s="206"/>
      <c r="C153" s="207"/>
      <c r="D153" s="211"/>
      <c r="E153" s="215"/>
      <c r="F153" s="211"/>
      <c r="G153" s="215"/>
      <c r="H153" s="211"/>
      <c r="I153" s="212"/>
      <c r="M153" s="205"/>
      <c r="N153" s="206"/>
      <c r="O153" s="207"/>
      <c r="P153" s="211"/>
      <c r="Q153" s="215"/>
      <c r="R153" s="211"/>
      <c r="S153" s="215"/>
      <c r="T153" s="211"/>
      <c r="U153" s="212"/>
    </row>
    <row r="154" spans="1:21" ht="15" customHeight="1" x14ac:dyDescent="0.25">
      <c r="A154" s="130" t="str">
        <f>Arkusz4!B2</f>
        <v>NIEMCY</v>
      </c>
      <c r="B154" s="131"/>
      <c r="C154" s="131"/>
      <c r="D154" s="134">
        <f>Arkusz4!C2</f>
        <v>1757</v>
      </c>
      <c r="E154" s="134"/>
      <c r="F154" s="134">
        <f>Arkusz4!D2</f>
        <v>1572</v>
      </c>
      <c r="G154" s="134"/>
      <c r="H154" s="134">
        <f>Arkusz4!E2</f>
        <v>583</v>
      </c>
      <c r="I154" s="134"/>
      <c r="M154" s="130" t="str">
        <f>Arkusz5!B2</f>
        <v>NIEMCY</v>
      </c>
      <c r="N154" s="131"/>
      <c r="O154" s="131"/>
      <c r="P154" s="134">
        <f>Arkusz5!C2</f>
        <v>26</v>
      </c>
      <c r="Q154" s="134"/>
      <c r="R154" s="134">
        <f>Arkusz5!D2</f>
        <v>18</v>
      </c>
      <c r="S154" s="134"/>
      <c r="T154" s="134">
        <f>Arkusz5!E2</f>
        <v>5</v>
      </c>
      <c r="U154" s="198"/>
    </row>
    <row r="155" spans="1:21" ht="15" customHeight="1" x14ac:dyDescent="0.25">
      <c r="A155" s="122" t="str">
        <f>Arkusz4!B3</f>
        <v>FRANCJA</v>
      </c>
      <c r="B155" s="123"/>
      <c r="C155" s="123"/>
      <c r="D155" s="124">
        <f>Arkusz4!C3</f>
        <v>659</v>
      </c>
      <c r="E155" s="124"/>
      <c r="F155" s="124">
        <f>Arkusz4!D3</f>
        <v>503</v>
      </c>
      <c r="G155" s="124"/>
      <c r="H155" s="124">
        <f>Arkusz4!E3</f>
        <v>35</v>
      </c>
      <c r="I155" s="124"/>
      <c r="M155" s="122" t="str">
        <f>Arkusz5!B3</f>
        <v>RUMUNIA</v>
      </c>
      <c r="N155" s="123"/>
      <c r="O155" s="123"/>
      <c r="P155" s="124">
        <f>Arkusz5!C3</f>
        <v>9</v>
      </c>
      <c r="Q155" s="124"/>
      <c r="R155" s="124">
        <f>Arkusz5!D3</f>
        <v>5</v>
      </c>
      <c r="S155" s="124"/>
      <c r="T155" s="124">
        <f>Arkusz5!E3</f>
        <v>0</v>
      </c>
      <c r="U155" s="196"/>
    </row>
    <row r="156" spans="1:21" ht="15" customHeight="1" x14ac:dyDescent="0.25">
      <c r="A156" s="130" t="str">
        <f>Arkusz4!B4</f>
        <v>AUSTRIA</v>
      </c>
      <c r="B156" s="131"/>
      <c r="C156" s="131"/>
      <c r="D156" s="134">
        <f>Arkusz4!C4</f>
        <v>213</v>
      </c>
      <c r="E156" s="134"/>
      <c r="F156" s="134">
        <f>Arkusz4!D4</f>
        <v>173</v>
      </c>
      <c r="G156" s="134"/>
      <c r="H156" s="134">
        <f>Arkusz4!E4</f>
        <v>113</v>
      </c>
      <c r="I156" s="134"/>
      <c r="M156" s="130" t="str">
        <f>Arkusz5!B4</f>
        <v>BELGIA</v>
      </c>
      <c r="N156" s="131"/>
      <c r="O156" s="131"/>
      <c r="P156" s="134">
        <f>Arkusz5!C4</f>
        <v>7</v>
      </c>
      <c r="Q156" s="134"/>
      <c r="R156" s="134">
        <f>Arkusz5!D4</f>
        <v>2</v>
      </c>
      <c r="S156" s="134"/>
      <c r="T156" s="134">
        <f>Arkusz5!E4</f>
        <v>1</v>
      </c>
      <c r="U156" s="198"/>
    </row>
    <row r="157" spans="1:21" ht="15" customHeight="1" x14ac:dyDescent="0.25">
      <c r="A157" s="122" t="str">
        <f>Arkusz4!B5</f>
        <v>SZWECJA</v>
      </c>
      <c r="B157" s="123"/>
      <c r="C157" s="123"/>
      <c r="D157" s="124">
        <f>Arkusz4!C5</f>
        <v>125</v>
      </c>
      <c r="E157" s="124"/>
      <c r="F157" s="124">
        <f>Arkusz4!D5</f>
        <v>105</v>
      </c>
      <c r="G157" s="124"/>
      <c r="H157" s="124">
        <f>Arkusz4!E5</f>
        <v>46</v>
      </c>
      <c r="I157" s="124"/>
      <c r="M157" s="122" t="str">
        <f>Arkusz5!B5</f>
        <v>FRANCJA</v>
      </c>
      <c r="N157" s="123"/>
      <c r="O157" s="123"/>
      <c r="P157" s="124">
        <f>Arkusz5!C5</f>
        <v>7</v>
      </c>
      <c r="Q157" s="124"/>
      <c r="R157" s="124">
        <f>Arkusz5!D5</f>
        <v>6</v>
      </c>
      <c r="S157" s="124"/>
      <c r="T157" s="124">
        <f>Arkusz5!E5</f>
        <v>0</v>
      </c>
      <c r="U157" s="196"/>
    </row>
    <row r="158" spans="1:21" ht="15" customHeight="1" x14ac:dyDescent="0.25">
      <c r="A158" s="130" t="str">
        <f>Arkusz4!B6</f>
        <v>BELGIA</v>
      </c>
      <c r="B158" s="131"/>
      <c r="C158" s="131"/>
      <c r="D158" s="134">
        <f>Arkusz4!C6</f>
        <v>118</v>
      </c>
      <c r="E158" s="134"/>
      <c r="F158" s="134">
        <f>Arkusz4!D6</f>
        <v>100</v>
      </c>
      <c r="G158" s="134"/>
      <c r="H158" s="134">
        <f>Arkusz4!E6</f>
        <v>14</v>
      </c>
      <c r="I158" s="134"/>
      <c r="M158" s="130" t="str">
        <f>Arkusz5!B6</f>
        <v>LITWA</v>
      </c>
      <c r="N158" s="131"/>
      <c r="O158" s="131"/>
      <c r="P158" s="134">
        <f>Arkusz5!C6</f>
        <v>6</v>
      </c>
      <c r="Q158" s="134"/>
      <c r="R158" s="134">
        <f>Arkusz5!D6</f>
        <v>0</v>
      </c>
      <c r="S158" s="134"/>
      <c r="T158" s="134">
        <f>Arkusz5!E6</f>
        <v>0</v>
      </c>
      <c r="U158" s="198"/>
    </row>
    <row r="159" spans="1:21" ht="15" customHeight="1" thickBot="1" x14ac:dyDescent="0.3">
      <c r="A159" s="128" t="str">
        <f>Arkusz4!B7</f>
        <v>Pozostałe</v>
      </c>
      <c r="B159" s="129"/>
      <c r="C159" s="129"/>
      <c r="D159" s="120">
        <f>Arkusz4!C7</f>
        <v>264</v>
      </c>
      <c r="E159" s="120"/>
      <c r="F159" s="120">
        <f>Arkusz4!D7</f>
        <v>249</v>
      </c>
      <c r="G159" s="120"/>
      <c r="H159" s="120">
        <f>Arkusz4!E7</f>
        <v>81</v>
      </c>
      <c r="I159" s="120"/>
      <c r="M159" s="128" t="str">
        <f>Arkusz5!B7</f>
        <v>Pozostałe</v>
      </c>
      <c r="N159" s="129"/>
      <c r="O159" s="129"/>
      <c r="P159" s="120">
        <f>Arkusz5!C7</f>
        <v>33</v>
      </c>
      <c r="Q159" s="120"/>
      <c r="R159" s="120">
        <f>Arkusz5!D7</f>
        <v>17</v>
      </c>
      <c r="S159" s="120"/>
      <c r="T159" s="120">
        <f>Arkusz5!E7</f>
        <v>3</v>
      </c>
      <c r="U159" s="121"/>
    </row>
    <row r="160" spans="1:21" ht="15.75" thickBot="1" x14ac:dyDescent="0.3">
      <c r="A160" s="132" t="s">
        <v>70</v>
      </c>
      <c r="B160" s="133"/>
      <c r="C160" s="133"/>
      <c r="D160" s="157">
        <f>SUM(D154:E159)</f>
        <v>3136</v>
      </c>
      <c r="E160" s="157"/>
      <c r="F160" s="157">
        <f>SUM(F154:G159)</f>
        <v>2702</v>
      </c>
      <c r="G160" s="157"/>
      <c r="H160" s="157">
        <f>SUM(H154:I159)</f>
        <v>872</v>
      </c>
      <c r="I160" s="158"/>
      <c r="M160" s="132" t="s">
        <v>70</v>
      </c>
      <c r="N160" s="133"/>
      <c r="O160" s="133"/>
      <c r="P160" s="157">
        <f>SUM(P154:Q159)</f>
        <v>88</v>
      </c>
      <c r="Q160" s="157"/>
      <c r="R160" s="157">
        <f t="shared" ref="R160" si="0">SUM(R154:S159)</f>
        <v>48</v>
      </c>
      <c r="S160" s="157"/>
      <c r="T160" s="157">
        <f>SUM(T154:U159)</f>
        <v>9</v>
      </c>
      <c r="U160" s="158"/>
    </row>
    <row r="162" spans="1:26" x14ac:dyDescent="0.25">
      <c r="A162" s="159" t="s">
        <v>160</v>
      </c>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row>
    <row r="163" spans="1:26" s="47" customFormat="1" x14ac:dyDescent="0.25">
      <c r="A163" s="159"/>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row>
    <row r="164" spans="1:26" s="47" customFormat="1" x14ac:dyDescent="0.25">
      <c r="A164" s="159"/>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row>
    <row r="165" spans="1:26" s="47" customFormat="1" x14ac:dyDescent="0.25">
      <c r="A165" s="159"/>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row>
    <row r="166" spans="1:26" s="47" customFormat="1" x14ac:dyDescent="0.25">
      <c r="A166" s="159"/>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row>
    <row r="167" spans="1:26" x14ac:dyDescent="0.25">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row>
    <row r="168" spans="1:26" x14ac:dyDescent="0.25">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row>
    <row r="169" spans="1:26" x14ac:dyDescent="0.25">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row>
    <row r="170" spans="1:26" x14ac:dyDescent="0.25">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row>
    <row r="171" spans="1:26" x14ac:dyDescent="0.25">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row>
    <row r="173" spans="1:26" ht="15" customHeight="1" x14ac:dyDescent="0.25">
      <c r="A173" s="151" t="s">
        <v>69</v>
      </c>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spans="1:26" x14ac:dyDescent="0.25">
      <c r="A174" s="18"/>
      <c r="B174" s="18"/>
      <c r="C174" s="18"/>
      <c r="D174" s="18"/>
      <c r="E174" s="18"/>
      <c r="F174" s="18"/>
      <c r="G174" s="18"/>
      <c r="H174" s="18"/>
      <c r="I174" s="18"/>
      <c r="J174" s="18"/>
      <c r="K174" s="18"/>
      <c r="L174" s="18"/>
      <c r="M174" s="18"/>
      <c r="N174" s="18"/>
      <c r="O174" s="18"/>
      <c r="P174" s="18"/>
      <c r="Q174" s="18"/>
      <c r="R174" s="18"/>
      <c r="S174" s="18"/>
      <c r="T174" s="18"/>
      <c r="U174" s="18"/>
    </row>
    <row r="175" spans="1:26" x14ac:dyDescent="0.25">
      <c r="A175" s="119" t="s">
        <v>145</v>
      </c>
      <c r="B175" s="119"/>
      <c r="C175" s="119"/>
      <c r="D175" s="119"/>
      <c r="E175" s="119"/>
      <c r="F175" s="119"/>
      <c r="G175" s="119"/>
      <c r="H175" s="119"/>
      <c r="I175" s="119"/>
      <c r="J175" s="119"/>
      <c r="K175" s="119"/>
      <c r="L175" s="119"/>
      <c r="M175" s="119"/>
      <c r="N175" s="119"/>
      <c r="O175" s="119"/>
      <c r="P175" s="119"/>
      <c r="Q175" s="119"/>
      <c r="R175" s="119"/>
      <c r="S175" s="119"/>
      <c r="T175" s="119"/>
      <c r="U175" s="119"/>
    </row>
    <row r="176" spans="1:26" x14ac:dyDescent="0.25">
      <c r="A176" s="17"/>
      <c r="B176" s="17"/>
      <c r="C176" s="17"/>
      <c r="D176" s="17"/>
      <c r="E176" s="17"/>
      <c r="F176" s="17"/>
      <c r="G176" s="17"/>
      <c r="H176" s="17"/>
      <c r="I176" s="17"/>
      <c r="J176" s="17"/>
      <c r="K176" s="17"/>
      <c r="L176" s="17"/>
      <c r="M176" s="17"/>
      <c r="N176" s="17"/>
      <c r="O176" s="17"/>
      <c r="P176" s="17"/>
      <c r="Q176" s="17"/>
      <c r="R176" s="17"/>
      <c r="S176" s="17"/>
      <c r="T176" s="17"/>
      <c r="U176" s="17"/>
    </row>
    <row r="177" spans="1:21" ht="15.75" thickBot="1" x14ac:dyDescent="0.3">
      <c r="A177" s="17"/>
      <c r="B177" s="17"/>
      <c r="C177" s="17"/>
      <c r="D177" s="17"/>
      <c r="E177" s="17"/>
      <c r="F177" s="17"/>
      <c r="G177" s="17"/>
      <c r="H177" s="17"/>
      <c r="I177" s="17"/>
      <c r="J177" s="17"/>
      <c r="K177" s="17"/>
      <c r="L177" s="17"/>
      <c r="M177" s="17"/>
      <c r="N177" s="17"/>
      <c r="O177" s="17"/>
      <c r="P177" s="17"/>
      <c r="Q177" s="17"/>
      <c r="R177" s="17"/>
      <c r="S177" s="17"/>
      <c r="T177" s="17"/>
      <c r="U177" s="17"/>
    </row>
    <row r="178" spans="1:21" x14ac:dyDescent="0.25">
      <c r="C178" s="154" t="s">
        <v>0</v>
      </c>
      <c r="D178" s="155"/>
      <c r="E178" s="155"/>
      <c r="F178" s="155"/>
      <c r="G178" s="199" t="str">
        <f>CONCATENATE(Arkusz18!A2," - ",Arkusz18!B2," r.")</f>
        <v>01.06.2017 - 30.06.2017 r.</v>
      </c>
      <c r="H178" s="199"/>
      <c r="I178" s="199"/>
      <c r="J178" s="199"/>
      <c r="K178" s="199"/>
      <c r="L178" s="199"/>
      <c r="M178" s="199"/>
      <c r="N178" s="199"/>
      <c r="O178" s="199"/>
      <c r="P178" s="199"/>
      <c r="Q178" s="199"/>
      <c r="R178" s="199"/>
      <c r="S178" s="199"/>
      <c r="T178" s="199"/>
      <c r="U178" s="200"/>
    </row>
    <row r="179" spans="1:21" ht="72" customHeight="1" x14ac:dyDescent="0.25">
      <c r="C179" s="192"/>
      <c r="D179" s="193"/>
      <c r="E179" s="193"/>
      <c r="F179" s="193"/>
      <c r="G179" s="98" t="s">
        <v>58</v>
      </c>
      <c r="H179" s="99"/>
      <c r="I179" s="100"/>
      <c r="J179" s="98" t="s">
        <v>59</v>
      </c>
      <c r="K179" s="99"/>
      <c r="L179" s="100"/>
      <c r="M179" s="98" t="s">
        <v>60</v>
      </c>
      <c r="N179" s="99"/>
      <c r="O179" s="100"/>
      <c r="P179" s="98" t="s">
        <v>72</v>
      </c>
      <c r="Q179" s="99"/>
      <c r="R179" s="100"/>
      <c r="S179" s="98" t="s">
        <v>61</v>
      </c>
      <c r="T179" s="99"/>
      <c r="U179" s="197"/>
    </row>
    <row r="180" spans="1:21" x14ac:dyDescent="0.25">
      <c r="C180" s="185" t="str">
        <f>Arkusz6!B2</f>
        <v>ROSJA</v>
      </c>
      <c r="D180" s="186"/>
      <c r="E180" s="186"/>
      <c r="F180" s="186"/>
      <c r="G180" s="83">
        <f>Arkusz6!C2</f>
        <v>1</v>
      </c>
      <c r="H180" s="83"/>
      <c r="I180" s="83"/>
      <c r="J180" s="83">
        <f>Arkusz6!D2</f>
        <v>5</v>
      </c>
      <c r="K180" s="83"/>
      <c r="L180" s="83"/>
      <c r="M180" s="83">
        <f>Arkusz6!E2</f>
        <v>0</v>
      </c>
      <c r="N180" s="83"/>
      <c r="O180" s="83"/>
      <c r="P180" s="83">
        <f>Arkusz6!F2</f>
        <v>122</v>
      </c>
      <c r="Q180" s="83"/>
      <c r="R180" s="83"/>
      <c r="S180" s="83">
        <f>Arkusz6!G2</f>
        <v>147</v>
      </c>
      <c r="T180" s="83"/>
      <c r="U180" s="83"/>
    </row>
    <row r="181" spans="1:21" ht="15" customHeight="1" x14ac:dyDescent="0.25">
      <c r="C181" s="165" t="str">
        <f>Arkusz6!B3</f>
        <v>UKRAINA</v>
      </c>
      <c r="D181" s="166"/>
      <c r="E181" s="166"/>
      <c r="F181" s="166"/>
      <c r="G181" s="92">
        <f>Arkusz6!C3</f>
        <v>1</v>
      </c>
      <c r="H181" s="92"/>
      <c r="I181" s="92"/>
      <c r="J181" s="92">
        <f>Arkusz6!D3</f>
        <v>8</v>
      </c>
      <c r="K181" s="92"/>
      <c r="L181" s="92"/>
      <c r="M181" s="92">
        <f>Arkusz6!E3</f>
        <v>0</v>
      </c>
      <c r="N181" s="92"/>
      <c r="O181" s="92"/>
      <c r="P181" s="92">
        <f>Arkusz6!F3</f>
        <v>19</v>
      </c>
      <c r="Q181" s="92"/>
      <c r="R181" s="92"/>
      <c r="S181" s="92">
        <f>Arkusz6!G3</f>
        <v>30</v>
      </c>
      <c r="T181" s="92"/>
      <c r="U181" s="92"/>
    </row>
    <row r="182" spans="1:21" ht="15" customHeight="1" x14ac:dyDescent="0.25">
      <c r="C182" s="185" t="str">
        <f>Arkusz6!B4</f>
        <v>TADŻYKISTAN</v>
      </c>
      <c r="D182" s="186"/>
      <c r="E182" s="186"/>
      <c r="F182" s="186"/>
      <c r="G182" s="83">
        <f>Arkusz6!C4</f>
        <v>1</v>
      </c>
      <c r="H182" s="83"/>
      <c r="I182" s="83"/>
      <c r="J182" s="83">
        <f>Arkusz6!D4</f>
        <v>2</v>
      </c>
      <c r="K182" s="83"/>
      <c r="L182" s="83"/>
      <c r="M182" s="83">
        <f>Arkusz6!E4</f>
        <v>0</v>
      </c>
      <c r="N182" s="83"/>
      <c r="O182" s="83"/>
      <c r="P182" s="83">
        <f>Arkusz6!F4</f>
        <v>31</v>
      </c>
      <c r="Q182" s="83"/>
      <c r="R182" s="83"/>
      <c r="S182" s="83">
        <f>Arkusz6!G4</f>
        <v>1</v>
      </c>
      <c r="T182" s="83"/>
      <c r="U182" s="83"/>
    </row>
    <row r="183" spans="1:21" ht="15" customHeight="1" x14ac:dyDescent="0.25">
      <c r="C183" s="165" t="str">
        <f>Arkusz6!B5</f>
        <v>ARMENIA</v>
      </c>
      <c r="D183" s="166"/>
      <c r="E183" s="166"/>
      <c r="F183" s="166"/>
      <c r="G183" s="92">
        <f>Arkusz6!C5</f>
        <v>0</v>
      </c>
      <c r="H183" s="92"/>
      <c r="I183" s="92"/>
      <c r="J183" s="92">
        <f>Arkusz6!D5</f>
        <v>0</v>
      </c>
      <c r="K183" s="92"/>
      <c r="L183" s="92"/>
      <c r="M183" s="92">
        <f>Arkusz6!E5</f>
        <v>0</v>
      </c>
      <c r="N183" s="92"/>
      <c r="O183" s="92"/>
      <c r="P183" s="92">
        <f>Arkusz6!F5</f>
        <v>10</v>
      </c>
      <c r="Q183" s="92"/>
      <c r="R183" s="92"/>
      <c r="S183" s="92">
        <f>Arkusz6!G5</f>
        <v>5</v>
      </c>
      <c r="T183" s="92"/>
      <c r="U183" s="92"/>
    </row>
    <row r="184" spans="1:21" ht="15" customHeight="1" x14ac:dyDescent="0.25">
      <c r="C184" s="185" t="str">
        <f>Arkusz6!B6</f>
        <v>IRAK</v>
      </c>
      <c r="D184" s="186"/>
      <c r="E184" s="186"/>
      <c r="F184" s="186"/>
      <c r="G184" s="83">
        <f>Arkusz6!C6</f>
        <v>2</v>
      </c>
      <c r="H184" s="83"/>
      <c r="I184" s="83"/>
      <c r="J184" s="83">
        <f>Arkusz6!D6</f>
        <v>0</v>
      </c>
      <c r="K184" s="83"/>
      <c r="L184" s="83"/>
      <c r="M184" s="83">
        <f>Arkusz6!E6</f>
        <v>0</v>
      </c>
      <c r="N184" s="83"/>
      <c r="O184" s="83"/>
      <c r="P184" s="83">
        <f>Arkusz6!F6</f>
        <v>0</v>
      </c>
      <c r="Q184" s="83"/>
      <c r="R184" s="83"/>
      <c r="S184" s="83">
        <f>Arkusz6!G6</f>
        <v>5</v>
      </c>
      <c r="T184" s="83"/>
      <c r="U184" s="83"/>
    </row>
    <row r="185" spans="1:21" ht="15" customHeight="1" thickBot="1" x14ac:dyDescent="0.3">
      <c r="C185" s="194" t="str">
        <f>Arkusz6!B7</f>
        <v>Pozostałe</v>
      </c>
      <c r="D185" s="195"/>
      <c r="E185" s="195"/>
      <c r="F185" s="195"/>
      <c r="G185" s="93">
        <f>Arkusz6!C7</f>
        <v>9</v>
      </c>
      <c r="H185" s="93"/>
      <c r="I185" s="93"/>
      <c r="J185" s="93">
        <f>Arkusz6!D7</f>
        <v>0</v>
      </c>
      <c r="K185" s="93"/>
      <c r="L185" s="93"/>
      <c r="M185" s="93">
        <f>Arkusz6!E7</f>
        <v>0</v>
      </c>
      <c r="N185" s="93"/>
      <c r="O185" s="93"/>
      <c r="P185" s="93">
        <f>Arkusz6!F7</f>
        <v>21</v>
      </c>
      <c r="Q185" s="93"/>
      <c r="R185" s="93"/>
      <c r="S185" s="93">
        <f>Arkusz6!G7</f>
        <v>7</v>
      </c>
      <c r="T185" s="93"/>
      <c r="U185" s="93"/>
    </row>
    <row r="186" spans="1:21" ht="15.75" thickBot="1" x14ac:dyDescent="0.3">
      <c r="C186" s="183" t="s">
        <v>1</v>
      </c>
      <c r="D186" s="184"/>
      <c r="E186" s="184"/>
      <c r="F186" s="184"/>
      <c r="G186" s="96">
        <f>SUM(G180:I185)</f>
        <v>14</v>
      </c>
      <c r="H186" s="96"/>
      <c r="I186" s="96"/>
      <c r="J186" s="96">
        <f t="shared" ref="J186" si="1">SUM(J180:L185)</f>
        <v>15</v>
      </c>
      <c r="K186" s="96"/>
      <c r="L186" s="96"/>
      <c r="M186" s="96">
        <f t="shared" ref="M186" si="2">SUM(M180:O185)</f>
        <v>0</v>
      </c>
      <c r="N186" s="96"/>
      <c r="O186" s="96"/>
      <c r="P186" s="96">
        <f t="shared" ref="P186" si="3">SUM(P180:R185)</f>
        <v>203</v>
      </c>
      <c r="Q186" s="96"/>
      <c r="R186" s="96"/>
      <c r="S186" s="96">
        <f>SUM(S180:U185)</f>
        <v>195</v>
      </c>
      <c r="T186" s="96"/>
      <c r="U186" s="97"/>
    </row>
    <row r="189" spans="1:21" ht="15.75" thickBot="1" x14ac:dyDescent="0.3"/>
    <row r="190" spans="1:21" ht="15" customHeight="1" x14ac:dyDescent="0.25">
      <c r="C190" s="154" t="s">
        <v>0</v>
      </c>
      <c r="D190" s="155"/>
      <c r="E190" s="155"/>
      <c r="F190" s="155"/>
      <c r="G190" s="199" t="str">
        <f>CONCATENATE(Arkusz18!C2," - ",Arkusz18!B2," r.")</f>
        <v>01.01.2017 - 30.06.2017 r.</v>
      </c>
      <c r="H190" s="199"/>
      <c r="I190" s="199"/>
      <c r="J190" s="199"/>
      <c r="K190" s="199"/>
      <c r="L190" s="199"/>
      <c r="M190" s="199"/>
      <c r="N190" s="199"/>
      <c r="O190" s="199"/>
      <c r="P190" s="199"/>
      <c r="Q190" s="199"/>
      <c r="R190" s="199"/>
      <c r="S190" s="199"/>
      <c r="T190" s="199"/>
      <c r="U190" s="200"/>
    </row>
    <row r="191" spans="1:21" ht="70.5" customHeight="1" x14ac:dyDescent="0.25">
      <c r="C191" s="192"/>
      <c r="D191" s="193"/>
      <c r="E191" s="193"/>
      <c r="F191" s="193"/>
      <c r="G191" s="98" t="s">
        <v>58</v>
      </c>
      <c r="H191" s="99"/>
      <c r="I191" s="100"/>
      <c r="J191" s="98" t="s">
        <v>59</v>
      </c>
      <c r="K191" s="99"/>
      <c r="L191" s="100"/>
      <c r="M191" s="98" t="s">
        <v>60</v>
      </c>
      <c r="N191" s="99"/>
      <c r="O191" s="100"/>
      <c r="P191" s="98" t="s">
        <v>72</v>
      </c>
      <c r="Q191" s="99"/>
      <c r="R191" s="100"/>
      <c r="S191" s="98" t="s">
        <v>61</v>
      </c>
      <c r="T191" s="99"/>
      <c r="U191" s="197"/>
    </row>
    <row r="192" spans="1:21" ht="15" customHeight="1" x14ac:dyDescent="0.25">
      <c r="C192" s="185" t="str">
        <f>Arkusz7!B2</f>
        <v>ROSJA</v>
      </c>
      <c r="D192" s="186"/>
      <c r="E192" s="186"/>
      <c r="F192" s="186"/>
      <c r="G192" s="83">
        <f>Arkusz7!C2</f>
        <v>13</v>
      </c>
      <c r="H192" s="83"/>
      <c r="I192" s="83"/>
      <c r="J192" s="83">
        <f>Arkusz7!D2</f>
        <v>30</v>
      </c>
      <c r="K192" s="83"/>
      <c r="L192" s="83"/>
      <c r="M192" s="83">
        <f>Arkusz7!E2</f>
        <v>0</v>
      </c>
      <c r="N192" s="83"/>
      <c r="O192" s="83"/>
      <c r="P192" s="83">
        <f>Arkusz7!F2</f>
        <v>840</v>
      </c>
      <c r="Q192" s="83"/>
      <c r="R192" s="83"/>
      <c r="S192" s="83">
        <f>Arkusz7!G2</f>
        <v>1312</v>
      </c>
      <c r="T192" s="83"/>
      <c r="U192" s="83"/>
    </row>
    <row r="193" spans="3:25" ht="15" customHeight="1" x14ac:dyDescent="0.25">
      <c r="C193" s="165" t="str">
        <f>Arkusz7!B3</f>
        <v>UKRAINA</v>
      </c>
      <c r="D193" s="166"/>
      <c r="E193" s="166"/>
      <c r="F193" s="166"/>
      <c r="G193" s="92">
        <f>Arkusz7!C3</f>
        <v>47</v>
      </c>
      <c r="H193" s="92"/>
      <c r="I193" s="92"/>
      <c r="J193" s="92">
        <f>Arkusz7!D3</f>
        <v>101</v>
      </c>
      <c r="K193" s="92"/>
      <c r="L193" s="92"/>
      <c r="M193" s="92">
        <f>Arkusz7!E3</f>
        <v>0</v>
      </c>
      <c r="N193" s="92"/>
      <c r="O193" s="92"/>
      <c r="P193" s="92">
        <f>Arkusz7!F3</f>
        <v>199</v>
      </c>
      <c r="Q193" s="92"/>
      <c r="R193" s="92"/>
      <c r="S193" s="92">
        <f>Arkusz7!G3</f>
        <v>127</v>
      </c>
      <c r="T193" s="92"/>
      <c r="U193" s="92"/>
    </row>
    <row r="194" spans="3:25" ht="15" customHeight="1" x14ac:dyDescent="0.25">
      <c r="C194" s="185" t="str">
        <f>Arkusz7!B4</f>
        <v>TADŻYKISTAN</v>
      </c>
      <c r="D194" s="186"/>
      <c r="E194" s="186"/>
      <c r="F194" s="186"/>
      <c r="G194" s="83">
        <f>Arkusz7!C4</f>
        <v>3</v>
      </c>
      <c r="H194" s="83"/>
      <c r="I194" s="83"/>
      <c r="J194" s="83">
        <f>Arkusz7!D4</f>
        <v>8</v>
      </c>
      <c r="K194" s="83"/>
      <c r="L194" s="83"/>
      <c r="M194" s="83">
        <f>Arkusz7!E4</f>
        <v>0</v>
      </c>
      <c r="N194" s="83"/>
      <c r="O194" s="83"/>
      <c r="P194" s="83">
        <f>Arkusz7!F4</f>
        <v>112</v>
      </c>
      <c r="Q194" s="83"/>
      <c r="R194" s="83"/>
      <c r="S194" s="83">
        <f>Arkusz7!G4</f>
        <v>40</v>
      </c>
      <c r="T194" s="83"/>
      <c r="U194" s="83"/>
    </row>
    <row r="195" spans="3:25" ht="15" customHeight="1" x14ac:dyDescent="0.25">
      <c r="C195" s="165" t="str">
        <f>Arkusz7!B5</f>
        <v>ARMENIA</v>
      </c>
      <c r="D195" s="166"/>
      <c r="E195" s="166"/>
      <c r="F195" s="166"/>
      <c r="G195" s="92">
        <f>Arkusz7!C5</f>
        <v>0</v>
      </c>
      <c r="H195" s="92"/>
      <c r="I195" s="92"/>
      <c r="J195" s="92">
        <f>Arkusz7!D5</f>
        <v>0</v>
      </c>
      <c r="K195" s="92"/>
      <c r="L195" s="92"/>
      <c r="M195" s="92">
        <f>Arkusz7!E5</f>
        <v>0</v>
      </c>
      <c r="N195" s="92"/>
      <c r="O195" s="92"/>
      <c r="P195" s="92">
        <f>Arkusz7!F5</f>
        <v>43</v>
      </c>
      <c r="Q195" s="92"/>
      <c r="R195" s="92"/>
      <c r="S195" s="92">
        <f>Arkusz7!G5</f>
        <v>15</v>
      </c>
      <c r="T195" s="92"/>
      <c r="U195" s="92"/>
    </row>
    <row r="196" spans="3:25" ht="15" customHeight="1" x14ac:dyDescent="0.25">
      <c r="C196" s="185" t="str">
        <f>Arkusz7!B6</f>
        <v>GRUZJA</v>
      </c>
      <c r="D196" s="186"/>
      <c r="E196" s="186"/>
      <c r="F196" s="186"/>
      <c r="G196" s="83">
        <f>Arkusz7!C6</f>
        <v>0</v>
      </c>
      <c r="H196" s="83"/>
      <c r="I196" s="83"/>
      <c r="J196" s="83">
        <f>Arkusz7!D6</f>
        <v>1</v>
      </c>
      <c r="K196" s="83"/>
      <c r="L196" s="83"/>
      <c r="M196" s="83">
        <f>Arkusz7!E6</f>
        <v>0</v>
      </c>
      <c r="N196" s="83"/>
      <c r="O196" s="83"/>
      <c r="P196" s="83">
        <f>Arkusz7!F6</f>
        <v>17</v>
      </c>
      <c r="Q196" s="83"/>
      <c r="R196" s="83"/>
      <c r="S196" s="83">
        <f>Arkusz7!G6</f>
        <v>19</v>
      </c>
      <c r="T196" s="83"/>
      <c r="U196" s="83"/>
    </row>
    <row r="197" spans="3:25" ht="15" customHeight="1" thickBot="1" x14ac:dyDescent="0.3">
      <c r="C197" s="194" t="str">
        <f>Arkusz7!B7</f>
        <v>Pozostałe</v>
      </c>
      <c r="D197" s="195"/>
      <c r="E197" s="195"/>
      <c r="F197" s="195"/>
      <c r="G197" s="93">
        <f>Arkusz7!C7</f>
        <v>36</v>
      </c>
      <c r="H197" s="93"/>
      <c r="I197" s="93"/>
      <c r="J197" s="83">
        <f>Arkusz7!D7</f>
        <v>13</v>
      </c>
      <c r="K197" s="83"/>
      <c r="L197" s="83"/>
      <c r="M197" s="93">
        <f>Arkusz7!E7</f>
        <v>3</v>
      </c>
      <c r="N197" s="93"/>
      <c r="O197" s="93"/>
      <c r="P197" s="93">
        <f>Arkusz7!F7</f>
        <v>114</v>
      </c>
      <c r="Q197" s="93"/>
      <c r="R197" s="93"/>
      <c r="S197" s="93">
        <v>144</v>
      </c>
      <c r="T197" s="93"/>
      <c r="U197" s="93"/>
    </row>
    <row r="198" spans="3:25" ht="15" customHeight="1" thickBot="1" x14ac:dyDescent="0.3">
      <c r="C198" s="183" t="s">
        <v>1</v>
      </c>
      <c r="D198" s="184"/>
      <c r="E198" s="184"/>
      <c r="F198" s="184"/>
      <c r="G198" s="96">
        <f>SUM(G192:I197)</f>
        <v>99</v>
      </c>
      <c r="H198" s="96"/>
      <c r="I198" s="96"/>
      <c r="J198" s="96">
        <f>SUM(J192:L197)</f>
        <v>153</v>
      </c>
      <c r="K198" s="96"/>
      <c r="L198" s="96"/>
      <c r="M198" s="96">
        <f t="shared" ref="M198" si="4">SUM(M192:O197)</f>
        <v>3</v>
      </c>
      <c r="N198" s="96"/>
      <c r="O198" s="96"/>
      <c r="P198" s="96">
        <f t="shared" ref="P198" si="5">SUM(P192:R197)</f>
        <v>1325</v>
      </c>
      <c r="Q198" s="96"/>
      <c r="R198" s="96"/>
      <c r="S198" s="96">
        <f>SUM(S192:U197)</f>
        <v>1657</v>
      </c>
      <c r="T198" s="96"/>
      <c r="U198" s="97"/>
      <c r="W198" s="82"/>
      <c r="X198" s="82"/>
    </row>
    <row r="200" spans="3:25" s="55" customFormat="1" x14ac:dyDescent="0.25">
      <c r="Y200" s="56"/>
    </row>
    <row r="201" spans="3:25" s="55" customFormat="1" x14ac:dyDescent="0.25">
      <c r="Y201" s="56"/>
    </row>
    <row r="202" spans="3:25" s="55" customFormat="1" x14ac:dyDescent="0.25">
      <c r="Y202" s="56"/>
    </row>
    <row r="203" spans="3:25" s="55" customFormat="1" x14ac:dyDescent="0.25">
      <c r="Y203" s="56"/>
    </row>
    <row r="204" spans="3:25" s="55" customFormat="1" x14ac:dyDescent="0.25">
      <c r="Y204" s="56"/>
    </row>
    <row r="205" spans="3:25" s="55" customFormat="1" x14ac:dyDescent="0.25">
      <c r="Y205" s="56"/>
    </row>
    <row r="206" spans="3:25" s="55" customFormat="1" x14ac:dyDescent="0.25">
      <c r="Y206" s="56"/>
    </row>
    <row r="207" spans="3:25" s="55" customFormat="1" x14ac:dyDescent="0.25">
      <c r="Y207" s="56"/>
    </row>
    <row r="208" spans="3:25" s="55" customFormat="1" x14ac:dyDescent="0.25">
      <c r="Y208" s="56"/>
    </row>
    <row r="209" spans="1:25" x14ac:dyDescent="0.25">
      <c r="A209" s="159" t="s">
        <v>173</v>
      </c>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row>
    <row r="210" spans="1:25" s="51" customFormat="1" x14ac:dyDescent="0.25">
      <c r="A210" s="159"/>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row>
    <row r="211" spans="1:25" s="51" customFormat="1" x14ac:dyDescent="0.25">
      <c r="A211" s="159"/>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row>
    <row r="212" spans="1:25" s="51" customFormat="1" x14ac:dyDescent="0.25">
      <c r="A212" s="159"/>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row>
    <row r="213" spans="1:25" s="51" customFormat="1" x14ac:dyDescent="0.25">
      <c r="A213" s="159"/>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row>
    <row r="214" spans="1:25" s="51" customFormat="1" x14ac:dyDescent="0.25">
      <c r="A214" s="159"/>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row>
    <row r="215" spans="1:25" s="51" customFormat="1" x14ac:dyDescent="0.25">
      <c r="A215" s="159"/>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row>
    <row r="216" spans="1:25" s="51" customFormat="1" x14ac:dyDescent="0.25">
      <c r="A216" s="159"/>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row>
    <row r="217" spans="1:25" s="51" customFormat="1" x14ac:dyDescent="0.25">
      <c r="A217" s="159"/>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row>
    <row r="218" spans="1:25" s="51" customFormat="1" x14ac:dyDescent="0.25">
      <c r="A218" s="159"/>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row>
    <row r="219" spans="1:25" s="51" customFormat="1" x14ac:dyDescent="0.25">
      <c r="A219" s="159"/>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row>
    <row r="220" spans="1:25" s="51" customFormat="1" x14ac:dyDescent="0.25">
      <c r="A220" s="159"/>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row>
    <row r="221" spans="1:25" s="51" customFormat="1" x14ac:dyDescent="0.25">
      <c r="A221" s="159"/>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row>
    <row r="222" spans="1:25" s="51" customFormat="1" x14ac:dyDescent="0.25">
      <c r="A222" s="159"/>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row>
    <row r="223" spans="1:25" s="51" customFormat="1" x14ac:dyDescent="0.25">
      <c r="A223" s="159"/>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row>
    <row r="224" spans="1:25" s="51" customFormat="1" x14ac:dyDescent="0.25">
      <c r="A224" s="159"/>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row>
    <row r="225" spans="1:25" s="51" customFormat="1" x14ac:dyDescent="0.25">
      <c r="A225" s="159"/>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row>
    <row r="226" spans="1:25" s="52" customFormat="1" x14ac:dyDescent="0.25">
      <c r="A226" s="159"/>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row>
    <row r="227" spans="1:25" s="52" customFormat="1" x14ac:dyDescent="0.25">
      <c r="A227" s="159"/>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row>
    <row r="228" spans="1:25" s="51" customFormat="1" x14ac:dyDescent="0.25">
      <c r="A228" s="159"/>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row>
    <row r="229" spans="1:25" s="51" customFormat="1" x14ac:dyDescent="0.25">
      <c r="A229" s="159"/>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row>
    <row r="230" spans="1:25" x14ac:dyDescent="0.25">
      <c r="A230" s="160"/>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row>
    <row r="231" spans="1:25" x14ac:dyDescent="0.25">
      <c r="A231" s="160"/>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row>
    <row r="232" spans="1:25" x14ac:dyDescent="0.25">
      <c r="A232" s="160"/>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row>
    <row r="233" spans="1:25" x14ac:dyDescent="0.25">
      <c r="A233" s="160"/>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row>
    <row r="234" spans="1:25" s="52" customFormat="1" x14ac:dyDescent="0.25">
      <c r="A234" s="160"/>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row>
    <row r="235" spans="1:25" s="52" customFormat="1" x14ac:dyDescent="0.25">
      <c r="A235" s="160"/>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row>
    <row r="236" spans="1:25" x14ac:dyDescent="0.25">
      <c r="A236" s="160"/>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row>
    <row r="237" spans="1:25" x14ac:dyDescent="0.25">
      <c r="A237" s="160"/>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row>
    <row r="238" spans="1:25" x14ac:dyDescent="0.25">
      <c r="A238" s="160"/>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row>
    <row r="239" spans="1:25" x14ac:dyDescent="0.25">
      <c r="A239" s="160"/>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row>
    <row r="240" spans="1:25" x14ac:dyDescent="0.25">
      <c r="A240" s="160"/>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row>
    <row r="241" spans="1:25" s="52" customFormat="1" x14ac:dyDescent="0.25">
      <c r="A241" s="160"/>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row>
    <row r="242" spans="1:25" s="52" customFormat="1" x14ac:dyDescent="0.25">
      <c r="A242" s="160"/>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row>
    <row r="243" spans="1:25" x14ac:dyDescent="0.25">
      <c r="A243" s="160"/>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row>
    <row r="245" spans="1:25" ht="15" customHeight="1" x14ac:dyDescent="0.25">
      <c r="A245" s="119" t="s">
        <v>146</v>
      </c>
      <c r="B245" s="119"/>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row>
    <row r="246" spans="1:25" x14ac:dyDescent="0.25">
      <c r="A246" s="119"/>
      <c r="B246" s="119"/>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row>
    <row r="247" spans="1:25" ht="15.75" thickBot="1" x14ac:dyDescent="0.3">
      <c r="A247" s="17"/>
      <c r="B247" s="17"/>
      <c r="C247" s="17"/>
      <c r="D247" s="17"/>
      <c r="E247" s="17"/>
      <c r="F247" s="17"/>
      <c r="G247" s="17"/>
      <c r="H247" s="17"/>
      <c r="I247" s="17"/>
      <c r="J247" s="17"/>
      <c r="K247" s="17"/>
      <c r="L247" s="17"/>
      <c r="M247" s="17"/>
      <c r="N247" s="17"/>
      <c r="O247" s="17"/>
      <c r="P247" s="17"/>
      <c r="Q247" s="17"/>
      <c r="R247" s="17"/>
      <c r="S247" s="17"/>
      <c r="T247" s="17"/>
      <c r="U247" s="17"/>
    </row>
    <row r="248" spans="1:25" ht="27" customHeight="1" x14ac:dyDescent="0.25">
      <c r="B248" s="154" t="s">
        <v>8</v>
      </c>
      <c r="C248" s="155"/>
      <c r="D248" s="155"/>
      <c r="E248" s="155"/>
      <c r="F248" s="155"/>
      <c r="G248" s="155"/>
      <c r="H248" s="155"/>
      <c r="I248" s="155"/>
      <c r="J248" s="234" t="str">
        <f>Arkusz8!C6</f>
        <v>27.05.2017 - 02.06.2017</v>
      </c>
      <c r="K248" s="234"/>
      <c r="L248" s="234"/>
      <c r="M248" s="234" t="str">
        <f>Arkusz8!C10</f>
        <v>03.06.2017 - 09.06.2017</v>
      </c>
      <c r="N248" s="234"/>
      <c r="O248" s="234"/>
      <c r="P248" s="234" t="str">
        <f>Arkusz8!C9</f>
        <v>10.06.2017 - 16.06.2017</v>
      </c>
      <c r="Q248" s="234"/>
      <c r="R248" s="234"/>
      <c r="S248" s="234" t="str">
        <f>Arkusz8!C8</f>
        <v>17.06.2017 - 23.06.2017</v>
      </c>
      <c r="T248" s="234"/>
      <c r="U248" s="234"/>
      <c r="V248" s="234" t="str">
        <f>Arkusz8!C7</f>
        <v>24.06.2017 - 30.06.2017</v>
      </c>
      <c r="W248" s="234"/>
      <c r="X248" s="235"/>
    </row>
    <row r="249" spans="1:25" ht="15" customHeight="1" x14ac:dyDescent="0.25">
      <c r="B249" s="152" t="s">
        <v>28</v>
      </c>
      <c r="C249" s="153"/>
      <c r="D249" s="153"/>
      <c r="E249" s="153"/>
      <c r="F249" s="153"/>
      <c r="G249" s="153"/>
      <c r="H249" s="153"/>
      <c r="I249" s="153"/>
      <c r="J249" s="189">
        <f>Arkusz8!A6</f>
        <v>1814</v>
      </c>
      <c r="K249" s="189"/>
      <c r="L249" s="189"/>
      <c r="M249" s="189">
        <f>Arkusz8!A5</f>
        <v>1820</v>
      </c>
      <c r="N249" s="189"/>
      <c r="O249" s="189"/>
      <c r="P249" s="189">
        <f>Arkusz8!A4</f>
        <v>1815</v>
      </c>
      <c r="Q249" s="189"/>
      <c r="R249" s="189"/>
      <c r="S249" s="189">
        <f>Arkusz8!A3</f>
        <v>1789</v>
      </c>
      <c r="T249" s="189"/>
      <c r="U249" s="189"/>
      <c r="V249" s="189">
        <f>Arkusz8!A2</f>
        <v>1789</v>
      </c>
      <c r="W249" s="189"/>
      <c r="X249" s="189"/>
    </row>
    <row r="250" spans="1:25" x14ac:dyDescent="0.25">
      <c r="B250" s="187" t="s">
        <v>5</v>
      </c>
      <c r="C250" s="188"/>
      <c r="D250" s="188"/>
      <c r="E250" s="188"/>
      <c r="F250" s="188"/>
      <c r="G250" s="188"/>
      <c r="H250" s="188"/>
      <c r="I250" s="188"/>
      <c r="J250" s="83">
        <f>Arkusz8!A11</f>
        <v>2231</v>
      </c>
      <c r="K250" s="83"/>
      <c r="L250" s="83"/>
      <c r="M250" s="83">
        <f>Arkusz8!A10</f>
        <v>2197</v>
      </c>
      <c r="N250" s="83"/>
      <c r="O250" s="83"/>
      <c r="P250" s="83">
        <f>Arkusz8!A9</f>
        <v>2177</v>
      </c>
      <c r="Q250" s="83"/>
      <c r="R250" s="83"/>
      <c r="S250" s="83">
        <f>Arkusz8!A8</f>
        <v>2144</v>
      </c>
      <c r="T250" s="83"/>
      <c r="U250" s="83"/>
      <c r="V250" s="83">
        <f>Arkusz8!A7</f>
        <v>2131</v>
      </c>
      <c r="W250" s="83"/>
      <c r="X250" s="83"/>
    </row>
    <row r="251" spans="1:25" ht="15" customHeight="1" x14ac:dyDescent="0.25">
      <c r="B251" s="152" t="s">
        <v>6</v>
      </c>
      <c r="C251" s="153"/>
      <c r="D251" s="153"/>
      <c r="E251" s="153"/>
      <c r="F251" s="153"/>
      <c r="G251" s="153"/>
      <c r="H251" s="153"/>
      <c r="I251" s="153"/>
      <c r="J251" s="189">
        <f>Arkusz8!A16</f>
        <v>74</v>
      </c>
      <c r="K251" s="189"/>
      <c r="L251" s="189"/>
      <c r="M251" s="189">
        <f>Arkusz8!A15</f>
        <v>99</v>
      </c>
      <c r="N251" s="189"/>
      <c r="O251" s="189"/>
      <c r="P251" s="189">
        <f>Arkusz8!A14</f>
        <v>96</v>
      </c>
      <c r="Q251" s="189"/>
      <c r="R251" s="189"/>
      <c r="S251" s="189">
        <f>Arkusz8!A13</f>
        <v>129</v>
      </c>
      <c r="T251" s="189"/>
      <c r="U251" s="189"/>
      <c r="V251" s="189">
        <f>Arkusz8!A12</f>
        <v>85</v>
      </c>
      <c r="W251" s="189"/>
      <c r="X251" s="189"/>
    </row>
    <row r="252" spans="1:25" ht="15" customHeight="1" x14ac:dyDescent="0.25">
      <c r="B252" s="238" t="s">
        <v>7</v>
      </c>
      <c r="C252" s="239"/>
      <c r="D252" s="239"/>
      <c r="E252" s="239"/>
      <c r="F252" s="239"/>
      <c r="G252" s="239"/>
      <c r="H252" s="239"/>
      <c r="I252" s="239"/>
      <c r="J252" s="83">
        <f>Arkusz8!A21</f>
        <v>52</v>
      </c>
      <c r="K252" s="83"/>
      <c r="L252" s="83"/>
      <c r="M252" s="83">
        <f>Arkusz8!A20</f>
        <v>81</v>
      </c>
      <c r="N252" s="83"/>
      <c r="O252" s="83"/>
      <c r="P252" s="83">
        <f>Arkusz8!A19</f>
        <v>58</v>
      </c>
      <c r="Q252" s="83"/>
      <c r="R252" s="83"/>
      <c r="S252" s="83">
        <f>Arkusz8!A18</f>
        <v>76</v>
      </c>
      <c r="T252" s="83"/>
      <c r="U252" s="83"/>
      <c r="V252" s="83">
        <f>Arkusz8!A17</f>
        <v>63</v>
      </c>
      <c r="W252" s="83"/>
      <c r="X252" s="83"/>
    </row>
    <row r="253" spans="1:25" ht="15" customHeight="1" thickBot="1" x14ac:dyDescent="0.3">
      <c r="B253" s="236" t="s">
        <v>93</v>
      </c>
      <c r="C253" s="237"/>
      <c r="D253" s="237"/>
      <c r="E253" s="237"/>
      <c r="F253" s="237"/>
      <c r="G253" s="237"/>
      <c r="H253" s="237"/>
      <c r="I253" s="237"/>
      <c r="J253" s="101">
        <f>Arkusz8!A26</f>
        <v>0</v>
      </c>
      <c r="K253" s="101"/>
      <c r="L253" s="101"/>
      <c r="M253" s="101">
        <f>Arkusz8!A25</f>
        <v>0</v>
      </c>
      <c r="N253" s="101"/>
      <c r="O253" s="101"/>
      <c r="P253" s="101">
        <f>Arkusz8!A24</f>
        <v>0</v>
      </c>
      <c r="Q253" s="101"/>
      <c r="R253" s="101"/>
      <c r="S253" s="101">
        <f>Arkusz8!A23</f>
        <v>0</v>
      </c>
      <c r="T253" s="101"/>
      <c r="U253" s="101"/>
      <c r="V253" s="101">
        <f>Arkusz8!A22</f>
        <v>0</v>
      </c>
      <c r="W253" s="101"/>
      <c r="X253" s="101"/>
    </row>
    <row r="254" spans="1:25" ht="15" customHeight="1" thickBot="1" x14ac:dyDescent="0.3">
      <c r="B254" s="253" t="s">
        <v>94</v>
      </c>
      <c r="C254" s="254"/>
      <c r="D254" s="254"/>
      <c r="E254" s="254"/>
      <c r="F254" s="254"/>
      <c r="G254" s="254"/>
      <c r="H254" s="254"/>
      <c r="I254" s="254"/>
      <c r="J254" s="242">
        <f>SUM(J249,J250,J253)</f>
        <v>4045</v>
      </c>
      <c r="K254" s="242"/>
      <c r="L254" s="242"/>
      <c r="M254" s="242">
        <f>SUM(M249,M250,M253)</f>
        <v>4017</v>
      </c>
      <c r="N254" s="242"/>
      <c r="O254" s="242"/>
      <c r="P254" s="242">
        <f>SUM(P249,P250,P253)</f>
        <v>3992</v>
      </c>
      <c r="Q254" s="242"/>
      <c r="R254" s="242"/>
      <c r="S254" s="242">
        <f>SUM(S249,S250,S253)</f>
        <v>3933</v>
      </c>
      <c r="T254" s="242"/>
      <c r="U254" s="242"/>
      <c r="V254" s="242">
        <f>SUM(V249,V250,V253)</f>
        <v>3920</v>
      </c>
      <c r="W254" s="242"/>
      <c r="X254" s="250"/>
    </row>
    <row r="268" spans="1:25" x14ac:dyDescent="0.25">
      <c r="A268" s="161" t="s">
        <v>169</v>
      </c>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row>
    <row r="269" spans="1:25" x14ac:dyDescent="0.25">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row>
    <row r="270" spans="1:25" x14ac:dyDescent="0.25">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row>
    <row r="271" spans="1:25" x14ac:dyDescent="0.25">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row>
    <row r="272" spans="1:25" x14ac:dyDescent="0.25">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row>
    <row r="273" spans="1:25" x14ac:dyDescent="0.25">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row>
    <row r="274" spans="1:25" x14ac:dyDescent="0.25">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row>
    <row r="275" spans="1:25" x14ac:dyDescent="0.25">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row>
    <row r="276" spans="1:25" x14ac:dyDescent="0.25">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row>
    <row r="277" spans="1:25" x14ac:dyDescent="0.25">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row>
    <row r="278" spans="1:25" s="52" customFormat="1" x14ac:dyDescent="0.25">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row>
    <row r="279" spans="1:25" x14ac:dyDescent="0.25">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row>
    <row r="283" spans="1:25" ht="18" x14ac:dyDescent="0.25">
      <c r="A283" s="8" t="s">
        <v>71</v>
      </c>
    </row>
    <row r="284" spans="1:25" ht="18" x14ac:dyDescent="0.25">
      <c r="A284" s="8"/>
    </row>
    <row r="286" spans="1:25" x14ac:dyDescent="0.25">
      <c r="A286" s="119" t="s">
        <v>64</v>
      </c>
      <c r="B286" s="119"/>
      <c r="C286" s="119"/>
      <c r="D286" s="119"/>
      <c r="E286" s="119"/>
      <c r="F286" s="119"/>
      <c r="G286" s="119"/>
      <c r="H286" s="119"/>
      <c r="I286" s="119"/>
      <c r="J286" s="119"/>
      <c r="K286" s="119"/>
      <c r="L286" s="119"/>
      <c r="M286" s="119"/>
      <c r="N286" s="119"/>
      <c r="O286" s="119"/>
      <c r="P286" s="119"/>
      <c r="Q286" s="119"/>
      <c r="R286" s="119"/>
      <c r="S286" s="119"/>
      <c r="T286" s="119"/>
      <c r="U286" s="119"/>
    </row>
    <row r="287" spans="1:25" x14ac:dyDescent="0.25">
      <c r="A287" s="119"/>
      <c r="B287" s="119"/>
      <c r="C287" s="119"/>
      <c r="D287" s="119"/>
      <c r="E287" s="119"/>
      <c r="F287" s="119"/>
      <c r="G287" s="119"/>
      <c r="H287" s="119"/>
      <c r="I287" s="119"/>
      <c r="J287" s="119"/>
      <c r="K287" s="119"/>
      <c r="L287" s="119"/>
      <c r="M287" s="119"/>
      <c r="N287" s="119"/>
      <c r="O287" s="119"/>
      <c r="P287" s="119"/>
      <c r="Q287" s="119"/>
      <c r="R287" s="119"/>
      <c r="S287" s="119"/>
      <c r="T287" s="119"/>
      <c r="U287" s="119"/>
    </row>
    <row r="288" spans="1:25" x14ac:dyDescent="0.25">
      <c r="A288" s="119"/>
      <c r="B288" s="119"/>
      <c r="C288" s="119"/>
      <c r="D288" s="119"/>
      <c r="E288" s="119"/>
      <c r="F288" s="119"/>
      <c r="G288" s="119"/>
      <c r="H288" s="119"/>
      <c r="I288" s="119"/>
      <c r="J288" s="119"/>
      <c r="K288" s="119"/>
      <c r="L288" s="119"/>
      <c r="M288" s="119"/>
      <c r="N288" s="119"/>
      <c r="O288" s="119"/>
      <c r="P288" s="119"/>
      <c r="Q288" s="119"/>
      <c r="R288" s="119"/>
      <c r="S288" s="119"/>
      <c r="T288" s="119"/>
      <c r="U288" s="119"/>
    </row>
    <row r="289" spans="1:26" ht="15.75" thickBot="1" x14ac:dyDescent="0.3">
      <c r="A289" s="17"/>
      <c r="B289" s="17"/>
      <c r="C289" s="17"/>
      <c r="D289" s="17"/>
      <c r="E289" s="17"/>
      <c r="F289" s="17"/>
      <c r="G289" s="17"/>
      <c r="H289" s="17"/>
      <c r="I289" s="17"/>
      <c r="J289" s="17"/>
      <c r="K289" s="17"/>
      <c r="L289" s="17"/>
      <c r="M289" s="17"/>
      <c r="N289" s="17"/>
      <c r="O289" s="17"/>
      <c r="P289" s="17"/>
      <c r="Q289" s="17"/>
      <c r="R289" s="17"/>
      <c r="S289" s="17"/>
      <c r="T289" s="17"/>
      <c r="U289" s="17"/>
    </row>
    <row r="290" spans="1:26" ht="24.95" customHeight="1" x14ac:dyDescent="0.25">
      <c r="G290" s="246" t="s">
        <v>2</v>
      </c>
      <c r="H290" s="86"/>
      <c r="I290" s="86"/>
      <c r="J290" s="86"/>
      <c r="K290" s="86" t="s">
        <v>3</v>
      </c>
      <c r="L290" s="86"/>
      <c r="M290" s="248" t="str">
        <f>CONCATENATE("decyzje ",Arkusz18!A2," - ",Arkusz18!B2," r.")</f>
        <v>decyzje 01.06.2017 - 30.06.2017 r.</v>
      </c>
      <c r="N290" s="248"/>
      <c r="O290" s="248"/>
      <c r="P290" s="248"/>
      <c r="Q290" s="248"/>
      <c r="R290" s="249"/>
    </row>
    <row r="291" spans="1:26" ht="59.25" customHeight="1" x14ac:dyDescent="0.25">
      <c r="G291" s="247"/>
      <c r="H291" s="87"/>
      <c r="I291" s="87"/>
      <c r="J291" s="87"/>
      <c r="K291" s="87"/>
      <c r="L291" s="87"/>
      <c r="M291" s="84" t="s">
        <v>24</v>
      </c>
      <c r="N291" s="84"/>
      <c r="O291" s="84" t="s">
        <v>25</v>
      </c>
      <c r="P291" s="84"/>
      <c r="Q291" s="84" t="s">
        <v>26</v>
      </c>
      <c r="R291" s="85"/>
    </row>
    <row r="292" spans="1:26" ht="15" customHeight="1" x14ac:dyDescent="0.25">
      <c r="G292" s="258" t="s">
        <v>33</v>
      </c>
      <c r="H292" s="259"/>
      <c r="I292" s="259"/>
      <c r="J292" s="259"/>
      <c r="K292" s="163">
        <f>Arkusz9!B5</f>
        <v>13423</v>
      </c>
      <c r="L292" s="163"/>
      <c r="M292" s="94">
        <f>Arkusz9!B3</f>
        <v>9482</v>
      </c>
      <c r="N292" s="94"/>
      <c r="O292" s="94">
        <f>Arkusz9!B2</f>
        <v>1058</v>
      </c>
      <c r="P292" s="94"/>
      <c r="Q292" s="94">
        <f>Arkusz9!B4</f>
        <v>437</v>
      </c>
      <c r="R292" s="95"/>
    </row>
    <row r="293" spans="1:26" ht="15" customHeight="1" x14ac:dyDescent="0.25">
      <c r="G293" s="256" t="s">
        <v>34</v>
      </c>
      <c r="H293" s="257"/>
      <c r="I293" s="257"/>
      <c r="J293" s="257"/>
      <c r="K293" s="255">
        <f>Arkusz9!B13</f>
        <v>1373</v>
      </c>
      <c r="L293" s="255"/>
      <c r="M293" s="260">
        <f>Arkusz9!B11</f>
        <v>1141</v>
      </c>
      <c r="N293" s="260"/>
      <c r="O293" s="260">
        <f>Arkusz9!B10</f>
        <v>163</v>
      </c>
      <c r="P293" s="260"/>
      <c r="Q293" s="260">
        <f>Arkusz9!B12</f>
        <v>71</v>
      </c>
      <c r="R293" s="261"/>
    </row>
    <row r="294" spans="1:26" ht="15.75" thickBot="1" x14ac:dyDescent="0.3">
      <c r="G294" s="262" t="s">
        <v>23</v>
      </c>
      <c r="H294" s="263"/>
      <c r="I294" s="263"/>
      <c r="J294" s="263"/>
      <c r="K294" s="245">
        <f>Arkusz9!B9</f>
        <v>336</v>
      </c>
      <c r="L294" s="245"/>
      <c r="M294" s="243">
        <f>Arkusz9!B7</f>
        <v>176</v>
      </c>
      <c r="N294" s="243"/>
      <c r="O294" s="243">
        <f>Arkusz9!B6</f>
        <v>32</v>
      </c>
      <c r="P294" s="243"/>
      <c r="Q294" s="243">
        <f>Arkusz9!B8</f>
        <v>22</v>
      </c>
      <c r="R294" s="244"/>
    </row>
    <row r="295" spans="1:26" ht="15.75" thickBot="1" x14ac:dyDescent="0.3">
      <c r="G295" s="240" t="s">
        <v>73</v>
      </c>
      <c r="H295" s="241"/>
      <c r="I295" s="241"/>
      <c r="J295" s="241"/>
      <c r="K295" s="251">
        <f>SUM(K292:K294)</f>
        <v>15132</v>
      </c>
      <c r="L295" s="251"/>
      <c r="M295" s="251">
        <f>SUM(M292:M294)</f>
        <v>10799</v>
      </c>
      <c r="N295" s="251"/>
      <c r="O295" s="251">
        <f>SUM(O292:O294)</f>
        <v>1253</v>
      </c>
      <c r="P295" s="251"/>
      <c r="Q295" s="251">
        <f>SUM(Q292:Q294)</f>
        <v>530</v>
      </c>
      <c r="R295" s="252"/>
    </row>
    <row r="299" spans="1:26" x14ac:dyDescent="0.25">
      <c r="V299" s="11"/>
      <c r="W299" s="11"/>
      <c r="Z299" s="11"/>
    </row>
    <row r="305" spans="7:26" x14ac:dyDescent="0.25">
      <c r="V305" s="19"/>
      <c r="W305" s="19"/>
      <c r="X305" s="19"/>
      <c r="Y305" s="20"/>
      <c r="Z305" s="19"/>
    </row>
    <row r="306" spans="7:26" x14ac:dyDescent="0.25">
      <c r="V306" s="19"/>
      <c r="W306" s="19"/>
      <c r="X306" s="19"/>
      <c r="Y306" s="20"/>
      <c r="Z306" s="19"/>
    </row>
    <row r="307" spans="7:26" x14ac:dyDescent="0.25">
      <c r="V307" s="19"/>
      <c r="W307" s="19"/>
      <c r="X307" s="19"/>
      <c r="Y307" s="20"/>
      <c r="Z307" s="19"/>
    </row>
    <row r="308" spans="7:26" x14ac:dyDescent="0.25">
      <c r="V308" s="19"/>
      <c r="W308" s="19"/>
      <c r="X308" s="19"/>
      <c r="Y308" s="20"/>
      <c r="Z308" s="19"/>
    </row>
    <row r="309" spans="7:26" x14ac:dyDescent="0.25">
      <c r="V309" s="19"/>
      <c r="W309" s="19"/>
      <c r="X309" s="19"/>
      <c r="Y309" s="20"/>
      <c r="Z309" s="19"/>
    </row>
    <row r="310" spans="7:26" x14ac:dyDescent="0.25">
      <c r="V310" s="19"/>
      <c r="W310" s="19"/>
      <c r="X310" s="19"/>
      <c r="Y310" s="20"/>
      <c r="Z310" s="19"/>
    </row>
    <row r="311" spans="7:26" x14ac:dyDescent="0.25">
      <c r="V311" s="19"/>
      <c r="W311" s="19"/>
      <c r="X311" s="19"/>
      <c r="Y311" s="20"/>
      <c r="Z311" s="19"/>
    </row>
    <row r="312" spans="7:26" x14ac:dyDescent="0.25">
      <c r="V312" s="19"/>
      <c r="W312" s="19"/>
      <c r="X312" s="19"/>
      <c r="Y312" s="20"/>
      <c r="Z312" s="19"/>
    </row>
    <row r="313" spans="7:26" ht="15.75" thickBot="1" x14ac:dyDescent="0.3">
      <c r="V313" s="19"/>
      <c r="W313" s="19"/>
      <c r="X313" s="19"/>
      <c r="Y313" s="20"/>
      <c r="Z313" s="19"/>
    </row>
    <row r="314" spans="7:26" ht="15" customHeight="1" x14ac:dyDescent="0.25">
      <c r="G314" s="70" t="s">
        <v>2</v>
      </c>
      <c r="H314" s="71"/>
      <c r="I314" s="71"/>
      <c r="J314" s="71"/>
      <c r="K314" s="71"/>
      <c r="L314" s="71"/>
      <c r="M314" s="71"/>
      <c r="N314" s="71"/>
      <c r="O314" s="74" t="s">
        <v>3</v>
      </c>
      <c r="P314" s="74"/>
      <c r="Q314" s="65" t="s">
        <v>78</v>
      </c>
      <c r="R314" s="66"/>
      <c r="U314" s="19"/>
      <c r="V314" s="19"/>
      <c r="W314" s="19"/>
      <c r="X314" s="19"/>
      <c r="Y314" s="20"/>
    </row>
    <row r="315" spans="7:26" ht="46.5" customHeight="1" x14ac:dyDescent="0.25">
      <c r="G315" s="72"/>
      <c r="H315" s="73"/>
      <c r="I315" s="73"/>
      <c r="J315" s="73"/>
      <c r="K315" s="73"/>
      <c r="L315" s="73"/>
      <c r="M315" s="73"/>
      <c r="N315" s="73"/>
      <c r="O315" s="75"/>
      <c r="P315" s="75"/>
      <c r="Q315" s="67"/>
      <c r="R315" s="68"/>
      <c r="U315" s="19"/>
      <c r="V315" s="19"/>
      <c r="W315" s="19"/>
      <c r="X315" s="19"/>
      <c r="Y315" s="20"/>
    </row>
    <row r="316" spans="7:26" x14ac:dyDescent="0.25">
      <c r="G316" s="76" t="s">
        <v>74</v>
      </c>
      <c r="H316" s="77"/>
      <c r="I316" s="77"/>
      <c r="J316" s="77"/>
      <c r="K316" s="77"/>
      <c r="L316" s="77"/>
      <c r="M316" s="77"/>
      <c r="N316" s="77"/>
      <c r="O316" s="78">
        <f>Arkusz10!A2</f>
        <v>740</v>
      </c>
      <c r="P316" s="78"/>
      <c r="Q316" s="59">
        <f>Arkusz10!A3</f>
        <v>586</v>
      </c>
      <c r="R316" s="60"/>
      <c r="U316" s="19"/>
      <c r="V316" s="19"/>
      <c r="W316" s="19"/>
      <c r="X316" s="19"/>
      <c r="Y316" s="20"/>
    </row>
    <row r="317" spans="7:26" x14ac:dyDescent="0.25">
      <c r="G317" s="79" t="s">
        <v>75</v>
      </c>
      <c r="H317" s="80"/>
      <c r="I317" s="80"/>
      <c r="J317" s="80"/>
      <c r="K317" s="80"/>
      <c r="L317" s="80"/>
      <c r="M317" s="80"/>
      <c r="N317" s="80"/>
      <c r="O317" s="81">
        <f>Arkusz10!A4</f>
        <v>43</v>
      </c>
      <c r="P317" s="81"/>
      <c r="Q317" s="90">
        <f>Arkusz10!A5</f>
        <v>59</v>
      </c>
      <c r="R317" s="91"/>
      <c r="U317" s="19"/>
      <c r="V317" s="19"/>
      <c r="W317" s="19"/>
      <c r="X317" s="19"/>
      <c r="Y317" s="20"/>
    </row>
    <row r="318" spans="7:26" x14ac:dyDescent="0.25">
      <c r="G318" s="76" t="s">
        <v>76</v>
      </c>
      <c r="H318" s="77"/>
      <c r="I318" s="77"/>
      <c r="J318" s="77"/>
      <c r="K318" s="77"/>
      <c r="L318" s="77"/>
      <c r="M318" s="77"/>
      <c r="N318" s="77"/>
      <c r="O318" s="78">
        <f>Arkusz10!A6</f>
        <v>21</v>
      </c>
      <c r="P318" s="78"/>
      <c r="Q318" s="59">
        <f>Arkusz10!A7</f>
        <v>16</v>
      </c>
      <c r="R318" s="60"/>
      <c r="U318" s="19"/>
      <c r="V318" s="19"/>
      <c r="W318" s="19"/>
      <c r="X318" s="19"/>
      <c r="Y318" s="20"/>
    </row>
    <row r="319" spans="7:26" ht="15.75" thickBot="1" x14ac:dyDescent="0.3">
      <c r="G319" s="103" t="s">
        <v>77</v>
      </c>
      <c r="H319" s="104"/>
      <c r="I319" s="104"/>
      <c r="J319" s="104"/>
      <c r="K319" s="104"/>
      <c r="L319" s="104"/>
      <c r="M319" s="104"/>
      <c r="N319" s="104"/>
      <c r="O319" s="102">
        <f>Arkusz10!A8</f>
        <v>2</v>
      </c>
      <c r="P319" s="102"/>
      <c r="Q319" s="61">
        <f>Arkusz10!A9</f>
        <v>0</v>
      </c>
      <c r="R319" s="62"/>
      <c r="U319" s="19"/>
      <c r="V319" s="19"/>
      <c r="W319" s="19"/>
      <c r="X319" s="19"/>
      <c r="Y319" s="20"/>
    </row>
    <row r="320" spans="7:26" ht="15.75" thickBot="1" x14ac:dyDescent="0.3">
      <c r="G320" s="105" t="s">
        <v>73</v>
      </c>
      <c r="H320" s="106"/>
      <c r="I320" s="106"/>
      <c r="J320" s="106"/>
      <c r="K320" s="106"/>
      <c r="L320" s="106"/>
      <c r="M320" s="106"/>
      <c r="N320" s="106"/>
      <c r="O320" s="63">
        <f>SUM(O316:O319)</f>
        <v>806</v>
      </c>
      <c r="P320" s="63"/>
      <c r="Q320" s="88">
        <f>SUM(Q316:Q319)</f>
        <v>661</v>
      </c>
      <c r="R320" s="89"/>
      <c r="U320" s="19"/>
      <c r="V320" s="19"/>
      <c r="W320" s="19"/>
      <c r="X320" s="19"/>
      <c r="Y320" s="20"/>
    </row>
    <row r="321" spans="7:26" x14ac:dyDescent="0.25">
      <c r="V321" s="19"/>
      <c r="W321" s="19"/>
      <c r="X321" s="19"/>
      <c r="Y321" s="20"/>
      <c r="Z321" s="19"/>
    </row>
    <row r="322" spans="7:26" x14ac:dyDescent="0.25">
      <c r="V322" s="19"/>
      <c r="W322" s="19"/>
      <c r="X322" s="19"/>
      <c r="Y322" s="20"/>
      <c r="Z322" s="19"/>
    </row>
    <row r="323" spans="7:26" ht="15.75" thickBot="1" x14ac:dyDescent="0.3">
      <c r="V323" s="19"/>
      <c r="W323" s="19"/>
      <c r="X323" s="19"/>
      <c r="Y323" s="20"/>
      <c r="Z323" s="19"/>
    </row>
    <row r="324" spans="7:26" ht="24.95" customHeight="1" x14ac:dyDescent="0.25">
      <c r="G324" s="246" t="s">
        <v>2</v>
      </c>
      <c r="H324" s="86"/>
      <c r="I324" s="86"/>
      <c r="J324" s="86"/>
      <c r="K324" s="86" t="s">
        <v>3</v>
      </c>
      <c r="L324" s="86"/>
      <c r="M324" s="248" t="str">
        <f>CONCATENATE("decyzje ",Arkusz18!C2," - ",Arkusz18!B2," r.")</f>
        <v>decyzje 01.01.2017 - 30.06.2017 r.</v>
      </c>
      <c r="N324" s="248"/>
      <c r="O324" s="248"/>
      <c r="P324" s="248"/>
      <c r="Q324" s="248"/>
      <c r="R324" s="249"/>
      <c r="V324" s="19"/>
      <c r="W324" s="19"/>
      <c r="X324" s="19"/>
      <c r="Y324" s="20"/>
      <c r="Z324" s="19"/>
    </row>
    <row r="325" spans="7:26" ht="60.75" customHeight="1" x14ac:dyDescent="0.25">
      <c r="G325" s="247"/>
      <c r="H325" s="87"/>
      <c r="I325" s="87"/>
      <c r="J325" s="87"/>
      <c r="K325" s="87"/>
      <c r="L325" s="87"/>
      <c r="M325" s="84" t="s">
        <v>24</v>
      </c>
      <c r="N325" s="84"/>
      <c r="O325" s="84" t="s">
        <v>25</v>
      </c>
      <c r="P325" s="84"/>
      <c r="Q325" s="84" t="s">
        <v>26</v>
      </c>
      <c r="R325" s="85"/>
      <c r="V325" s="19"/>
      <c r="W325" s="19"/>
      <c r="X325" s="19"/>
      <c r="Y325" s="20"/>
      <c r="Z325" s="19"/>
    </row>
    <row r="326" spans="7:26" x14ac:dyDescent="0.25">
      <c r="G326" s="258" t="s">
        <v>33</v>
      </c>
      <c r="H326" s="259"/>
      <c r="I326" s="259"/>
      <c r="J326" s="259"/>
      <c r="K326" s="163">
        <v>77324</v>
      </c>
      <c r="L326" s="163"/>
      <c r="M326" s="94">
        <v>53934</v>
      </c>
      <c r="N326" s="94"/>
      <c r="O326" s="94">
        <v>5878</v>
      </c>
      <c r="P326" s="94"/>
      <c r="Q326" s="94">
        <v>2441</v>
      </c>
      <c r="R326" s="95"/>
      <c r="V326" s="19"/>
      <c r="W326" s="19"/>
      <c r="X326" s="19"/>
      <c r="Y326" s="20"/>
      <c r="Z326" s="19"/>
    </row>
    <row r="327" spans="7:26" x14ac:dyDescent="0.25">
      <c r="G327" s="256" t="s">
        <v>34</v>
      </c>
      <c r="H327" s="257"/>
      <c r="I327" s="257"/>
      <c r="J327" s="257"/>
      <c r="K327" s="255">
        <v>9985</v>
      </c>
      <c r="L327" s="255"/>
      <c r="M327" s="260">
        <v>7298</v>
      </c>
      <c r="N327" s="260"/>
      <c r="O327" s="260">
        <v>660</v>
      </c>
      <c r="P327" s="260"/>
      <c r="Q327" s="260">
        <v>363</v>
      </c>
      <c r="R327" s="261"/>
      <c r="V327" s="19"/>
      <c r="W327" s="19"/>
      <c r="X327" s="19"/>
      <c r="Y327" s="20"/>
      <c r="Z327" s="19"/>
    </row>
    <row r="328" spans="7:26" ht="15.75" thickBot="1" x14ac:dyDescent="0.3">
      <c r="G328" s="262" t="s">
        <v>23</v>
      </c>
      <c r="H328" s="263"/>
      <c r="I328" s="263"/>
      <c r="J328" s="263"/>
      <c r="K328" s="245">
        <v>1755</v>
      </c>
      <c r="L328" s="245"/>
      <c r="M328" s="243">
        <v>880</v>
      </c>
      <c r="N328" s="243"/>
      <c r="O328" s="243">
        <f>Arkusz11!B6</f>
        <v>126</v>
      </c>
      <c r="P328" s="243"/>
      <c r="Q328" s="243">
        <f>Arkusz11!B8</f>
        <v>119</v>
      </c>
      <c r="R328" s="244"/>
      <c r="V328" s="19"/>
      <c r="W328" s="19"/>
      <c r="X328" s="19"/>
      <c r="Y328" s="20"/>
      <c r="Z328" s="19"/>
    </row>
    <row r="329" spans="7:26" ht="15.75" thickBot="1" x14ac:dyDescent="0.3">
      <c r="G329" s="240" t="s">
        <v>73</v>
      </c>
      <c r="H329" s="241"/>
      <c r="I329" s="241"/>
      <c r="J329" s="241"/>
      <c r="K329" s="251">
        <f>SUM(K326:L328)</f>
        <v>89064</v>
      </c>
      <c r="L329" s="251"/>
      <c r="M329" s="251">
        <f t="shared" ref="M329" si="6">SUM(M326:N328)</f>
        <v>62112</v>
      </c>
      <c r="N329" s="251"/>
      <c r="O329" s="251">
        <f t="shared" ref="O329" si="7">SUM(O326:P328)</f>
        <v>6664</v>
      </c>
      <c r="P329" s="251"/>
      <c r="Q329" s="251">
        <f t="shared" ref="Q329" si="8">SUM(Q326:R328)</f>
        <v>2923</v>
      </c>
      <c r="R329" s="252"/>
      <c r="V329" s="19"/>
      <c r="W329" s="19"/>
      <c r="X329" s="19"/>
      <c r="Y329" s="20"/>
      <c r="Z329" s="19"/>
    </row>
    <row r="330" spans="7:26" x14ac:dyDescent="0.25">
      <c r="V330" s="19"/>
      <c r="W330" s="19"/>
      <c r="X330" s="19"/>
      <c r="Y330" s="20"/>
      <c r="Z330" s="19"/>
    </row>
    <row r="342" spans="1:25" ht="15.75" thickBot="1" x14ac:dyDescent="0.3"/>
    <row r="343" spans="1:25" x14ac:dyDescent="0.25">
      <c r="G343" s="70" t="s">
        <v>2</v>
      </c>
      <c r="H343" s="71"/>
      <c r="I343" s="71"/>
      <c r="J343" s="71"/>
      <c r="K343" s="71"/>
      <c r="L343" s="71"/>
      <c r="M343" s="71"/>
      <c r="N343" s="71"/>
      <c r="O343" s="74" t="s">
        <v>3</v>
      </c>
      <c r="P343" s="74"/>
      <c r="Q343" s="65" t="s">
        <v>78</v>
      </c>
      <c r="R343" s="66"/>
    </row>
    <row r="344" spans="1:25" ht="45.75" customHeight="1" x14ac:dyDescent="0.25">
      <c r="G344" s="72"/>
      <c r="H344" s="73"/>
      <c r="I344" s="73"/>
      <c r="J344" s="73"/>
      <c r="K344" s="73"/>
      <c r="L344" s="73"/>
      <c r="M344" s="73"/>
      <c r="N344" s="73"/>
      <c r="O344" s="75"/>
      <c r="P344" s="75"/>
      <c r="Q344" s="67"/>
      <c r="R344" s="68"/>
    </row>
    <row r="345" spans="1:25" x14ac:dyDescent="0.25">
      <c r="G345" s="76" t="s">
        <v>74</v>
      </c>
      <c r="H345" s="77"/>
      <c r="I345" s="77"/>
      <c r="J345" s="77"/>
      <c r="K345" s="77"/>
      <c r="L345" s="77"/>
      <c r="M345" s="77"/>
      <c r="N345" s="77"/>
      <c r="O345" s="78">
        <f>Arkusz12!A2</f>
        <v>4315</v>
      </c>
      <c r="P345" s="78"/>
      <c r="Q345" s="59">
        <f>Arkusz12!A3</f>
        <v>4659</v>
      </c>
      <c r="R345" s="60"/>
    </row>
    <row r="346" spans="1:25" x14ac:dyDescent="0.25">
      <c r="G346" s="79" t="s">
        <v>75</v>
      </c>
      <c r="H346" s="80"/>
      <c r="I346" s="80"/>
      <c r="J346" s="80"/>
      <c r="K346" s="80"/>
      <c r="L346" s="80"/>
      <c r="M346" s="80"/>
      <c r="N346" s="80"/>
      <c r="O346" s="81">
        <f>Arkusz12!A4</f>
        <v>322</v>
      </c>
      <c r="P346" s="81"/>
      <c r="Q346" s="90">
        <f>Arkusz12!A5</f>
        <v>464</v>
      </c>
      <c r="R346" s="91"/>
    </row>
    <row r="347" spans="1:25" x14ac:dyDescent="0.25">
      <c r="G347" s="76" t="s">
        <v>76</v>
      </c>
      <c r="H347" s="77"/>
      <c r="I347" s="77"/>
      <c r="J347" s="77"/>
      <c r="K347" s="77"/>
      <c r="L347" s="77"/>
      <c r="M347" s="77"/>
      <c r="N347" s="77"/>
      <c r="O347" s="78">
        <f>Arkusz12!A6</f>
        <v>105</v>
      </c>
      <c r="P347" s="78"/>
      <c r="Q347" s="59">
        <f>Arkusz12!A7</f>
        <v>136</v>
      </c>
      <c r="R347" s="60"/>
    </row>
    <row r="348" spans="1:25" ht="15.75" thickBot="1" x14ac:dyDescent="0.3">
      <c r="G348" s="103" t="s">
        <v>77</v>
      </c>
      <c r="H348" s="104"/>
      <c r="I348" s="104"/>
      <c r="J348" s="104"/>
      <c r="K348" s="104"/>
      <c r="L348" s="104"/>
      <c r="M348" s="104"/>
      <c r="N348" s="104"/>
      <c r="O348" s="102">
        <f>Arkusz12!A8</f>
        <v>6</v>
      </c>
      <c r="P348" s="102"/>
      <c r="Q348" s="61">
        <f>Arkusz12!A9</f>
        <v>15</v>
      </c>
      <c r="R348" s="62"/>
    </row>
    <row r="349" spans="1:25" ht="15.75" thickBot="1" x14ac:dyDescent="0.3">
      <c r="G349" s="105" t="s">
        <v>73</v>
      </c>
      <c r="H349" s="106"/>
      <c r="I349" s="106"/>
      <c r="J349" s="106"/>
      <c r="K349" s="106"/>
      <c r="L349" s="106"/>
      <c r="M349" s="106"/>
      <c r="N349" s="106"/>
      <c r="O349" s="63">
        <f>SUM(O345:P348)</f>
        <v>4748</v>
      </c>
      <c r="P349" s="63"/>
      <c r="Q349" s="63">
        <f>SUM(Q345:R348)</f>
        <v>5274</v>
      </c>
      <c r="R349" s="64"/>
    </row>
    <row r="351" spans="1:25" x14ac:dyDescent="0.25">
      <c r="A351" s="161" t="s">
        <v>170</v>
      </c>
      <c r="B351" s="162"/>
      <c r="C351" s="162"/>
      <c r="D351" s="162"/>
      <c r="E351" s="162"/>
      <c r="F351" s="162"/>
      <c r="G351" s="162"/>
      <c r="H351" s="162"/>
      <c r="I351" s="162"/>
      <c r="J351" s="162"/>
      <c r="K351" s="162"/>
      <c r="L351" s="162"/>
      <c r="M351" s="162"/>
      <c r="N351" s="162"/>
      <c r="O351" s="162"/>
      <c r="P351" s="162"/>
      <c r="Q351" s="162"/>
      <c r="R351" s="162"/>
      <c r="S351" s="162"/>
      <c r="T351" s="162"/>
      <c r="U351" s="162"/>
      <c r="V351" s="162"/>
      <c r="W351" s="162"/>
      <c r="X351" s="162"/>
      <c r="Y351" s="162"/>
    </row>
    <row r="352" spans="1:25" s="52" customFormat="1" x14ac:dyDescent="0.25">
      <c r="A352" s="161"/>
      <c r="B352" s="162"/>
      <c r="C352" s="162"/>
      <c r="D352" s="162"/>
      <c r="E352" s="162"/>
      <c r="F352" s="162"/>
      <c r="G352" s="162"/>
      <c r="H352" s="162"/>
      <c r="I352" s="162"/>
      <c r="J352" s="162"/>
      <c r="K352" s="162"/>
      <c r="L352" s="162"/>
      <c r="M352" s="162"/>
      <c r="N352" s="162"/>
      <c r="O352" s="162"/>
      <c r="P352" s="162"/>
      <c r="Q352" s="162"/>
      <c r="R352" s="162"/>
      <c r="S352" s="162"/>
      <c r="T352" s="162"/>
      <c r="U352" s="162"/>
      <c r="V352" s="162"/>
      <c r="W352" s="162"/>
      <c r="X352" s="162"/>
      <c r="Y352" s="162"/>
    </row>
    <row r="353" spans="1:25" s="52" customFormat="1" x14ac:dyDescent="0.25">
      <c r="A353" s="161"/>
      <c r="B353" s="162"/>
      <c r="C353" s="162"/>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row>
    <row r="354" spans="1:25" s="52" customFormat="1" x14ac:dyDescent="0.25">
      <c r="A354" s="161"/>
      <c r="B354" s="162"/>
      <c r="C354" s="162"/>
      <c r="D354" s="162"/>
      <c r="E354" s="162"/>
      <c r="F354" s="162"/>
      <c r="G354" s="162"/>
      <c r="H354" s="162"/>
      <c r="I354" s="162"/>
      <c r="J354" s="162"/>
      <c r="K354" s="162"/>
      <c r="L354" s="162"/>
      <c r="M354" s="162"/>
      <c r="N354" s="162"/>
      <c r="O354" s="162"/>
      <c r="P354" s="162"/>
      <c r="Q354" s="162"/>
      <c r="R354" s="162"/>
      <c r="S354" s="162"/>
      <c r="T354" s="162"/>
      <c r="U354" s="162"/>
      <c r="V354" s="162"/>
      <c r="W354" s="162"/>
      <c r="X354" s="162"/>
      <c r="Y354" s="162"/>
    </row>
    <row r="355" spans="1:25" s="52" customFormat="1" x14ac:dyDescent="0.25">
      <c r="A355" s="161"/>
      <c r="B355" s="162"/>
      <c r="C355" s="162"/>
      <c r="D355" s="162"/>
      <c r="E355" s="162"/>
      <c r="F355" s="162"/>
      <c r="G355" s="162"/>
      <c r="H355" s="162"/>
      <c r="I355" s="162"/>
      <c r="J355" s="162"/>
      <c r="K355" s="162"/>
      <c r="L355" s="162"/>
      <c r="M355" s="162"/>
      <c r="N355" s="162"/>
      <c r="O355" s="162"/>
      <c r="P355" s="162"/>
      <c r="Q355" s="162"/>
      <c r="R355" s="162"/>
      <c r="S355" s="162"/>
      <c r="T355" s="162"/>
      <c r="U355" s="162"/>
      <c r="V355" s="162"/>
      <c r="W355" s="162"/>
      <c r="X355" s="162"/>
      <c r="Y355" s="162"/>
    </row>
    <row r="356" spans="1:25" s="52" customFormat="1" x14ac:dyDescent="0.25">
      <c r="A356" s="161"/>
      <c r="B356" s="162"/>
      <c r="C356" s="162"/>
      <c r="D356" s="162"/>
      <c r="E356" s="162"/>
      <c r="F356" s="162"/>
      <c r="G356" s="162"/>
      <c r="H356" s="162"/>
      <c r="I356" s="162"/>
      <c r="J356" s="162"/>
      <c r="K356" s="162"/>
      <c r="L356" s="162"/>
      <c r="M356" s="162"/>
      <c r="N356" s="162"/>
      <c r="O356" s="162"/>
      <c r="P356" s="162"/>
      <c r="Q356" s="162"/>
      <c r="R356" s="162"/>
      <c r="S356" s="162"/>
      <c r="T356" s="162"/>
      <c r="U356" s="162"/>
      <c r="V356" s="162"/>
      <c r="W356" s="162"/>
      <c r="X356" s="162"/>
      <c r="Y356" s="162"/>
    </row>
    <row r="357" spans="1:25" s="52" customFormat="1" x14ac:dyDescent="0.25">
      <c r="A357" s="161"/>
      <c r="B357" s="162"/>
      <c r="C357" s="162"/>
      <c r="D357" s="162"/>
      <c r="E357" s="162"/>
      <c r="F357" s="162"/>
      <c r="G357" s="162"/>
      <c r="H357" s="162"/>
      <c r="I357" s="162"/>
      <c r="J357" s="162"/>
      <c r="K357" s="162"/>
      <c r="L357" s="162"/>
      <c r="M357" s="162"/>
      <c r="N357" s="162"/>
      <c r="O357" s="162"/>
      <c r="P357" s="162"/>
      <c r="Q357" s="162"/>
      <c r="R357" s="162"/>
      <c r="S357" s="162"/>
      <c r="T357" s="162"/>
      <c r="U357" s="162"/>
      <c r="V357" s="162"/>
      <c r="W357" s="162"/>
      <c r="X357" s="162"/>
      <c r="Y357" s="162"/>
    </row>
    <row r="358" spans="1:25" s="52" customFormat="1" x14ac:dyDescent="0.25">
      <c r="A358" s="161"/>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2"/>
    </row>
    <row r="359" spans="1:25" s="52" customFormat="1" x14ac:dyDescent="0.25">
      <c r="A359" s="161"/>
      <c r="B359" s="162"/>
      <c r="C359" s="162"/>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row>
    <row r="360" spans="1:25" s="52" customFormat="1" x14ac:dyDescent="0.25">
      <c r="A360" s="161"/>
      <c r="B360" s="162"/>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row>
    <row r="361" spans="1:25" s="52" customFormat="1" x14ac:dyDescent="0.25">
      <c r="A361" s="161"/>
      <c r="B361" s="162"/>
      <c r="C361" s="162"/>
      <c r="D361" s="162"/>
      <c r="E361" s="162"/>
      <c r="F361" s="162"/>
      <c r="G361" s="162"/>
      <c r="H361" s="162"/>
      <c r="I361" s="162"/>
      <c r="J361" s="162"/>
      <c r="K361" s="162"/>
      <c r="L361" s="162"/>
      <c r="M361" s="162"/>
      <c r="N361" s="162"/>
      <c r="O361" s="162"/>
      <c r="P361" s="162"/>
      <c r="Q361" s="162"/>
      <c r="R361" s="162"/>
      <c r="S361" s="162"/>
      <c r="T361" s="162"/>
      <c r="U361" s="162"/>
      <c r="V361" s="162"/>
      <c r="W361" s="162"/>
      <c r="X361" s="162"/>
      <c r="Y361" s="162"/>
    </row>
    <row r="362" spans="1:25" s="52" customFormat="1" x14ac:dyDescent="0.25">
      <c r="A362" s="161"/>
      <c r="B362" s="162"/>
      <c r="C362" s="162"/>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2"/>
    </row>
    <row r="363" spans="1:25" s="52" customFormat="1" x14ac:dyDescent="0.25">
      <c r="A363" s="161"/>
      <c r="B363" s="162"/>
      <c r="C363" s="162"/>
      <c r="D363" s="162"/>
      <c r="E363" s="162"/>
      <c r="F363" s="162"/>
      <c r="G363" s="162"/>
      <c r="H363" s="162"/>
      <c r="I363" s="162"/>
      <c r="J363" s="162"/>
      <c r="K363" s="162"/>
      <c r="L363" s="162"/>
      <c r="M363" s="162"/>
      <c r="N363" s="162"/>
      <c r="O363" s="162"/>
      <c r="P363" s="162"/>
      <c r="Q363" s="162"/>
      <c r="R363" s="162"/>
      <c r="S363" s="162"/>
      <c r="T363" s="162"/>
      <c r="U363" s="162"/>
      <c r="V363" s="162"/>
      <c r="W363" s="162"/>
      <c r="X363" s="162"/>
      <c r="Y363" s="162"/>
    </row>
    <row r="364" spans="1:25" s="52" customFormat="1" x14ac:dyDescent="0.25">
      <c r="A364" s="161"/>
      <c r="B364" s="162"/>
      <c r="C364" s="162"/>
      <c r="D364" s="162"/>
      <c r="E364" s="162"/>
      <c r="F364" s="162"/>
      <c r="G364" s="162"/>
      <c r="H364" s="162"/>
      <c r="I364" s="162"/>
      <c r="J364" s="162"/>
      <c r="K364" s="162"/>
      <c r="L364" s="162"/>
      <c r="M364" s="162"/>
      <c r="N364" s="162"/>
      <c r="O364" s="162"/>
      <c r="P364" s="162"/>
      <c r="Q364" s="162"/>
      <c r="R364" s="162"/>
      <c r="S364" s="162"/>
      <c r="T364" s="162"/>
      <c r="U364" s="162"/>
      <c r="V364" s="162"/>
      <c r="W364" s="162"/>
      <c r="X364" s="162"/>
      <c r="Y364" s="162"/>
    </row>
    <row r="365" spans="1:25" s="52" customFormat="1" x14ac:dyDescent="0.25">
      <c r="A365" s="161"/>
      <c r="B365" s="162"/>
      <c r="C365" s="162"/>
      <c r="D365" s="162"/>
      <c r="E365" s="162"/>
      <c r="F365" s="162"/>
      <c r="G365" s="162"/>
      <c r="H365" s="162"/>
      <c r="I365" s="162"/>
      <c r="J365" s="162"/>
      <c r="K365" s="162"/>
      <c r="L365" s="162"/>
      <c r="M365" s="162"/>
      <c r="N365" s="162"/>
      <c r="O365" s="162"/>
      <c r="P365" s="162"/>
      <c r="Q365" s="162"/>
      <c r="R365" s="162"/>
      <c r="S365" s="162"/>
      <c r="T365" s="162"/>
      <c r="U365" s="162"/>
      <c r="V365" s="162"/>
      <c r="W365" s="162"/>
      <c r="X365" s="162"/>
      <c r="Y365" s="162"/>
    </row>
    <row r="366" spans="1:25" s="52" customFormat="1" x14ac:dyDescent="0.25">
      <c r="A366" s="161"/>
      <c r="B366" s="162"/>
      <c r="C366" s="162"/>
      <c r="D366" s="162"/>
      <c r="E366" s="162"/>
      <c r="F366" s="162"/>
      <c r="G366" s="162"/>
      <c r="H366" s="162"/>
      <c r="I366" s="162"/>
      <c r="J366" s="162"/>
      <c r="K366" s="162"/>
      <c r="L366" s="162"/>
      <c r="M366" s="162"/>
      <c r="N366" s="162"/>
      <c r="O366" s="162"/>
      <c r="P366" s="162"/>
      <c r="Q366" s="162"/>
      <c r="R366" s="162"/>
      <c r="S366" s="162"/>
      <c r="T366" s="162"/>
      <c r="U366" s="162"/>
      <c r="V366" s="162"/>
      <c r="W366" s="162"/>
      <c r="X366" s="162"/>
      <c r="Y366" s="162"/>
    </row>
    <row r="367" spans="1:25" s="52" customFormat="1" x14ac:dyDescent="0.25">
      <c r="A367" s="161"/>
      <c r="B367" s="162"/>
      <c r="C367" s="162"/>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2"/>
    </row>
    <row r="368" spans="1:25" s="52" customFormat="1" x14ac:dyDescent="0.25">
      <c r="A368" s="161"/>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2"/>
    </row>
    <row r="369" spans="1:25" s="52" customFormat="1" x14ac:dyDescent="0.25">
      <c r="A369" s="161"/>
      <c r="B369" s="162"/>
      <c r="C369" s="162"/>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2"/>
    </row>
    <row r="370" spans="1:25" s="52" customFormat="1" x14ac:dyDescent="0.25">
      <c r="A370" s="161"/>
      <c r="B370" s="162"/>
      <c r="C370" s="162"/>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2"/>
    </row>
    <row r="371" spans="1:25" s="52" customFormat="1" x14ac:dyDescent="0.25">
      <c r="A371" s="161"/>
      <c r="B371" s="162"/>
      <c r="C371" s="162"/>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2"/>
    </row>
    <row r="372" spans="1:25" s="47" customFormat="1" x14ac:dyDescent="0.25">
      <c r="A372" s="161"/>
      <c r="B372" s="162"/>
      <c r="C372" s="162"/>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2"/>
    </row>
    <row r="373" spans="1:25" s="47" customFormat="1" x14ac:dyDescent="0.25">
      <c r="A373" s="161"/>
      <c r="B373" s="162"/>
      <c r="C373" s="162"/>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2"/>
    </row>
    <row r="374" spans="1:25" s="47" customFormat="1" x14ac:dyDescent="0.25">
      <c r="A374" s="161"/>
      <c r="B374" s="162"/>
      <c r="C374" s="162"/>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2"/>
    </row>
    <row r="375" spans="1:25" s="53" customFormat="1" x14ac:dyDescent="0.25">
      <c r="A375" s="161"/>
      <c r="B375" s="162"/>
      <c r="C375" s="162"/>
      <c r="D375" s="162"/>
      <c r="E375" s="162"/>
      <c r="F375" s="162"/>
      <c r="G375" s="162"/>
      <c r="H375" s="162"/>
      <c r="I375" s="162"/>
      <c r="J375" s="162"/>
      <c r="K375" s="162"/>
      <c r="L375" s="162"/>
      <c r="M375" s="162"/>
      <c r="N375" s="162"/>
      <c r="O375" s="162"/>
      <c r="P375" s="162"/>
      <c r="Q375" s="162"/>
      <c r="R375" s="162"/>
      <c r="S375" s="162"/>
      <c r="T375" s="162"/>
      <c r="U375" s="162"/>
      <c r="V375" s="162"/>
      <c r="W375" s="162"/>
      <c r="X375" s="162"/>
      <c r="Y375" s="162"/>
    </row>
    <row r="376" spans="1:25" s="53" customFormat="1" x14ac:dyDescent="0.25">
      <c r="A376" s="161"/>
      <c r="B376" s="162"/>
      <c r="C376" s="162"/>
      <c r="D376" s="162"/>
      <c r="E376" s="162"/>
      <c r="F376" s="162"/>
      <c r="G376" s="162"/>
      <c r="H376" s="162"/>
      <c r="I376" s="162"/>
      <c r="J376" s="162"/>
      <c r="K376" s="162"/>
      <c r="L376" s="162"/>
      <c r="M376" s="162"/>
      <c r="N376" s="162"/>
      <c r="O376" s="162"/>
      <c r="P376" s="162"/>
      <c r="Q376" s="162"/>
      <c r="R376" s="162"/>
      <c r="S376" s="162"/>
      <c r="T376" s="162"/>
      <c r="U376" s="162"/>
      <c r="V376" s="162"/>
      <c r="W376" s="162"/>
      <c r="X376" s="162"/>
      <c r="Y376" s="162"/>
    </row>
    <row r="377" spans="1:25" s="53" customFormat="1" x14ac:dyDescent="0.25">
      <c r="A377" s="161"/>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row>
    <row r="378" spans="1:25" s="53" customFormat="1" x14ac:dyDescent="0.25">
      <c r="A378" s="161"/>
      <c r="B378" s="162"/>
      <c r="C378" s="162"/>
      <c r="D378" s="162"/>
      <c r="E378" s="162"/>
      <c r="F378" s="162"/>
      <c r="G378" s="162"/>
      <c r="H378" s="162"/>
      <c r="I378" s="162"/>
      <c r="J378" s="162"/>
      <c r="K378" s="162"/>
      <c r="L378" s="162"/>
      <c r="M378" s="162"/>
      <c r="N378" s="162"/>
      <c r="O378" s="162"/>
      <c r="P378" s="162"/>
      <c r="Q378" s="162"/>
      <c r="R378" s="162"/>
      <c r="S378" s="162"/>
      <c r="T378" s="162"/>
      <c r="U378" s="162"/>
      <c r="V378" s="162"/>
      <c r="W378" s="162"/>
      <c r="X378" s="162"/>
      <c r="Y378" s="162"/>
    </row>
    <row r="379" spans="1:25" s="53" customFormat="1" x14ac:dyDescent="0.25">
      <c r="A379" s="161"/>
      <c r="B379" s="162"/>
      <c r="C379" s="162"/>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2"/>
    </row>
    <row r="380" spans="1:25" s="53" customFormat="1" x14ac:dyDescent="0.25">
      <c r="A380" s="161"/>
      <c r="B380" s="162"/>
      <c r="C380" s="162"/>
      <c r="D380" s="162"/>
      <c r="E380" s="162"/>
      <c r="F380" s="162"/>
      <c r="G380" s="162"/>
      <c r="H380" s="162"/>
      <c r="I380" s="162"/>
      <c r="J380" s="162"/>
      <c r="K380" s="162"/>
      <c r="L380" s="162"/>
      <c r="M380" s="162"/>
      <c r="N380" s="162"/>
      <c r="O380" s="162"/>
      <c r="P380" s="162"/>
      <c r="Q380" s="162"/>
      <c r="R380" s="162"/>
      <c r="S380" s="162"/>
      <c r="T380" s="162"/>
      <c r="U380" s="162"/>
      <c r="V380" s="162"/>
      <c r="W380" s="162"/>
      <c r="X380" s="162"/>
      <c r="Y380" s="162"/>
    </row>
    <row r="381" spans="1:25" x14ac:dyDescent="0.25">
      <c r="A381" s="162"/>
      <c r="B381" s="162"/>
      <c r="C381" s="162"/>
      <c r="D381" s="162"/>
      <c r="E381" s="162"/>
      <c r="F381" s="162"/>
      <c r="G381" s="162"/>
      <c r="H381" s="162"/>
      <c r="I381" s="162"/>
      <c r="J381" s="162"/>
      <c r="K381" s="162"/>
      <c r="L381" s="162"/>
      <c r="M381" s="162"/>
      <c r="N381" s="162"/>
      <c r="O381" s="162"/>
      <c r="P381" s="162"/>
      <c r="Q381" s="162"/>
      <c r="R381" s="162"/>
      <c r="S381" s="162"/>
      <c r="T381" s="162"/>
      <c r="U381" s="162"/>
      <c r="V381" s="162"/>
      <c r="W381" s="162"/>
      <c r="X381" s="162"/>
      <c r="Y381" s="162"/>
    </row>
    <row r="384" spans="1:25" ht="15" customHeight="1" x14ac:dyDescent="0.25">
      <c r="A384" s="119" t="s">
        <v>92</v>
      </c>
      <c r="B384" s="119"/>
      <c r="C384" s="119"/>
      <c r="D384" s="119"/>
      <c r="E384" s="119"/>
      <c r="F384" s="119"/>
      <c r="G384" s="119"/>
      <c r="H384" s="119"/>
      <c r="I384" s="119"/>
      <c r="J384" s="119"/>
      <c r="K384" s="119"/>
      <c r="L384" s="119"/>
      <c r="M384" s="119"/>
      <c r="N384" s="119"/>
      <c r="O384" s="119"/>
      <c r="P384" s="119"/>
      <c r="Q384" s="119"/>
      <c r="R384" s="119"/>
      <c r="S384" s="119"/>
      <c r="T384" s="119"/>
      <c r="U384" s="119"/>
    </row>
    <row r="385" spans="1:26" ht="25.5" customHeight="1" x14ac:dyDescent="0.25">
      <c r="A385" s="119"/>
      <c r="B385" s="119"/>
      <c r="C385" s="119"/>
      <c r="D385" s="119"/>
      <c r="E385" s="119"/>
      <c r="F385" s="119"/>
      <c r="G385" s="119"/>
      <c r="H385" s="119"/>
      <c r="I385" s="119"/>
      <c r="J385" s="119"/>
      <c r="K385" s="119"/>
      <c r="L385" s="119"/>
      <c r="M385" s="119"/>
      <c r="N385" s="119"/>
      <c r="O385" s="119"/>
      <c r="P385" s="119"/>
      <c r="Q385" s="119"/>
      <c r="R385" s="119"/>
      <c r="S385" s="119"/>
      <c r="T385" s="119"/>
      <c r="U385" s="119"/>
    </row>
    <row r="386" spans="1:26" ht="25.5" customHeight="1" thickBot="1" x14ac:dyDescent="0.3">
      <c r="A386" s="17"/>
      <c r="B386" s="17"/>
      <c r="C386" s="17"/>
      <c r="D386" s="17"/>
      <c r="E386" s="17"/>
      <c r="F386" s="17"/>
      <c r="G386" s="17"/>
      <c r="H386" s="17"/>
      <c r="I386" s="17"/>
      <c r="J386" s="17"/>
      <c r="K386" s="17"/>
      <c r="L386" s="69" t="str">
        <f>CONCATENATE(Arkusz18!C2," - ",Arkusz18!B2," r.")</f>
        <v>01.01.2017 - 30.06.2017 r.</v>
      </c>
      <c r="M386" s="69"/>
      <c r="N386" s="69"/>
      <c r="O386" s="69"/>
      <c r="P386" s="69"/>
      <c r="Q386" s="69"/>
      <c r="R386" s="69"/>
      <c r="S386" s="69"/>
      <c r="T386" s="69"/>
      <c r="U386" s="69"/>
      <c r="V386" s="69"/>
    </row>
    <row r="387" spans="1:26" ht="121.5" customHeight="1" x14ac:dyDescent="0.25">
      <c r="C387" s="190" t="s">
        <v>2</v>
      </c>
      <c r="D387" s="191"/>
      <c r="E387" s="191"/>
      <c r="F387" s="191"/>
      <c r="G387" s="191"/>
      <c r="H387" s="191"/>
      <c r="I387" s="191"/>
      <c r="J387" s="191"/>
      <c r="K387" s="191"/>
      <c r="L387" s="181" t="s">
        <v>80</v>
      </c>
      <c r="M387" s="181"/>
      <c r="N387" s="21" t="s">
        <v>11</v>
      </c>
      <c r="O387" s="21" t="s">
        <v>95</v>
      </c>
      <c r="P387" s="21" t="s">
        <v>85</v>
      </c>
      <c r="Q387" s="21" t="s">
        <v>51</v>
      </c>
      <c r="R387" s="21" t="s">
        <v>38</v>
      </c>
      <c r="S387" s="21" t="s">
        <v>4</v>
      </c>
      <c r="T387" s="40" t="s">
        <v>41</v>
      </c>
      <c r="U387" s="21" t="s">
        <v>84</v>
      </c>
      <c r="V387" s="181" t="s">
        <v>79</v>
      </c>
      <c r="W387" s="182"/>
      <c r="Y387" s="3"/>
      <c r="Z387" s="6"/>
    </row>
    <row r="388" spans="1:26" x14ac:dyDescent="0.25">
      <c r="C388" s="147" t="s">
        <v>33</v>
      </c>
      <c r="D388" s="148"/>
      <c r="E388" s="148"/>
      <c r="F388" s="148"/>
      <c r="G388" s="148"/>
      <c r="H388" s="148"/>
      <c r="I388" s="148"/>
      <c r="J388" s="148"/>
      <c r="K388" s="148"/>
      <c r="L388" s="94">
        <f>Arkusz13!C2</f>
        <v>2227</v>
      </c>
      <c r="M388" s="94"/>
      <c r="N388" s="34">
        <f>Arkusz13!C18</f>
        <v>529</v>
      </c>
      <c r="O388" s="34">
        <f>Arkusz13!C34</f>
        <v>439</v>
      </c>
      <c r="P388" s="34">
        <f>Arkusz13!C50</f>
        <v>343</v>
      </c>
      <c r="Q388" s="34">
        <f>Arkusz13!C66</f>
        <v>38</v>
      </c>
      <c r="R388" s="34">
        <f>Arkusz13!C82</f>
        <v>0</v>
      </c>
      <c r="S388" s="34">
        <f>Arkusz13!C98</f>
        <v>0</v>
      </c>
      <c r="T388" s="41">
        <f>Arkusz13!C114</f>
        <v>0</v>
      </c>
      <c r="U388" s="34">
        <f>Arkusz13!C130-SUM(N388:T388)</f>
        <v>785</v>
      </c>
      <c r="V388" s="163">
        <f t="shared" ref="V388:V402" si="9">SUM(N388:U388)</f>
        <v>2134</v>
      </c>
      <c r="W388" s="164"/>
      <c r="Y388" s="3"/>
      <c r="Z388" s="6"/>
    </row>
    <row r="389" spans="1:26" x14ac:dyDescent="0.25">
      <c r="C389" s="149" t="s">
        <v>34</v>
      </c>
      <c r="D389" s="150"/>
      <c r="E389" s="150"/>
      <c r="F389" s="150"/>
      <c r="G389" s="150"/>
      <c r="H389" s="150"/>
      <c r="I389" s="150"/>
      <c r="J389" s="150"/>
      <c r="K389" s="150"/>
      <c r="L389" s="94">
        <f>Arkusz13!C3</f>
        <v>267</v>
      </c>
      <c r="M389" s="94"/>
      <c r="N389" s="36">
        <f>Arkusz13!C19</f>
        <v>98</v>
      </c>
      <c r="O389" s="36">
        <f>Arkusz13!C35</f>
        <v>34</v>
      </c>
      <c r="P389" s="36">
        <f>Arkusz13!C51</f>
        <v>30</v>
      </c>
      <c r="Q389" s="36">
        <f>Arkusz13!C67</f>
        <v>2</v>
      </c>
      <c r="R389" s="36">
        <f>Arkusz13!C83</f>
        <v>0</v>
      </c>
      <c r="S389" s="36">
        <f>Arkusz13!C99</f>
        <v>0</v>
      </c>
      <c r="T389" s="41">
        <f>Arkusz13!C115</f>
        <v>0</v>
      </c>
      <c r="U389" s="36">
        <f>Arkusz13!C131-SUM(N389:T389)</f>
        <v>42</v>
      </c>
      <c r="V389" s="163">
        <f t="shared" si="9"/>
        <v>206</v>
      </c>
      <c r="W389" s="164"/>
      <c r="Y389" s="3"/>
      <c r="Z389" s="6"/>
    </row>
    <row r="390" spans="1:26" x14ac:dyDescent="0.25">
      <c r="C390" s="147" t="s">
        <v>35</v>
      </c>
      <c r="D390" s="148"/>
      <c r="E390" s="148"/>
      <c r="F390" s="148"/>
      <c r="G390" s="148"/>
      <c r="H390" s="148"/>
      <c r="I390" s="148"/>
      <c r="J390" s="148"/>
      <c r="K390" s="148"/>
      <c r="L390" s="94">
        <f>Arkusz13!C4</f>
        <v>48</v>
      </c>
      <c r="M390" s="94"/>
      <c r="N390" s="36">
        <f>Arkusz13!C20</f>
        <v>25</v>
      </c>
      <c r="O390" s="36">
        <f>Arkusz13!C36</f>
        <v>7</v>
      </c>
      <c r="P390" s="36">
        <f>Arkusz13!C52</f>
        <v>6</v>
      </c>
      <c r="Q390" s="36">
        <f>Arkusz13!C68</f>
        <v>0</v>
      </c>
      <c r="R390" s="36">
        <f>Arkusz13!C84</f>
        <v>0</v>
      </c>
      <c r="S390" s="36">
        <f>Arkusz13!C100</f>
        <v>0</v>
      </c>
      <c r="T390" s="41">
        <f>Arkusz13!C116</f>
        <v>0</v>
      </c>
      <c r="U390" s="36">
        <f>Arkusz13!C132-SUM(N390:T390)</f>
        <v>11</v>
      </c>
      <c r="V390" s="163">
        <f t="shared" si="9"/>
        <v>49</v>
      </c>
      <c r="W390" s="164"/>
      <c r="Y390" s="3"/>
      <c r="Z390" s="6"/>
    </row>
    <row r="391" spans="1:26" x14ac:dyDescent="0.25">
      <c r="C391" s="149" t="s">
        <v>36</v>
      </c>
      <c r="D391" s="150"/>
      <c r="E391" s="150"/>
      <c r="F391" s="150"/>
      <c r="G391" s="150"/>
      <c r="H391" s="150"/>
      <c r="I391" s="150"/>
      <c r="J391" s="150"/>
      <c r="K391" s="150"/>
      <c r="L391" s="94">
        <f>Arkusz13!C5</f>
        <v>5</v>
      </c>
      <c r="M391" s="94"/>
      <c r="N391" s="36">
        <f>Arkusz13!C21</f>
        <v>0</v>
      </c>
      <c r="O391" s="36">
        <f>Arkusz13!C37</f>
        <v>1</v>
      </c>
      <c r="P391" s="36">
        <f>Arkusz13!C53</f>
        <v>0</v>
      </c>
      <c r="Q391" s="36">
        <f>Arkusz13!C69</f>
        <v>0</v>
      </c>
      <c r="R391" s="36">
        <f>Arkusz13!C85</f>
        <v>0</v>
      </c>
      <c r="S391" s="36">
        <f>Arkusz13!C101</f>
        <v>0</v>
      </c>
      <c r="T391" s="41">
        <f>Arkusz13!C117</f>
        <v>0</v>
      </c>
      <c r="U391" s="36">
        <f>Arkusz13!C133-SUM(N391:T391)</f>
        <v>2</v>
      </c>
      <c r="V391" s="163">
        <f t="shared" si="9"/>
        <v>3</v>
      </c>
      <c r="W391" s="164"/>
      <c r="Y391" s="3"/>
      <c r="Z391" s="6"/>
    </row>
    <row r="392" spans="1:26" x14ac:dyDescent="0.25">
      <c r="C392" s="147" t="s">
        <v>37</v>
      </c>
      <c r="D392" s="148"/>
      <c r="E392" s="148"/>
      <c r="F392" s="148"/>
      <c r="G392" s="148"/>
      <c r="H392" s="148"/>
      <c r="I392" s="148"/>
      <c r="J392" s="148"/>
      <c r="K392" s="148"/>
      <c r="L392" s="94">
        <f>Arkusz13!C6</f>
        <v>0</v>
      </c>
      <c r="M392" s="94"/>
      <c r="N392" s="36">
        <f>Arkusz13!C22</f>
        <v>0</v>
      </c>
      <c r="O392" s="36">
        <f>Arkusz13!C38</f>
        <v>0</v>
      </c>
      <c r="P392" s="36">
        <f>Arkusz13!C54</f>
        <v>0</v>
      </c>
      <c r="Q392" s="36">
        <f>Arkusz13!C70</f>
        <v>0</v>
      </c>
      <c r="R392" s="36">
        <f>Arkusz13!C86</f>
        <v>0</v>
      </c>
      <c r="S392" s="36">
        <f>Arkusz13!C102</f>
        <v>0</v>
      </c>
      <c r="T392" s="41">
        <f>Arkusz13!C118</f>
        <v>0</v>
      </c>
      <c r="U392" s="36">
        <f>Arkusz13!C134-SUM(N392:T392)</f>
        <v>0</v>
      </c>
      <c r="V392" s="163">
        <f t="shared" si="9"/>
        <v>0</v>
      </c>
      <c r="W392" s="164"/>
      <c r="Y392" s="3"/>
      <c r="Z392" s="6"/>
    </row>
    <row r="393" spans="1:26" x14ac:dyDescent="0.25">
      <c r="C393" s="149" t="s">
        <v>45</v>
      </c>
      <c r="D393" s="150"/>
      <c r="E393" s="150"/>
      <c r="F393" s="150"/>
      <c r="G393" s="150"/>
      <c r="H393" s="150"/>
      <c r="I393" s="150"/>
      <c r="J393" s="150"/>
      <c r="K393" s="150"/>
      <c r="L393" s="94">
        <f>Arkusz13!C7</f>
        <v>2</v>
      </c>
      <c r="M393" s="94"/>
      <c r="N393" s="36">
        <f>Arkusz13!C23</f>
        <v>0</v>
      </c>
      <c r="O393" s="36">
        <f>Arkusz13!C39</f>
        <v>0</v>
      </c>
      <c r="P393" s="36">
        <f>Arkusz13!C55</f>
        <v>0</v>
      </c>
      <c r="Q393" s="36">
        <f>Arkusz13!C71</f>
        <v>0</v>
      </c>
      <c r="R393" s="36">
        <f>Arkusz13!C87</f>
        <v>0</v>
      </c>
      <c r="S393" s="36">
        <f>Arkusz13!C103</f>
        <v>0</v>
      </c>
      <c r="T393" s="41">
        <f>Arkusz13!C119</f>
        <v>0</v>
      </c>
      <c r="U393" s="36">
        <f>Arkusz13!C135-SUM(N393:T393)</f>
        <v>1</v>
      </c>
      <c r="V393" s="163">
        <f t="shared" si="9"/>
        <v>1</v>
      </c>
      <c r="W393" s="164"/>
      <c r="Y393" s="3"/>
      <c r="Z393" s="6"/>
    </row>
    <row r="394" spans="1:26" x14ac:dyDescent="0.25">
      <c r="C394" s="147" t="s">
        <v>46</v>
      </c>
      <c r="D394" s="148"/>
      <c r="E394" s="148"/>
      <c r="F394" s="148"/>
      <c r="G394" s="148"/>
      <c r="H394" s="148"/>
      <c r="I394" s="148"/>
      <c r="J394" s="148"/>
      <c r="K394" s="148"/>
      <c r="L394" s="94">
        <f>Arkusz13!C8</f>
        <v>0</v>
      </c>
      <c r="M394" s="94"/>
      <c r="N394" s="36">
        <f>Arkusz13!C24</f>
        <v>0</v>
      </c>
      <c r="O394" s="36">
        <f>Arkusz13!C40</f>
        <v>0</v>
      </c>
      <c r="P394" s="36">
        <f>Arkusz13!C56</f>
        <v>0</v>
      </c>
      <c r="Q394" s="36">
        <f>Arkusz13!C72</f>
        <v>0</v>
      </c>
      <c r="R394" s="36">
        <f>Arkusz13!C88</f>
        <v>0</v>
      </c>
      <c r="S394" s="36">
        <f>Arkusz13!C104</f>
        <v>0</v>
      </c>
      <c r="T394" s="41">
        <f>Arkusz13!C120</f>
        <v>0</v>
      </c>
      <c r="U394" s="36">
        <f>Arkusz13!C136-SUM(N394:T394)</f>
        <v>0</v>
      </c>
      <c r="V394" s="163">
        <f t="shared" si="9"/>
        <v>0</v>
      </c>
      <c r="W394" s="164"/>
      <c r="Y394" s="3"/>
      <c r="Z394" s="6"/>
    </row>
    <row r="395" spans="1:26" x14ac:dyDescent="0.25">
      <c r="C395" s="149" t="s">
        <v>4</v>
      </c>
      <c r="D395" s="150"/>
      <c r="E395" s="150"/>
      <c r="F395" s="150"/>
      <c r="G395" s="150"/>
      <c r="H395" s="150"/>
      <c r="I395" s="150"/>
      <c r="J395" s="150"/>
      <c r="K395" s="150"/>
      <c r="L395" s="94">
        <f>Arkusz13!C9</f>
        <v>0</v>
      </c>
      <c r="M395" s="94"/>
      <c r="N395" s="36">
        <f>Arkusz13!C25</f>
        <v>0</v>
      </c>
      <c r="O395" s="36">
        <f>Arkusz13!C41</f>
        <v>0</v>
      </c>
      <c r="P395" s="36">
        <f>Arkusz13!C57</f>
        <v>0</v>
      </c>
      <c r="Q395" s="36">
        <f>Arkusz13!C73</f>
        <v>0</v>
      </c>
      <c r="R395" s="36">
        <f>Arkusz13!C89</f>
        <v>0</v>
      </c>
      <c r="S395" s="36">
        <f>Arkusz13!C105</f>
        <v>0</v>
      </c>
      <c r="T395" s="41">
        <f>Arkusz13!C121</f>
        <v>0</v>
      </c>
      <c r="U395" s="36">
        <f>Arkusz13!C137-SUM(N395:T395)</f>
        <v>0</v>
      </c>
      <c r="V395" s="163">
        <f t="shared" si="9"/>
        <v>0</v>
      </c>
      <c r="W395" s="164"/>
      <c r="Y395" s="3"/>
      <c r="Z395" s="6"/>
    </row>
    <row r="396" spans="1:26" x14ac:dyDescent="0.25">
      <c r="C396" s="147" t="s">
        <v>38</v>
      </c>
      <c r="D396" s="148"/>
      <c r="E396" s="148"/>
      <c r="F396" s="148"/>
      <c r="G396" s="148"/>
      <c r="H396" s="148"/>
      <c r="I396" s="148"/>
      <c r="J396" s="148"/>
      <c r="K396" s="148"/>
      <c r="L396" s="94">
        <f>Arkusz13!C10</f>
        <v>3</v>
      </c>
      <c r="M396" s="94"/>
      <c r="N396" s="36">
        <f>Arkusz13!C26</f>
        <v>2</v>
      </c>
      <c r="O396" s="36">
        <f>Arkusz13!C42</f>
        <v>0</v>
      </c>
      <c r="P396" s="36">
        <f>Arkusz13!C58</f>
        <v>0</v>
      </c>
      <c r="Q396" s="36">
        <f>Arkusz13!C74</f>
        <v>0</v>
      </c>
      <c r="R396" s="36">
        <f>Arkusz13!C90</f>
        <v>0</v>
      </c>
      <c r="S396" s="36">
        <f>Arkusz13!C106</f>
        <v>0</v>
      </c>
      <c r="T396" s="41">
        <f>Arkusz13!C122</f>
        <v>0</v>
      </c>
      <c r="U396" s="36">
        <f>Arkusz13!C138-SUM(N396:T396)</f>
        <v>0</v>
      </c>
      <c r="V396" s="163">
        <f t="shared" si="9"/>
        <v>2</v>
      </c>
      <c r="W396" s="164"/>
      <c r="Y396" s="3"/>
      <c r="Z396" s="6"/>
    </row>
    <row r="397" spans="1:26" x14ac:dyDescent="0.25">
      <c r="C397" s="149" t="s">
        <v>39</v>
      </c>
      <c r="D397" s="150"/>
      <c r="E397" s="150"/>
      <c r="F397" s="150"/>
      <c r="G397" s="150"/>
      <c r="H397" s="150"/>
      <c r="I397" s="150"/>
      <c r="J397" s="150"/>
      <c r="K397" s="150"/>
      <c r="L397" s="94">
        <f>Arkusz13!C11</f>
        <v>3</v>
      </c>
      <c r="M397" s="94"/>
      <c r="N397" s="36">
        <f>Arkusz13!C27</f>
        <v>0</v>
      </c>
      <c r="O397" s="36">
        <f>Arkusz13!C43</f>
        <v>0</v>
      </c>
      <c r="P397" s="36">
        <f>Arkusz13!C59</f>
        <v>1</v>
      </c>
      <c r="Q397" s="36">
        <f>Arkusz13!C75</f>
        <v>0</v>
      </c>
      <c r="R397" s="36">
        <f>Arkusz13!C91</f>
        <v>0</v>
      </c>
      <c r="S397" s="36">
        <f>Arkusz13!C107</f>
        <v>0</v>
      </c>
      <c r="T397" s="41">
        <f>Arkusz13!C123</f>
        <v>0</v>
      </c>
      <c r="U397" s="36">
        <f>Arkusz13!C139-SUM(N397:T397)</f>
        <v>0</v>
      </c>
      <c r="V397" s="163">
        <f t="shared" si="9"/>
        <v>1</v>
      </c>
      <c r="W397" s="164"/>
      <c r="Y397" s="3"/>
      <c r="Z397" s="6"/>
    </row>
    <row r="398" spans="1:26" x14ac:dyDescent="0.25">
      <c r="C398" s="147" t="s">
        <v>40</v>
      </c>
      <c r="D398" s="148"/>
      <c r="E398" s="148"/>
      <c r="F398" s="148"/>
      <c r="G398" s="148"/>
      <c r="H398" s="148"/>
      <c r="I398" s="148"/>
      <c r="J398" s="148"/>
      <c r="K398" s="148"/>
      <c r="L398" s="94">
        <f>Arkusz13!C12</f>
        <v>639</v>
      </c>
      <c r="M398" s="94"/>
      <c r="N398" s="36">
        <f>Arkusz13!C28</f>
        <v>201</v>
      </c>
      <c r="O398" s="36">
        <f>Arkusz13!C44</f>
        <v>35</v>
      </c>
      <c r="P398" s="36">
        <f>Arkusz13!C60</f>
        <v>35</v>
      </c>
      <c r="Q398" s="36">
        <f>Arkusz13!C76</f>
        <v>77</v>
      </c>
      <c r="R398" s="36">
        <f>Arkusz13!C92</f>
        <v>20</v>
      </c>
      <c r="S398" s="36">
        <f>Arkusz13!C108</f>
        <v>0</v>
      </c>
      <c r="T398" s="41">
        <f>Arkusz13!C124</f>
        <v>99</v>
      </c>
      <c r="U398" s="36">
        <f>Arkusz13!C140-SUM(N398:T398)</f>
        <v>124</v>
      </c>
      <c r="V398" s="163">
        <f t="shared" si="9"/>
        <v>591</v>
      </c>
      <c r="W398" s="164"/>
      <c r="Y398" s="3"/>
      <c r="Z398" s="6"/>
    </row>
    <row r="399" spans="1:26" x14ac:dyDescent="0.25">
      <c r="C399" s="147" t="s">
        <v>10</v>
      </c>
      <c r="D399" s="148"/>
      <c r="E399" s="148"/>
      <c r="F399" s="148"/>
      <c r="G399" s="148"/>
      <c r="H399" s="148"/>
      <c r="I399" s="148"/>
      <c r="J399" s="148"/>
      <c r="K399" s="148"/>
      <c r="L399" s="94">
        <f>Arkusz13!C14</f>
        <v>3</v>
      </c>
      <c r="M399" s="94"/>
      <c r="N399" s="36">
        <f>Arkusz13!C30</f>
        <v>0</v>
      </c>
      <c r="O399" s="36">
        <f>Arkusz13!C46</f>
        <v>0</v>
      </c>
      <c r="P399" s="36">
        <f>Arkusz13!C62</f>
        <v>0</v>
      </c>
      <c r="Q399" s="36">
        <f>Arkusz13!C78</f>
        <v>0</v>
      </c>
      <c r="R399" s="36">
        <f>Arkusz13!C94</f>
        <v>0</v>
      </c>
      <c r="S399" s="36">
        <f>Arkusz13!C110</f>
        <v>0</v>
      </c>
      <c r="T399" s="41">
        <f>Arkusz13!C126</f>
        <v>0</v>
      </c>
      <c r="U399" s="36">
        <f>Arkusz13!C142-SUM(N399:T399)</f>
        <v>1</v>
      </c>
      <c r="V399" s="163">
        <f t="shared" si="9"/>
        <v>1</v>
      </c>
      <c r="W399" s="164"/>
      <c r="Y399" s="3"/>
      <c r="Z399" s="6"/>
    </row>
    <row r="400" spans="1:26" x14ac:dyDescent="0.25">
      <c r="C400" s="149" t="s">
        <v>42</v>
      </c>
      <c r="D400" s="150"/>
      <c r="E400" s="150"/>
      <c r="F400" s="150"/>
      <c r="G400" s="150"/>
      <c r="H400" s="150"/>
      <c r="I400" s="150"/>
      <c r="J400" s="150"/>
      <c r="K400" s="150"/>
      <c r="L400" s="94">
        <f>Arkusz13!C15</f>
        <v>9</v>
      </c>
      <c r="M400" s="94"/>
      <c r="N400" s="36">
        <f>Arkusz13!C31</f>
        <v>5</v>
      </c>
      <c r="O400" s="36">
        <f>Arkusz13!C47</f>
        <v>0</v>
      </c>
      <c r="P400" s="36">
        <f>Arkusz13!C63</f>
        <v>1</v>
      </c>
      <c r="Q400" s="36">
        <f>Arkusz13!C79</f>
        <v>0</v>
      </c>
      <c r="R400" s="36">
        <f>Arkusz13!C95</f>
        <v>0</v>
      </c>
      <c r="S400" s="36">
        <f>Arkusz13!C111</f>
        <v>0</v>
      </c>
      <c r="T400" s="41">
        <f>Arkusz13!C127</f>
        <v>0</v>
      </c>
      <c r="U400" s="36">
        <f>Arkusz13!C143-SUM(N400:T400)</f>
        <v>0</v>
      </c>
      <c r="V400" s="163">
        <f t="shared" si="9"/>
        <v>6</v>
      </c>
      <c r="W400" s="164"/>
      <c r="Y400" s="3"/>
      <c r="Z400" s="6"/>
    </row>
    <row r="401" spans="1:26" x14ac:dyDescent="0.25">
      <c r="C401" s="147" t="s">
        <v>43</v>
      </c>
      <c r="D401" s="148"/>
      <c r="E401" s="148"/>
      <c r="F401" s="148"/>
      <c r="G401" s="148"/>
      <c r="H401" s="148"/>
      <c r="I401" s="148"/>
      <c r="J401" s="148"/>
      <c r="K401" s="148"/>
      <c r="L401" s="94">
        <f>Arkusz13!C16</f>
        <v>0</v>
      </c>
      <c r="M401" s="94"/>
      <c r="N401" s="36">
        <f>Arkusz13!C32</f>
        <v>0</v>
      </c>
      <c r="O401" s="36">
        <f>Arkusz13!C48</f>
        <v>0</v>
      </c>
      <c r="P401" s="36">
        <f>Arkusz13!C64</f>
        <v>0</v>
      </c>
      <c r="Q401" s="36">
        <f>Arkusz13!C80</f>
        <v>0</v>
      </c>
      <c r="R401" s="36">
        <f>Arkusz13!C96</f>
        <v>0</v>
      </c>
      <c r="S401" s="36">
        <f>Arkusz13!C112</f>
        <v>0</v>
      </c>
      <c r="T401" s="41">
        <f>Arkusz13!C128</f>
        <v>0</v>
      </c>
      <c r="U401" s="36">
        <f>Arkusz13!C144-SUM(N401:T401)</f>
        <v>0</v>
      </c>
      <c r="V401" s="163">
        <f t="shared" si="9"/>
        <v>0</v>
      </c>
      <c r="W401" s="164"/>
      <c r="Y401" s="3"/>
      <c r="Z401" s="6"/>
    </row>
    <row r="402" spans="1:26" ht="15.75" thickBot="1" x14ac:dyDescent="0.3">
      <c r="C402" s="293" t="s">
        <v>44</v>
      </c>
      <c r="D402" s="294"/>
      <c r="E402" s="294"/>
      <c r="F402" s="294"/>
      <c r="G402" s="294"/>
      <c r="H402" s="294"/>
      <c r="I402" s="294"/>
      <c r="J402" s="294"/>
      <c r="K402" s="294"/>
      <c r="L402" s="94">
        <f>Arkusz13!C17</f>
        <v>0</v>
      </c>
      <c r="M402" s="94"/>
      <c r="N402" s="36">
        <f>Arkusz13!C33</f>
        <v>2</v>
      </c>
      <c r="O402" s="36">
        <f>Arkusz13!C49</f>
        <v>0</v>
      </c>
      <c r="P402" s="36">
        <f>Arkusz13!C65</f>
        <v>0</v>
      </c>
      <c r="Q402" s="36">
        <f>Arkusz13!C81</f>
        <v>0</v>
      </c>
      <c r="R402" s="36">
        <f>Arkusz13!C97</f>
        <v>0</v>
      </c>
      <c r="S402" s="36">
        <f>Arkusz13!C113</f>
        <v>0</v>
      </c>
      <c r="T402" s="41">
        <f>Arkusz13!C129</f>
        <v>0</v>
      </c>
      <c r="U402" s="36">
        <f>Arkusz13!C145-SUM(N402:T402)</f>
        <v>1</v>
      </c>
      <c r="V402" s="163">
        <f t="shared" si="9"/>
        <v>3</v>
      </c>
      <c r="W402" s="164"/>
      <c r="Y402" s="3"/>
      <c r="Z402" s="6"/>
    </row>
    <row r="403" spans="1:26" ht="15.75" thickBot="1" x14ac:dyDescent="0.3">
      <c r="C403" s="297" t="s">
        <v>1</v>
      </c>
      <c r="D403" s="298"/>
      <c r="E403" s="298"/>
      <c r="F403" s="298"/>
      <c r="G403" s="298"/>
      <c r="H403" s="298"/>
      <c r="I403" s="298"/>
      <c r="J403" s="298"/>
      <c r="K403" s="298"/>
      <c r="L403" s="180">
        <f>SUM(L388:L402)</f>
        <v>3206</v>
      </c>
      <c r="M403" s="180"/>
      <c r="N403" s="35">
        <f t="shared" ref="N403:V403" si="10">SUM(N388:N402)</f>
        <v>862</v>
      </c>
      <c r="O403" s="35">
        <f t="shared" si="10"/>
        <v>516</v>
      </c>
      <c r="P403" s="35">
        <f t="shared" si="10"/>
        <v>416</v>
      </c>
      <c r="Q403" s="35">
        <f t="shared" si="10"/>
        <v>117</v>
      </c>
      <c r="R403" s="35">
        <f t="shared" si="10"/>
        <v>20</v>
      </c>
      <c r="S403" s="35">
        <f t="shared" si="10"/>
        <v>0</v>
      </c>
      <c r="T403" s="42">
        <f t="shared" si="10"/>
        <v>99</v>
      </c>
      <c r="U403" s="43">
        <f t="shared" si="10"/>
        <v>967</v>
      </c>
      <c r="V403" s="180">
        <f t="shared" si="10"/>
        <v>2997</v>
      </c>
      <c r="W403" s="299"/>
      <c r="Y403" s="3"/>
      <c r="Z403" s="6"/>
    </row>
    <row r="404" spans="1:26" x14ac:dyDescent="0.25">
      <c r="A404" s="22"/>
      <c r="B404" s="22"/>
      <c r="C404" s="22"/>
      <c r="D404" s="22"/>
      <c r="E404" s="22"/>
      <c r="F404" s="22"/>
      <c r="G404" s="22"/>
      <c r="H404" s="22"/>
      <c r="I404" s="22"/>
      <c r="J404" s="23"/>
      <c r="K404" s="23"/>
      <c r="L404" s="23"/>
      <c r="M404" s="23"/>
      <c r="N404" s="23"/>
      <c r="O404" s="23"/>
      <c r="P404" s="23"/>
      <c r="Q404" s="23"/>
      <c r="R404" s="23"/>
      <c r="S404" s="23"/>
      <c r="T404" s="23"/>
    </row>
    <row r="407" spans="1:26" ht="15" customHeight="1" x14ac:dyDescent="0.25"/>
    <row r="428" spans="1:25" ht="20.25" customHeight="1" thickBot="1" x14ac:dyDescent="0.3"/>
    <row r="429" spans="1:25" ht="21.75" customHeight="1" x14ac:dyDescent="0.25">
      <c r="D429" s="178" t="s">
        <v>2</v>
      </c>
      <c r="E429" s="179"/>
      <c r="F429" s="179"/>
      <c r="G429" s="179"/>
      <c r="H429" s="179"/>
      <c r="I429" s="179"/>
      <c r="J429" s="179"/>
      <c r="K429" s="179"/>
      <c r="L429" s="179" t="s">
        <v>3</v>
      </c>
      <c r="M429" s="179"/>
      <c r="N429" s="155" t="s">
        <v>87</v>
      </c>
      <c r="O429" s="155"/>
      <c r="P429" s="155"/>
      <c r="Q429" s="287" t="s">
        <v>88</v>
      </c>
      <c r="R429" s="288"/>
      <c r="S429" s="289"/>
    </row>
    <row r="430" spans="1:25" ht="15.75" thickBot="1" x14ac:dyDescent="0.3">
      <c r="D430" s="176" t="s">
        <v>86</v>
      </c>
      <c r="E430" s="177"/>
      <c r="F430" s="177"/>
      <c r="G430" s="177"/>
      <c r="H430" s="177"/>
      <c r="I430" s="177"/>
      <c r="J430" s="177"/>
      <c r="K430" s="177"/>
      <c r="L430" s="175">
        <f>Arkusz14!B2</f>
        <v>99</v>
      </c>
      <c r="M430" s="175"/>
      <c r="N430" s="175">
        <f>Arkusz14!B3</f>
        <v>49</v>
      </c>
      <c r="O430" s="175"/>
      <c r="P430" s="175"/>
      <c r="Q430" s="290">
        <f>Arkusz14!B4</f>
        <v>2</v>
      </c>
      <c r="R430" s="291"/>
      <c r="S430" s="292"/>
    </row>
    <row r="431" spans="1:25" x14ac:dyDescent="0.25">
      <c r="A431" s="19"/>
      <c r="B431" s="19"/>
      <c r="C431" s="19"/>
      <c r="D431" s="19"/>
      <c r="E431" s="19"/>
      <c r="F431" s="19"/>
      <c r="G431" s="19"/>
      <c r="H431" s="19"/>
      <c r="I431" s="19"/>
      <c r="J431" s="19"/>
      <c r="K431" s="19"/>
      <c r="L431" s="19"/>
      <c r="M431" s="19"/>
      <c r="N431" s="19"/>
      <c r="O431" s="19"/>
      <c r="P431" s="19"/>
      <c r="Q431" s="19"/>
      <c r="R431" s="19"/>
      <c r="S431" s="19"/>
      <c r="T431" s="19"/>
      <c r="U431" s="19"/>
    </row>
    <row r="432" spans="1:25" x14ac:dyDescent="0.25">
      <c r="A432" s="161" t="s">
        <v>165</v>
      </c>
      <c r="B432" s="162"/>
      <c r="C432" s="162"/>
      <c r="D432" s="162"/>
      <c r="E432" s="162"/>
      <c r="F432" s="162"/>
      <c r="G432" s="162"/>
      <c r="H432" s="162"/>
      <c r="I432" s="162"/>
      <c r="J432" s="162"/>
      <c r="K432" s="162"/>
      <c r="L432" s="162"/>
      <c r="M432" s="162"/>
      <c r="N432" s="162"/>
      <c r="O432" s="162"/>
      <c r="P432" s="162"/>
      <c r="Q432" s="162"/>
      <c r="R432" s="162"/>
      <c r="S432" s="162"/>
      <c r="T432" s="162"/>
      <c r="U432" s="162"/>
      <c r="V432" s="162"/>
      <c r="W432" s="162"/>
      <c r="X432" s="162"/>
      <c r="Y432" s="162"/>
    </row>
    <row r="433" spans="1:25" s="53" customFormat="1" x14ac:dyDescent="0.25">
      <c r="A433" s="161"/>
      <c r="B433" s="162"/>
      <c r="C433" s="162"/>
      <c r="D433" s="162"/>
      <c r="E433" s="162"/>
      <c r="F433" s="162"/>
      <c r="G433" s="162"/>
      <c r="H433" s="162"/>
      <c r="I433" s="162"/>
      <c r="J433" s="162"/>
      <c r="K433" s="162"/>
      <c r="L433" s="162"/>
      <c r="M433" s="162"/>
      <c r="N433" s="162"/>
      <c r="O433" s="162"/>
      <c r="P433" s="162"/>
      <c r="Q433" s="162"/>
      <c r="R433" s="162"/>
      <c r="S433" s="162"/>
      <c r="T433" s="162"/>
      <c r="U433" s="162"/>
      <c r="V433" s="162"/>
      <c r="W433" s="162"/>
      <c r="X433" s="162"/>
      <c r="Y433" s="162"/>
    </row>
    <row r="434" spans="1:25" s="53" customFormat="1" x14ac:dyDescent="0.25">
      <c r="A434" s="161"/>
      <c r="B434" s="162"/>
      <c r="C434" s="162"/>
      <c r="D434" s="162"/>
      <c r="E434" s="162"/>
      <c r="F434" s="162"/>
      <c r="G434" s="162"/>
      <c r="H434" s="162"/>
      <c r="I434" s="162"/>
      <c r="J434" s="162"/>
      <c r="K434" s="162"/>
      <c r="L434" s="162"/>
      <c r="M434" s="162"/>
      <c r="N434" s="162"/>
      <c r="O434" s="162"/>
      <c r="P434" s="162"/>
      <c r="Q434" s="162"/>
      <c r="R434" s="162"/>
      <c r="S434" s="162"/>
      <c r="T434" s="162"/>
      <c r="U434" s="162"/>
      <c r="V434" s="162"/>
      <c r="W434" s="162"/>
      <c r="X434" s="162"/>
      <c r="Y434" s="162"/>
    </row>
    <row r="435" spans="1:25" s="53" customFormat="1" x14ac:dyDescent="0.25">
      <c r="A435" s="161"/>
      <c r="B435" s="162"/>
      <c r="C435" s="162"/>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2"/>
    </row>
    <row r="436" spans="1:25" s="53" customFormat="1" x14ac:dyDescent="0.25">
      <c r="A436" s="161"/>
      <c r="B436" s="162"/>
      <c r="C436" s="162"/>
      <c r="D436" s="162"/>
      <c r="E436" s="162"/>
      <c r="F436" s="162"/>
      <c r="G436" s="162"/>
      <c r="H436" s="162"/>
      <c r="I436" s="162"/>
      <c r="J436" s="162"/>
      <c r="K436" s="162"/>
      <c r="L436" s="162"/>
      <c r="M436" s="162"/>
      <c r="N436" s="162"/>
      <c r="O436" s="162"/>
      <c r="P436" s="162"/>
      <c r="Q436" s="162"/>
      <c r="R436" s="162"/>
      <c r="S436" s="162"/>
      <c r="T436" s="162"/>
      <c r="U436" s="162"/>
      <c r="V436" s="162"/>
      <c r="W436" s="162"/>
      <c r="X436" s="162"/>
      <c r="Y436" s="162"/>
    </row>
    <row r="437" spans="1:25" s="53" customFormat="1" x14ac:dyDescent="0.25">
      <c r="A437" s="161"/>
      <c r="B437" s="162"/>
      <c r="C437" s="162"/>
      <c r="D437" s="162"/>
      <c r="E437" s="162"/>
      <c r="F437" s="162"/>
      <c r="G437" s="162"/>
      <c r="H437" s="162"/>
      <c r="I437" s="162"/>
      <c r="J437" s="162"/>
      <c r="K437" s="162"/>
      <c r="L437" s="162"/>
      <c r="M437" s="162"/>
      <c r="N437" s="162"/>
      <c r="O437" s="162"/>
      <c r="P437" s="162"/>
      <c r="Q437" s="162"/>
      <c r="R437" s="162"/>
      <c r="S437" s="162"/>
      <c r="T437" s="162"/>
      <c r="U437" s="162"/>
      <c r="V437" s="162"/>
      <c r="W437" s="162"/>
      <c r="X437" s="162"/>
      <c r="Y437" s="162"/>
    </row>
    <row r="438" spans="1:25" s="53" customFormat="1" x14ac:dyDescent="0.25">
      <c r="A438" s="161"/>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row>
    <row r="439" spans="1:25" s="53" customFormat="1" x14ac:dyDescent="0.25">
      <c r="A439" s="161"/>
      <c r="B439" s="162"/>
      <c r="C439" s="162"/>
      <c r="D439" s="162"/>
      <c r="E439" s="162"/>
      <c r="F439" s="162"/>
      <c r="G439" s="162"/>
      <c r="H439" s="162"/>
      <c r="I439" s="162"/>
      <c r="J439" s="162"/>
      <c r="K439" s="162"/>
      <c r="L439" s="162"/>
      <c r="M439" s="162"/>
      <c r="N439" s="162"/>
      <c r="O439" s="162"/>
      <c r="P439" s="162"/>
      <c r="Q439" s="162"/>
      <c r="R439" s="162"/>
      <c r="S439" s="162"/>
      <c r="T439" s="162"/>
      <c r="U439" s="162"/>
      <c r="V439" s="162"/>
      <c r="W439" s="162"/>
      <c r="X439" s="162"/>
      <c r="Y439" s="162"/>
    </row>
    <row r="440" spans="1:25" s="53" customFormat="1" x14ac:dyDescent="0.25">
      <c r="A440" s="161"/>
      <c r="B440" s="162"/>
      <c r="C440" s="162"/>
      <c r="D440" s="162"/>
      <c r="E440" s="162"/>
      <c r="F440" s="162"/>
      <c r="G440" s="162"/>
      <c r="H440" s="162"/>
      <c r="I440" s="162"/>
      <c r="J440" s="162"/>
      <c r="K440" s="162"/>
      <c r="L440" s="162"/>
      <c r="M440" s="162"/>
      <c r="N440" s="162"/>
      <c r="O440" s="162"/>
      <c r="P440" s="162"/>
      <c r="Q440" s="162"/>
      <c r="R440" s="162"/>
      <c r="S440" s="162"/>
      <c r="T440" s="162"/>
      <c r="U440" s="162"/>
      <c r="V440" s="162"/>
      <c r="W440" s="162"/>
      <c r="X440" s="162"/>
      <c r="Y440" s="162"/>
    </row>
    <row r="441" spans="1:25" s="53" customFormat="1" x14ac:dyDescent="0.25">
      <c r="A441" s="161"/>
      <c r="B441" s="162"/>
      <c r="C441" s="162"/>
      <c r="D441" s="162"/>
      <c r="E441" s="162"/>
      <c r="F441" s="162"/>
      <c r="G441" s="162"/>
      <c r="H441" s="162"/>
      <c r="I441" s="162"/>
      <c r="J441" s="162"/>
      <c r="K441" s="162"/>
      <c r="L441" s="162"/>
      <c r="M441" s="162"/>
      <c r="N441" s="162"/>
      <c r="O441" s="162"/>
      <c r="P441" s="162"/>
      <c r="Q441" s="162"/>
      <c r="R441" s="162"/>
      <c r="S441" s="162"/>
      <c r="T441" s="162"/>
      <c r="U441" s="162"/>
      <c r="V441" s="162"/>
      <c r="W441" s="162"/>
      <c r="X441" s="162"/>
      <c r="Y441" s="162"/>
    </row>
    <row r="442" spans="1:25" s="53" customFormat="1" x14ac:dyDescent="0.25">
      <c r="A442" s="161"/>
      <c r="B442" s="162"/>
      <c r="C442" s="162"/>
      <c r="D442" s="162"/>
      <c r="E442" s="162"/>
      <c r="F442" s="162"/>
      <c r="G442" s="162"/>
      <c r="H442" s="162"/>
      <c r="I442" s="162"/>
      <c r="J442" s="162"/>
      <c r="K442" s="162"/>
      <c r="L442" s="162"/>
      <c r="M442" s="162"/>
      <c r="N442" s="162"/>
      <c r="O442" s="162"/>
      <c r="P442" s="162"/>
      <c r="Q442" s="162"/>
      <c r="R442" s="162"/>
      <c r="S442" s="162"/>
      <c r="T442" s="162"/>
      <c r="U442" s="162"/>
      <c r="V442" s="162"/>
      <c r="W442" s="162"/>
      <c r="X442" s="162"/>
      <c r="Y442" s="162"/>
    </row>
    <row r="443" spans="1:25" s="53" customFormat="1" x14ac:dyDescent="0.25">
      <c r="A443" s="161"/>
      <c r="B443" s="162"/>
      <c r="C443" s="162"/>
      <c r="D443" s="162"/>
      <c r="E443" s="162"/>
      <c r="F443" s="162"/>
      <c r="G443" s="162"/>
      <c r="H443" s="162"/>
      <c r="I443" s="162"/>
      <c r="J443" s="162"/>
      <c r="K443" s="162"/>
      <c r="L443" s="162"/>
      <c r="M443" s="162"/>
      <c r="N443" s="162"/>
      <c r="O443" s="162"/>
      <c r="P443" s="162"/>
      <c r="Q443" s="162"/>
      <c r="R443" s="162"/>
      <c r="S443" s="162"/>
      <c r="T443" s="162"/>
      <c r="U443" s="162"/>
      <c r="V443" s="162"/>
      <c r="W443" s="162"/>
      <c r="X443" s="162"/>
      <c r="Y443" s="162"/>
    </row>
    <row r="444" spans="1:25" s="53" customFormat="1" x14ac:dyDescent="0.25">
      <c r="A444" s="161"/>
      <c r="B444" s="162"/>
      <c r="C444" s="162"/>
      <c r="D444" s="162"/>
      <c r="E444" s="162"/>
      <c r="F444" s="162"/>
      <c r="G444" s="162"/>
      <c r="H444" s="162"/>
      <c r="I444" s="162"/>
      <c r="J444" s="162"/>
      <c r="K444" s="162"/>
      <c r="L444" s="162"/>
      <c r="M444" s="162"/>
      <c r="N444" s="162"/>
      <c r="O444" s="162"/>
      <c r="P444" s="162"/>
      <c r="Q444" s="162"/>
      <c r="R444" s="162"/>
      <c r="S444" s="162"/>
      <c r="T444" s="162"/>
      <c r="U444" s="162"/>
      <c r="V444" s="162"/>
      <c r="W444" s="162"/>
      <c r="X444" s="162"/>
      <c r="Y444" s="162"/>
    </row>
    <row r="445" spans="1:25" x14ac:dyDescent="0.25">
      <c r="A445" s="162"/>
      <c r="B445" s="162"/>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row>
    <row r="446" spans="1:25" x14ac:dyDescent="0.25">
      <c r="A446" s="162"/>
      <c r="B446" s="162"/>
      <c r="C446" s="162"/>
      <c r="D446" s="162"/>
      <c r="E446" s="162"/>
      <c r="F446" s="162"/>
      <c r="G446" s="162"/>
      <c r="H446" s="162"/>
      <c r="I446" s="162"/>
      <c r="J446" s="162"/>
      <c r="K446" s="162"/>
      <c r="L446" s="162"/>
      <c r="M446" s="162"/>
      <c r="N446" s="162"/>
      <c r="O446" s="162"/>
      <c r="P446" s="162"/>
      <c r="Q446" s="162"/>
      <c r="R446" s="162"/>
      <c r="S446" s="162"/>
      <c r="T446" s="162"/>
      <c r="U446" s="162"/>
      <c r="V446" s="162"/>
      <c r="W446" s="162"/>
      <c r="X446" s="162"/>
      <c r="Y446" s="162"/>
    </row>
    <row r="447" spans="1:25" x14ac:dyDescent="0.25">
      <c r="A447" s="162"/>
      <c r="B447" s="162"/>
      <c r="C447" s="162"/>
      <c r="D447" s="162"/>
      <c r="E447" s="162"/>
      <c r="F447" s="162"/>
      <c r="G447" s="162"/>
      <c r="H447" s="162"/>
      <c r="I447" s="162"/>
      <c r="J447" s="162"/>
      <c r="K447" s="162"/>
      <c r="L447" s="162"/>
      <c r="M447" s="162"/>
      <c r="N447" s="162"/>
      <c r="O447" s="162"/>
      <c r="P447" s="162"/>
      <c r="Q447" s="162"/>
      <c r="R447" s="162"/>
      <c r="S447" s="162"/>
      <c r="T447" s="162"/>
      <c r="U447" s="162"/>
      <c r="V447" s="162"/>
      <c r="W447" s="162"/>
      <c r="X447" s="162"/>
      <c r="Y447" s="162"/>
    </row>
    <row r="448" spans="1:25" x14ac:dyDescent="0.25">
      <c r="A448" s="162"/>
      <c r="B448" s="162"/>
      <c r="C448" s="162"/>
      <c r="D448" s="162"/>
      <c r="E448" s="162"/>
      <c r="F448" s="162"/>
      <c r="G448" s="162"/>
      <c r="H448" s="162"/>
      <c r="I448" s="162"/>
      <c r="J448" s="162"/>
      <c r="K448" s="162"/>
      <c r="L448" s="162"/>
      <c r="M448" s="162"/>
      <c r="N448" s="162"/>
      <c r="O448" s="162"/>
      <c r="P448" s="162"/>
      <c r="Q448" s="162"/>
      <c r="R448" s="162"/>
      <c r="S448" s="162"/>
      <c r="T448" s="162"/>
      <c r="U448" s="162"/>
      <c r="V448" s="162"/>
      <c r="W448" s="162"/>
      <c r="X448" s="162"/>
      <c r="Y448" s="162"/>
    </row>
    <row r="451" spans="1:25" x14ac:dyDescent="0.25">
      <c r="A451" s="10" t="s">
        <v>161</v>
      </c>
      <c r="B451" s="10"/>
      <c r="C451" s="10"/>
      <c r="D451" s="10"/>
      <c r="E451" s="10"/>
      <c r="F451" s="10"/>
    </row>
    <row r="452" spans="1:25" ht="15.75" thickBot="1" x14ac:dyDescent="0.3"/>
    <row r="453" spans="1:25" x14ac:dyDescent="0.25">
      <c r="D453" s="246" t="s">
        <v>27</v>
      </c>
      <c r="E453" s="86"/>
      <c r="F453" s="86"/>
      <c r="G453" s="86"/>
      <c r="H453" s="86" t="s">
        <v>3</v>
      </c>
      <c r="I453" s="86"/>
      <c r="J453" s="86"/>
      <c r="K453" s="86" t="s">
        <v>22</v>
      </c>
      <c r="L453" s="86"/>
      <c r="M453" s="264"/>
    </row>
    <row r="454" spans="1:25" x14ac:dyDescent="0.25">
      <c r="D454" s="265" t="s">
        <v>19</v>
      </c>
      <c r="E454" s="266"/>
      <c r="F454" s="266"/>
      <c r="G454" s="266"/>
      <c r="H454" s="163">
        <v>86715</v>
      </c>
      <c r="I454" s="163"/>
      <c r="J454" s="163"/>
      <c r="K454" s="163">
        <v>94297</v>
      </c>
      <c r="L454" s="163"/>
      <c r="M454" s="164"/>
    </row>
    <row r="455" spans="1:25" x14ac:dyDescent="0.25">
      <c r="D455" s="267" t="s">
        <v>20</v>
      </c>
      <c r="E455" s="268"/>
      <c r="F455" s="268"/>
      <c r="G455" s="268"/>
      <c r="H455" s="163">
        <v>3201</v>
      </c>
      <c r="I455" s="163"/>
      <c r="J455" s="163"/>
      <c r="K455" s="163">
        <v>3363</v>
      </c>
      <c r="L455" s="163"/>
      <c r="M455" s="164"/>
    </row>
    <row r="456" spans="1:25" ht="15.75" thickBot="1" x14ac:dyDescent="0.3">
      <c r="D456" s="280" t="s">
        <v>21</v>
      </c>
      <c r="E456" s="281"/>
      <c r="F456" s="281"/>
      <c r="G456" s="281"/>
      <c r="H456" s="163">
        <v>1621</v>
      </c>
      <c r="I456" s="163"/>
      <c r="J456" s="163"/>
      <c r="K456" s="163">
        <v>1694</v>
      </c>
      <c r="L456" s="163"/>
      <c r="M456" s="164"/>
    </row>
    <row r="457" spans="1:25" ht="15.75" thickBot="1" x14ac:dyDescent="0.3">
      <c r="D457" s="270" t="s">
        <v>1</v>
      </c>
      <c r="E457" s="271"/>
      <c r="F457" s="271"/>
      <c r="G457" s="271"/>
      <c r="H457" s="96">
        <f>SUM(H454:J456)</f>
        <v>91537</v>
      </c>
      <c r="I457" s="96"/>
      <c r="J457" s="96"/>
      <c r="K457" s="96">
        <f>SUM(K454:M456)</f>
        <v>99354</v>
      </c>
      <c r="L457" s="96"/>
      <c r="M457" s="97"/>
    </row>
    <row r="458" spans="1:25" s="37" customFormat="1" x14ac:dyDescent="0.25">
      <c r="D458" s="46"/>
      <c r="E458" s="46"/>
      <c r="F458" s="46"/>
      <c r="G458" s="46"/>
      <c r="H458" s="54"/>
      <c r="I458" s="54"/>
      <c r="J458" s="54"/>
      <c r="K458" s="54"/>
      <c r="L458" s="54"/>
      <c r="M458" s="54"/>
      <c r="Y458" s="6"/>
    </row>
    <row r="459" spans="1:25" s="37" customFormat="1" x14ac:dyDescent="0.25">
      <c r="D459" s="38"/>
      <c r="E459" s="38"/>
      <c r="F459" s="38"/>
      <c r="G459" s="38"/>
      <c r="H459" s="39"/>
      <c r="I459" s="39"/>
      <c r="J459" s="39"/>
      <c r="K459" s="39"/>
      <c r="L459" s="39"/>
      <c r="M459" s="39"/>
      <c r="Y459" s="6"/>
    </row>
    <row r="460" spans="1:25" s="37" customFormat="1" x14ac:dyDescent="0.25">
      <c r="D460" s="38"/>
      <c r="E460" s="38"/>
      <c r="F460" s="38"/>
      <c r="G460" s="38"/>
      <c r="H460" s="39"/>
      <c r="I460" s="39"/>
      <c r="J460" s="39"/>
      <c r="K460" s="39"/>
      <c r="L460" s="39"/>
      <c r="M460" s="39"/>
      <c r="Y460" s="6"/>
    </row>
    <row r="461" spans="1:25" x14ac:dyDescent="0.25">
      <c r="D461" s="24"/>
      <c r="E461" s="24"/>
      <c r="F461" s="24"/>
      <c r="G461" s="24"/>
      <c r="H461" s="24"/>
      <c r="I461" s="24"/>
      <c r="J461" s="24"/>
      <c r="K461" s="24"/>
      <c r="L461" s="24"/>
      <c r="M461" s="24"/>
    </row>
    <row r="462" spans="1:25" s="37" customFormat="1" x14ac:dyDescent="0.25">
      <c r="D462" s="24"/>
      <c r="E462" s="24"/>
      <c r="F462" s="24"/>
      <c r="G462" s="24"/>
      <c r="H462" s="24"/>
      <c r="I462" s="24"/>
      <c r="J462" s="24"/>
      <c r="K462" s="24"/>
      <c r="L462" s="24"/>
      <c r="M462" s="24"/>
      <c r="Y462" s="6"/>
    </row>
    <row r="463" spans="1:25" s="37" customFormat="1" x14ac:dyDescent="0.25">
      <c r="D463" s="24"/>
      <c r="E463" s="24"/>
      <c r="F463" s="24"/>
      <c r="G463" s="24"/>
      <c r="H463" s="24"/>
      <c r="I463" s="24"/>
      <c r="J463" s="24"/>
      <c r="K463" s="24"/>
      <c r="L463" s="24"/>
      <c r="M463" s="24"/>
      <c r="Y463" s="6"/>
    </row>
    <row r="464" spans="1:25" s="37" customFormat="1" x14ac:dyDescent="0.25">
      <c r="D464" s="24"/>
      <c r="E464" s="24"/>
      <c r="F464" s="24"/>
      <c r="G464" s="24"/>
      <c r="H464" s="24"/>
      <c r="I464" s="24"/>
      <c r="J464" s="24"/>
      <c r="K464" s="24"/>
      <c r="L464" s="24"/>
      <c r="M464" s="24"/>
      <c r="Y464" s="6"/>
    </row>
    <row r="465" spans="1:25" s="37" customFormat="1" x14ac:dyDescent="0.25">
      <c r="D465" s="24"/>
      <c r="E465" s="24"/>
      <c r="F465" s="24"/>
      <c r="G465" s="24"/>
      <c r="H465" s="24"/>
      <c r="I465" s="24"/>
      <c r="J465" s="24"/>
      <c r="K465" s="24"/>
      <c r="L465" s="24"/>
      <c r="M465" s="24"/>
      <c r="Y465" s="6"/>
    </row>
    <row r="466" spans="1:25" s="37" customFormat="1" x14ac:dyDescent="0.25">
      <c r="D466" s="24"/>
      <c r="E466" s="24"/>
      <c r="F466" s="24"/>
      <c r="G466" s="24"/>
      <c r="H466" s="24"/>
      <c r="I466" s="24"/>
      <c r="J466" s="24"/>
      <c r="K466" s="24"/>
      <c r="L466" s="24"/>
      <c r="M466" s="24"/>
      <c r="Y466" s="6"/>
    </row>
    <row r="467" spans="1:25" s="37" customFormat="1" x14ac:dyDescent="0.25">
      <c r="D467" s="24"/>
      <c r="E467" s="24"/>
      <c r="F467" s="24"/>
      <c r="G467" s="24"/>
      <c r="H467" s="24"/>
      <c r="I467" s="24"/>
      <c r="J467" s="24"/>
      <c r="K467" s="24"/>
      <c r="L467" s="24"/>
      <c r="M467" s="24"/>
      <c r="Y467" s="6"/>
    </row>
    <row r="468" spans="1:25" s="37" customFormat="1" x14ac:dyDescent="0.25">
      <c r="D468" s="24"/>
      <c r="E468" s="24"/>
      <c r="F468" s="24"/>
      <c r="G468" s="24"/>
      <c r="H468" s="24"/>
      <c r="I468" s="24"/>
      <c r="J468" s="24"/>
      <c r="K468" s="24"/>
      <c r="L468" s="24"/>
      <c r="M468" s="24"/>
      <c r="Y468" s="6"/>
    </row>
    <row r="469" spans="1:25" s="37" customFormat="1" x14ac:dyDescent="0.25">
      <c r="D469" s="24"/>
      <c r="E469" s="24"/>
      <c r="F469" s="24"/>
      <c r="G469" s="24"/>
      <c r="H469" s="24"/>
      <c r="I469" s="24"/>
      <c r="J469" s="24"/>
      <c r="K469" s="24"/>
      <c r="L469" s="24"/>
      <c r="M469" s="24"/>
      <c r="Y469" s="6"/>
    </row>
    <row r="470" spans="1:25" s="37" customFormat="1" x14ac:dyDescent="0.25">
      <c r="D470" s="24"/>
      <c r="E470" s="24"/>
      <c r="F470" s="24"/>
      <c r="G470" s="24"/>
      <c r="H470" s="24"/>
      <c r="I470" s="24"/>
      <c r="J470" s="24"/>
      <c r="K470" s="24"/>
      <c r="L470" s="24"/>
      <c r="M470" s="24"/>
      <c r="Y470" s="6"/>
    </row>
    <row r="471" spans="1:25" s="37" customFormat="1" x14ac:dyDescent="0.25">
      <c r="D471" s="24"/>
      <c r="E471" s="24"/>
      <c r="F471" s="24"/>
      <c r="G471" s="24"/>
      <c r="H471" s="24"/>
      <c r="I471" s="24"/>
      <c r="J471" s="24"/>
      <c r="K471" s="24"/>
      <c r="L471" s="24"/>
      <c r="M471" s="24"/>
      <c r="Y471" s="6"/>
    </row>
    <row r="472" spans="1:25" s="37" customFormat="1" x14ac:dyDescent="0.25">
      <c r="D472" s="24"/>
      <c r="E472" s="24"/>
      <c r="F472" s="24"/>
      <c r="G472" s="24"/>
      <c r="H472" s="24"/>
      <c r="I472" s="24"/>
      <c r="J472" s="24"/>
      <c r="K472" s="24"/>
      <c r="L472" s="24"/>
      <c r="M472" s="24"/>
      <c r="Y472" s="6"/>
    </row>
    <row r="473" spans="1:25" s="37" customFormat="1" x14ac:dyDescent="0.25">
      <c r="D473" s="24"/>
      <c r="E473" s="24"/>
      <c r="F473" s="24"/>
      <c r="G473" s="24"/>
      <c r="H473" s="24"/>
      <c r="I473" s="24"/>
      <c r="J473" s="24"/>
      <c r="K473" s="24"/>
      <c r="L473" s="24"/>
      <c r="M473" s="24"/>
      <c r="Y473" s="6"/>
    </row>
    <row r="474" spans="1:25" x14ac:dyDescent="0.25">
      <c r="A474" s="161" t="s">
        <v>166</v>
      </c>
      <c r="B474" s="162"/>
      <c r="C474" s="162"/>
      <c r="D474" s="162"/>
      <c r="E474" s="162"/>
      <c r="F474" s="162"/>
      <c r="G474" s="162"/>
      <c r="H474" s="162"/>
      <c r="I474" s="162"/>
      <c r="J474" s="162"/>
      <c r="K474" s="162"/>
      <c r="L474" s="162"/>
      <c r="M474" s="162"/>
      <c r="N474" s="162"/>
      <c r="O474" s="162"/>
      <c r="P474" s="162"/>
      <c r="Q474" s="162"/>
      <c r="R474" s="162"/>
      <c r="S474" s="162"/>
      <c r="T474" s="162"/>
      <c r="U474" s="162"/>
      <c r="V474" s="162"/>
      <c r="W474" s="162"/>
      <c r="X474" s="162"/>
      <c r="Y474" s="162"/>
    </row>
    <row r="475" spans="1:25" x14ac:dyDescent="0.25">
      <c r="A475" s="162"/>
      <c r="B475" s="162"/>
      <c r="C475" s="162"/>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row>
    <row r="477" spans="1:25" x14ac:dyDescent="0.25">
      <c r="A477" s="10" t="s">
        <v>162</v>
      </c>
      <c r="B477" s="10"/>
      <c r="C477" s="10"/>
      <c r="D477" s="10"/>
      <c r="E477" s="10"/>
      <c r="F477" s="10"/>
      <c r="G477" s="10"/>
      <c r="H477" s="10"/>
      <c r="I477" s="10"/>
      <c r="J477" s="10"/>
    </row>
    <row r="478" spans="1:25" x14ac:dyDescent="0.25">
      <c r="A478" s="10"/>
      <c r="B478" s="10"/>
      <c r="C478" s="10"/>
      <c r="D478" s="10"/>
      <c r="E478" s="10"/>
      <c r="F478" s="10"/>
      <c r="G478" s="10"/>
      <c r="H478" s="10"/>
      <c r="I478" s="10"/>
      <c r="J478" s="10"/>
    </row>
    <row r="479" spans="1:25" ht="15.75" thickBot="1" x14ac:dyDescent="0.3">
      <c r="A479" s="10"/>
      <c r="B479" s="10"/>
      <c r="C479" s="10"/>
      <c r="D479" s="10"/>
      <c r="E479" s="10"/>
      <c r="F479" s="10"/>
      <c r="G479" s="10"/>
      <c r="H479" s="10"/>
      <c r="I479" s="10"/>
      <c r="J479" s="10"/>
    </row>
    <row r="480" spans="1:25" x14ac:dyDescent="0.25">
      <c r="D480" s="272" t="s">
        <v>47</v>
      </c>
      <c r="E480" s="273"/>
      <c r="F480" s="273"/>
      <c r="G480" s="276" t="str">
        <f>CONCATENATE(Arkusz18!A2," - ",Arkusz18!B2," r.")</f>
        <v>01.06.2017 - 30.06.2017 r.</v>
      </c>
      <c r="H480" s="276"/>
      <c r="I480" s="276"/>
      <c r="J480" s="276"/>
      <c r="K480" s="276"/>
      <c r="L480" s="276"/>
      <c r="M480" s="276"/>
      <c r="N480" s="276"/>
      <c r="O480" s="276"/>
      <c r="P480" s="276"/>
      <c r="Q480" s="276"/>
      <c r="R480" s="277"/>
    </row>
    <row r="481" spans="1:18" ht="24" customHeight="1" x14ac:dyDescent="0.25">
      <c r="D481" s="274"/>
      <c r="E481" s="275"/>
      <c r="F481" s="275"/>
      <c r="G481" s="278" t="s">
        <v>63</v>
      </c>
      <c r="H481" s="278"/>
      <c r="I481" s="278"/>
      <c r="J481" s="278" t="s">
        <v>91</v>
      </c>
      <c r="K481" s="278"/>
      <c r="L481" s="278"/>
      <c r="M481" s="278" t="s">
        <v>62</v>
      </c>
      <c r="N481" s="278"/>
      <c r="O481" s="278"/>
      <c r="P481" s="278" t="s">
        <v>90</v>
      </c>
      <c r="Q481" s="278"/>
      <c r="R481" s="279"/>
    </row>
    <row r="482" spans="1:18" ht="15" customHeight="1" x14ac:dyDescent="0.25">
      <c r="D482" s="173" t="s">
        <v>89</v>
      </c>
      <c r="E482" s="174"/>
      <c r="F482" s="174"/>
      <c r="G482" s="269">
        <f>Arkusz16!A2</f>
        <v>0</v>
      </c>
      <c r="H482" s="269"/>
      <c r="I482" s="269"/>
      <c r="J482" s="269">
        <f>Arkusz16!A3</f>
        <v>0</v>
      </c>
      <c r="K482" s="269"/>
      <c r="L482" s="269"/>
      <c r="M482" s="269">
        <f>Arkusz16!A4</f>
        <v>0</v>
      </c>
      <c r="N482" s="269"/>
      <c r="O482" s="269"/>
      <c r="P482" s="269">
        <f>Arkusz16!A5</f>
        <v>0</v>
      </c>
      <c r="Q482" s="269"/>
      <c r="R482" s="269"/>
    </row>
    <row r="483" spans="1:18" x14ac:dyDescent="0.25">
      <c r="D483" s="167" t="s">
        <v>49</v>
      </c>
      <c r="E483" s="168"/>
      <c r="F483" s="168"/>
      <c r="G483" s="169">
        <f>Arkusz16!A6</f>
        <v>2232</v>
      </c>
      <c r="H483" s="169"/>
      <c r="I483" s="169"/>
      <c r="J483" s="170">
        <f>Arkusz16!A7</f>
        <v>20</v>
      </c>
      <c r="K483" s="171"/>
      <c r="L483" s="172"/>
      <c r="M483" s="170">
        <f>Arkusz16!A8</f>
        <v>11</v>
      </c>
      <c r="N483" s="171"/>
      <c r="O483" s="172"/>
      <c r="P483" s="170">
        <f>Arkusz16!A9</f>
        <v>4</v>
      </c>
      <c r="Q483" s="171"/>
      <c r="R483" s="172"/>
    </row>
    <row r="484" spans="1:18" ht="15.75" thickBot="1" x14ac:dyDescent="0.3">
      <c r="D484" s="295" t="s">
        <v>50</v>
      </c>
      <c r="E484" s="296"/>
      <c r="F484" s="296"/>
      <c r="G484" s="284">
        <f>Arkusz16!A10</f>
        <v>566</v>
      </c>
      <c r="H484" s="284"/>
      <c r="I484" s="284"/>
      <c r="J484" s="284">
        <f>Arkusz16!A11</f>
        <v>6</v>
      </c>
      <c r="K484" s="284"/>
      <c r="L484" s="284"/>
      <c r="M484" s="284">
        <f>Arkusz16!A12</f>
        <v>43</v>
      </c>
      <c r="N484" s="284"/>
      <c r="O484" s="284"/>
      <c r="P484" s="284">
        <f>Arkusz16!A13</f>
        <v>5</v>
      </c>
      <c r="Q484" s="284"/>
      <c r="R484" s="284"/>
    </row>
    <row r="485" spans="1:18" ht="15.75" thickBot="1" x14ac:dyDescent="0.3">
      <c r="D485" s="285" t="s">
        <v>48</v>
      </c>
      <c r="E485" s="286"/>
      <c r="F485" s="286"/>
      <c r="G485" s="282">
        <f>SUM(G482:I484)</f>
        <v>2798</v>
      </c>
      <c r="H485" s="282"/>
      <c r="I485" s="282"/>
      <c r="J485" s="282">
        <f t="shared" ref="J485" si="11">SUM(J482:L484)</f>
        <v>26</v>
      </c>
      <c r="K485" s="282"/>
      <c r="L485" s="282"/>
      <c r="M485" s="282">
        <f t="shared" ref="M485" si="12">SUM(M482:O484)</f>
        <v>54</v>
      </c>
      <c r="N485" s="282"/>
      <c r="O485" s="282"/>
      <c r="P485" s="282">
        <f t="shared" ref="P485" si="13">SUM(P482:R484)</f>
        <v>9</v>
      </c>
      <c r="Q485" s="282"/>
      <c r="R485" s="283"/>
    </row>
    <row r="486" spans="1:18" x14ac:dyDescent="0.25">
      <c r="A486" s="25"/>
      <c r="B486" s="25"/>
      <c r="C486" s="25"/>
      <c r="D486" s="23"/>
      <c r="E486" s="23"/>
      <c r="F486" s="23"/>
      <c r="G486" s="23"/>
      <c r="H486" s="23"/>
      <c r="I486" s="23"/>
      <c r="J486" s="23"/>
      <c r="K486" s="23"/>
      <c r="L486" s="23"/>
      <c r="M486" s="23"/>
      <c r="N486" s="23"/>
      <c r="O486" s="23"/>
    </row>
    <row r="488" spans="1:18" ht="15.75" thickBot="1" x14ac:dyDescent="0.3"/>
    <row r="489" spans="1:18" x14ac:dyDescent="0.25">
      <c r="D489" s="272" t="s">
        <v>47</v>
      </c>
      <c r="E489" s="273"/>
      <c r="F489" s="273"/>
      <c r="G489" s="276" t="str">
        <f>CONCATENATE(Arkusz18!C2," - ",Arkusz18!B2," r.")</f>
        <v>01.01.2017 - 30.06.2017 r.</v>
      </c>
      <c r="H489" s="276"/>
      <c r="I489" s="276"/>
      <c r="J489" s="276"/>
      <c r="K489" s="276"/>
      <c r="L489" s="276"/>
      <c r="M489" s="276"/>
      <c r="N489" s="276"/>
      <c r="O489" s="276"/>
      <c r="P489" s="276"/>
      <c r="Q489" s="276"/>
      <c r="R489" s="277"/>
    </row>
    <row r="490" spans="1:18" ht="23.25" customHeight="1" x14ac:dyDescent="0.25">
      <c r="D490" s="274"/>
      <c r="E490" s="275"/>
      <c r="F490" s="275"/>
      <c r="G490" s="278" t="s">
        <v>63</v>
      </c>
      <c r="H490" s="278"/>
      <c r="I490" s="278"/>
      <c r="J490" s="278" t="s">
        <v>91</v>
      </c>
      <c r="K490" s="278"/>
      <c r="L490" s="278"/>
      <c r="M490" s="278" t="s">
        <v>62</v>
      </c>
      <c r="N490" s="278"/>
      <c r="O490" s="278"/>
      <c r="P490" s="278" t="s">
        <v>90</v>
      </c>
      <c r="Q490" s="278"/>
      <c r="R490" s="279"/>
    </row>
    <row r="491" spans="1:18" x14ac:dyDescent="0.25">
      <c r="D491" s="173" t="s">
        <v>89</v>
      </c>
      <c r="E491" s="174"/>
      <c r="F491" s="174"/>
      <c r="G491" s="269">
        <f>Arkusz17!A2</f>
        <v>0</v>
      </c>
      <c r="H491" s="269"/>
      <c r="I491" s="269"/>
      <c r="J491" s="269">
        <f>Arkusz17!A3</f>
        <v>0</v>
      </c>
      <c r="K491" s="269"/>
      <c r="L491" s="269"/>
      <c r="M491" s="269">
        <f>Arkusz17!A4</f>
        <v>14</v>
      </c>
      <c r="N491" s="269"/>
      <c r="O491" s="269"/>
      <c r="P491" s="269">
        <f>Arkusz17!A5</f>
        <v>0</v>
      </c>
      <c r="Q491" s="269"/>
      <c r="R491" s="269"/>
    </row>
    <row r="492" spans="1:18" x14ac:dyDescent="0.25">
      <c r="D492" s="167" t="s">
        <v>49</v>
      </c>
      <c r="E492" s="168"/>
      <c r="F492" s="168"/>
      <c r="G492" s="169">
        <f>Arkusz17!A6</f>
        <v>20174</v>
      </c>
      <c r="H492" s="169"/>
      <c r="I492" s="169"/>
      <c r="J492" s="169">
        <f>Arkusz17!A7</f>
        <v>95</v>
      </c>
      <c r="K492" s="169"/>
      <c r="L492" s="169"/>
      <c r="M492" s="169">
        <f>Arkusz17!A8</f>
        <v>70</v>
      </c>
      <c r="N492" s="169"/>
      <c r="O492" s="169"/>
      <c r="P492" s="169">
        <f>Arkusz17!A9</f>
        <v>69</v>
      </c>
      <c r="Q492" s="169"/>
      <c r="R492" s="169"/>
    </row>
    <row r="493" spans="1:18" ht="15.75" thickBot="1" x14ac:dyDescent="0.3">
      <c r="D493" s="295" t="s">
        <v>50</v>
      </c>
      <c r="E493" s="296"/>
      <c r="F493" s="296"/>
      <c r="G493" s="284">
        <f>Arkusz17!A10</f>
        <v>6280</v>
      </c>
      <c r="H493" s="284"/>
      <c r="I493" s="284"/>
      <c r="J493" s="284">
        <f>Arkusz17!A11</f>
        <v>39</v>
      </c>
      <c r="K493" s="284"/>
      <c r="L493" s="284"/>
      <c r="M493" s="284">
        <f>Arkusz17!A12</f>
        <v>226</v>
      </c>
      <c r="N493" s="284"/>
      <c r="O493" s="284"/>
      <c r="P493" s="284">
        <f>Arkusz17!A13</f>
        <v>61</v>
      </c>
      <c r="Q493" s="284"/>
      <c r="R493" s="284"/>
    </row>
    <row r="494" spans="1:18" ht="15.75" thickBot="1" x14ac:dyDescent="0.3">
      <c r="D494" s="285" t="s">
        <v>48</v>
      </c>
      <c r="E494" s="286"/>
      <c r="F494" s="286"/>
      <c r="G494" s="282">
        <f>SUM(G491:I493)</f>
        <v>26454</v>
      </c>
      <c r="H494" s="282"/>
      <c r="I494" s="282"/>
      <c r="J494" s="282">
        <f t="shared" ref="J494" si="14">SUM(J491:L493)</f>
        <v>134</v>
      </c>
      <c r="K494" s="282"/>
      <c r="L494" s="282"/>
      <c r="M494" s="282">
        <f t="shared" ref="M494" si="15">SUM(M491:O493)</f>
        <v>310</v>
      </c>
      <c r="N494" s="282"/>
      <c r="O494" s="282"/>
      <c r="P494" s="282">
        <f t="shared" ref="P494" si="16">SUM(P491:R493)</f>
        <v>130</v>
      </c>
      <c r="Q494" s="282"/>
      <c r="R494" s="283"/>
    </row>
    <row r="497" spans="1:25" x14ac:dyDescent="0.25">
      <c r="A497" s="159" t="s">
        <v>171</v>
      </c>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row>
    <row r="498" spans="1:25" x14ac:dyDescent="0.25">
      <c r="A498" s="160"/>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row>
    <row r="499" spans="1:25" x14ac:dyDescent="0.25">
      <c r="A499" s="160"/>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row>
    <row r="500" spans="1:25" x14ac:dyDescent="0.25">
      <c r="A500" s="160"/>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row>
    <row r="501" spans="1:25" x14ac:dyDescent="0.25">
      <c r="A501" s="160"/>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row>
    <row r="502" spans="1:25" x14ac:dyDescent="0.25">
      <c r="A502" s="160"/>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row>
    <row r="503" spans="1:25" x14ac:dyDescent="0.25">
      <c r="A503" s="160"/>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row>
    <row r="504" spans="1:25" x14ac:dyDescent="0.25">
      <c r="A504" s="160"/>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row>
    <row r="505" spans="1:25" x14ac:dyDescent="0.25">
      <c r="A505" s="160"/>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row>
    <row r="509" spans="1:25" x14ac:dyDescent="0.25">
      <c r="A509" s="26" t="s">
        <v>163</v>
      </c>
      <c r="B509" s="26"/>
      <c r="C509" s="26"/>
      <c r="D509" s="26"/>
      <c r="E509" s="26"/>
      <c r="F509" s="26"/>
      <c r="G509" s="26"/>
      <c r="H509" s="26"/>
      <c r="I509" s="26"/>
      <c r="J509" s="26"/>
      <c r="K509" s="26"/>
      <c r="L509" s="26"/>
      <c r="M509" s="26"/>
      <c r="N509" s="26"/>
      <c r="O509" s="26"/>
      <c r="R509" s="27"/>
      <c r="S509" s="27"/>
      <c r="T509" s="27"/>
    </row>
    <row r="510" spans="1:25" ht="15" customHeight="1" x14ac:dyDescent="0.25">
      <c r="P510" s="28"/>
      <c r="Q510" s="28"/>
      <c r="R510" s="27"/>
      <c r="S510" s="27"/>
      <c r="T510" s="27"/>
      <c r="U510" s="28"/>
    </row>
    <row r="511" spans="1:25" ht="15" customHeight="1" x14ac:dyDescent="0.25">
      <c r="G511" s="4"/>
      <c r="H511" s="4"/>
      <c r="I511" s="4"/>
      <c r="J511" s="4"/>
      <c r="K511" s="4"/>
      <c r="L511" s="4"/>
      <c r="M511" s="4"/>
      <c r="N511" s="4"/>
      <c r="O511" s="4"/>
      <c r="P511" s="4"/>
      <c r="Q511" s="4"/>
      <c r="R511" s="4"/>
      <c r="S511" s="4"/>
      <c r="T511" s="4"/>
      <c r="U511" s="4"/>
    </row>
    <row r="512" spans="1:25" ht="15" customHeight="1" x14ac:dyDescent="0.25">
      <c r="A512" s="161" t="s">
        <v>167</v>
      </c>
      <c r="B512" s="162"/>
      <c r="C512" s="162"/>
      <c r="D512" s="162"/>
      <c r="E512" s="162"/>
      <c r="F512" s="162"/>
      <c r="G512" s="162"/>
      <c r="H512" s="162"/>
      <c r="I512" s="162"/>
      <c r="J512" s="162"/>
      <c r="K512" s="162"/>
      <c r="L512" s="162"/>
      <c r="M512" s="162"/>
      <c r="N512" s="162"/>
      <c r="O512" s="162"/>
      <c r="P512" s="162"/>
      <c r="Q512" s="162"/>
      <c r="R512" s="162"/>
      <c r="S512" s="162"/>
      <c r="T512" s="162"/>
      <c r="U512" s="162"/>
      <c r="V512" s="162"/>
      <c r="W512" s="162"/>
      <c r="X512" s="162"/>
      <c r="Y512" s="162"/>
    </row>
    <row r="513" spans="1:25" ht="15" customHeight="1" x14ac:dyDescent="0.25">
      <c r="A513" s="162"/>
      <c r="B513" s="162"/>
      <c r="C513" s="162"/>
      <c r="D513" s="162"/>
      <c r="E513" s="162"/>
      <c r="F513" s="162"/>
      <c r="G513" s="162"/>
      <c r="H513" s="162"/>
      <c r="I513" s="162"/>
      <c r="J513" s="162"/>
      <c r="K513" s="162"/>
      <c r="L513" s="162"/>
      <c r="M513" s="162"/>
      <c r="N513" s="162"/>
      <c r="O513" s="162"/>
      <c r="P513" s="162"/>
      <c r="Q513" s="162"/>
      <c r="R513" s="162"/>
      <c r="S513" s="162"/>
      <c r="T513" s="162"/>
      <c r="U513" s="162"/>
      <c r="V513" s="162"/>
      <c r="W513" s="162"/>
      <c r="X513" s="162"/>
      <c r="Y513" s="162"/>
    </row>
    <row r="514" spans="1:25" ht="15" customHeight="1" x14ac:dyDescent="0.25">
      <c r="A514" s="162"/>
      <c r="B514" s="162"/>
      <c r="C514" s="162"/>
      <c r="D514" s="162"/>
      <c r="E514" s="162"/>
      <c r="F514" s="162"/>
      <c r="G514" s="162"/>
      <c r="H514" s="162"/>
      <c r="I514" s="162"/>
      <c r="J514" s="162"/>
      <c r="K514" s="162"/>
      <c r="L514" s="162"/>
      <c r="M514" s="162"/>
      <c r="N514" s="162"/>
      <c r="O514" s="162"/>
      <c r="P514" s="162"/>
      <c r="Q514" s="162"/>
      <c r="R514" s="162"/>
      <c r="S514" s="162"/>
      <c r="T514" s="162"/>
      <c r="U514" s="162"/>
      <c r="V514" s="162"/>
      <c r="W514" s="162"/>
      <c r="X514" s="162"/>
      <c r="Y514" s="162"/>
    </row>
    <row r="515" spans="1:25" ht="15" customHeight="1" x14ac:dyDescent="0.25">
      <c r="A515" s="162"/>
      <c r="B515" s="162"/>
      <c r="C515" s="162"/>
      <c r="D515" s="162"/>
      <c r="E515" s="162"/>
      <c r="F515" s="162"/>
      <c r="G515" s="162"/>
      <c r="H515" s="162"/>
      <c r="I515" s="162"/>
      <c r="J515" s="162"/>
      <c r="K515" s="162"/>
      <c r="L515" s="162"/>
      <c r="M515" s="162"/>
      <c r="N515" s="162"/>
      <c r="O515" s="162"/>
      <c r="P515" s="162"/>
      <c r="Q515" s="162"/>
      <c r="R515" s="162"/>
      <c r="S515" s="162"/>
      <c r="T515" s="162"/>
      <c r="U515" s="162"/>
      <c r="V515" s="162"/>
      <c r="W515" s="162"/>
      <c r="X515" s="162"/>
      <c r="Y515" s="162"/>
    </row>
    <row r="516" spans="1:25" ht="15" customHeight="1" x14ac:dyDescent="0.25">
      <c r="A516" s="162"/>
      <c r="B516" s="162"/>
      <c r="C516" s="162"/>
      <c r="D516" s="162"/>
      <c r="E516" s="162"/>
      <c r="F516" s="162"/>
      <c r="G516" s="162"/>
      <c r="H516" s="162"/>
      <c r="I516" s="162"/>
      <c r="J516" s="162"/>
      <c r="K516" s="162"/>
      <c r="L516" s="162"/>
      <c r="M516" s="162"/>
      <c r="N516" s="162"/>
      <c r="O516" s="162"/>
      <c r="P516" s="162"/>
      <c r="Q516" s="162"/>
      <c r="R516" s="162"/>
      <c r="S516" s="162"/>
      <c r="T516" s="162"/>
      <c r="U516" s="162"/>
      <c r="V516" s="162"/>
      <c r="W516" s="162"/>
      <c r="X516" s="162"/>
      <c r="Y516" s="162"/>
    </row>
    <row r="517" spans="1:25" ht="15" customHeight="1" x14ac:dyDescent="0.25">
      <c r="A517" s="162"/>
      <c r="B517" s="162"/>
      <c r="C517" s="162"/>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row>
    <row r="518" spans="1:25" ht="15" customHeight="1" x14ac:dyDescent="0.25">
      <c r="A518" s="162"/>
      <c r="B518" s="162"/>
      <c r="C518" s="162"/>
      <c r="D518" s="162"/>
      <c r="E518" s="162"/>
      <c r="F518" s="162"/>
      <c r="G518" s="162"/>
      <c r="H518" s="162"/>
      <c r="I518" s="162"/>
      <c r="J518" s="162"/>
      <c r="K518" s="162"/>
      <c r="L518" s="162"/>
      <c r="M518" s="162"/>
      <c r="N518" s="162"/>
      <c r="O518" s="162"/>
      <c r="P518" s="162"/>
      <c r="Q518" s="162"/>
      <c r="R518" s="162"/>
      <c r="S518" s="162"/>
      <c r="T518" s="162"/>
      <c r="U518" s="162"/>
      <c r="V518" s="162"/>
      <c r="W518" s="162"/>
      <c r="X518" s="162"/>
      <c r="Y518" s="162"/>
    </row>
    <row r="519" spans="1:25" ht="15" customHeight="1" x14ac:dyDescent="0.25">
      <c r="A519" s="162"/>
      <c r="B519" s="162"/>
      <c r="C519" s="162"/>
      <c r="D519" s="162"/>
      <c r="E519" s="162"/>
      <c r="F519" s="162"/>
      <c r="G519" s="162"/>
      <c r="H519" s="162"/>
      <c r="I519" s="162"/>
      <c r="J519" s="162"/>
      <c r="K519" s="162"/>
      <c r="L519" s="162"/>
      <c r="M519" s="162"/>
      <c r="N519" s="162"/>
      <c r="O519" s="162"/>
      <c r="P519" s="162"/>
      <c r="Q519" s="162"/>
      <c r="R519" s="162"/>
      <c r="S519" s="162"/>
      <c r="T519" s="162"/>
      <c r="U519" s="162"/>
      <c r="V519" s="162"/>
      <c r="W519" s="162"/>
      <c r="X519" s="162"/>
      <c r="Y519" s="162"/>
    </row>
    <row r="520" spans="1:25" ht="15" customHeight="1" x14ac:dyDescent="0.25">
      <c r="A520" s="162"/>
      <c r="B520" s="162"/>
      <c r="C520" s="162"/>
      <c r="D520" s="162"/>
      <c r="E520" s="162"/>
      <c r="F520" s="162"/>
      <c r="G520" s="162"/>
      <c r="H520" s="162"/>
      <c r="I520" s="162"/>
      <c r="J520" s="162"/>
      <c r="K520" s="162"/>
      <c r="L520" s="162"/>
      <c r="M520" s="162"/>
      <c r="N520" s="162"/>
      <c r="O520" s="162"/>
      <c r="P520" s="162"/>
      <c r="Q520" s="162"/>
      <c r="R520" s="162"/>
      <c r="S520" s="162"/>
      <c r="T520" s="162"/>
      <c r="U520" s="162"/>
      <c r="V520" s="162"/>
      <c r="W520" s="162"/>
      <c r="X520" s="162"/>
      <c r="Y520" s="162"/>
    </row>
    <row r="521" spans="1:25" ht="15" customHeight="1" x14ac:dyDescent="0.25">
      <c r="A521" s="162"/>
      <c r="B521" s="162"/>
      <c r="C521" s="162"/>
      <c r="D521" s="162"/>
      <c r="E521" s="162"/>
      <c r="F521" s="162"/>
      <c r="G521" s="162"/>
      <c r="H521" s="162"/>
      <c r="I521" s="162"/>
      <c r="J521" s="162"/>
      <c r="K521" s="162"/>
      <c r="L521" s="162"/>
      <c r="M521" s="162"/>
      <c r="N521" s="162"/>
      <c r="O521" s="162"/>
      <c r="P521" s="162"/>
      <c r="Q521" s="162"/>
      <c r="R521" s="162"/>
      <c r="S521" s="162"/>
      <c r="T521" s="162"/>
      <c r="U521" s="162"/>
      <c r="V521" s="162"/>
      <c r="W521" s="162"/>
      <c r="X521" s="162"/>
      <c r="Y521" s="162"/>
    </row>
    <row r="522" spans="1:25" ht="15" customHeight="1" x14ac:dyDescent="0.25">
      <c r="A522" s="162"/>
      <c r="B522" s="162"/>
      <c r="C522" s="162"/>
      <c r="D522" s="162"/>
      <c r="E522" s="162"/>
      <c r="F522" s="162"/>
      <c r="G522" s="162"/>
      <c r="H522" s="162"/>
      <c r="I522" s="162"/>
      <c r="J522" s="162"/>
      <c r="K522" s="162"/>
      <c r="L522" s="162"/>
      <c r="M522" s="162"/>
      <c r="N522" s="162"/>
      <c r="O522" s="162"/>
      <c r="P522" s="162"/>
      <c r="Q522" s="162"/>
      <c r="R522" s="162"/>
      <c r="S522" s="162"/>
      <c r="T522" s="162"/>
      <c r="U522" s="162"/>
      <c r="V522" s="162"/>
      <c r="W522" s="162"/>
      <c r="X522" s="162"/>
      <c r="Y522" s="162"/>
    </row>
    <row r="523" spans="1:25" x14ac:dyDescent="0.25">
      <c r="A523" s="162"/>
      <c r="B523" s="162"/>
      <c r="C523" s="162"/>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row>
    <row r="524" spans="1:25" x14ac:dyDescent="0.25">
      <c r="A524" s="162"/>
      <c r="B524" s="162"/>
      <c r="C524" s="162"/>
      <c r="D524" s="162"/>
      <c r="E524" s="162"/>
      <c r="F524" s="162"/>
      <c r="G524" s="162"/>
      <c r="H524" s="162"/>
      <c r="I524" s="162"/>
      <c r="J524" s="162"/>
      <c r="K524" s="162"/>
      <c r="L524" s="162"/>
      <c r="M524" s="162"/>
      <c r="N524" s="162"/>
      <c r="O524" s="162"/>
      <c r="P524" s="162"/>
      <c r="Q524" s="162"/>
      <c r="R524" s="162"/>
      <c r="S524" s="162"/>
      <c r="T524" s="162"/>
      <c r="U524" s="162"/>
      <c r="V524" s="162"/>
      <c r="W524" s="162"/>
      <c r="X524" s="162"/>
      <c r="Y524" s="162"/>
    </row>
    <row r="525" spans="1:25" x14ac:dyDescent="0.25">
      <c r="A525" s="162"/>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row>
    <row r="526" spans="1:25" ht="15" customHeight="1" x14ac:dyDescent="0.25">
      <c r="A526" s="162"/>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62"/>
    </row>
    <row r="527" spans="1:25" x14ac:dyDescent="0.25">
      <c r="A527" s="162"/>
      <c r="B527" s="162"/>
      <c r="C527" s="162"/>
      <c r="D527" s="162"/>
      <c r="E527" s="162"/>
      <c r="F527" s="162"/>
      <c r="G527" s="162"/>
      <c r="H527" s="162"/>
      <c r="I527" s="162"/>
      <c r="J527" s="162"/>
      <c r="K527" s="162"/>
      <c r="L527" s="162"/>
      <c r="M527" s="162"/>
      <c r="N527" s="162"/>
      <c r="O527" s="162"/>
      <c r="P527" s="162"/>
      <c r="Q527" s="162"/>
      <c r="R527" s="162"/>
      <c r="S527" s="162"/>
      <c r="T527" s="162"/>
      <c r="U527" s="162"/>
      <c r="V527" s="162"/>
      <c r="W527" s="162"/>
      <c r="X527" s="162"/>
      <c r="Y527" s="162"/>
    </row>
    <row r="528" spans="1:25" x14ac:dyDescent="0.25">
      <c r="A528" s="162"/>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row>
    <row r="529" spans="1:25" ht="15" customHeight="1" x14ac:dyDescent="0.25">
      <c r="A529" s="162"/>
      <c r="B529" s="162"/>
      <c r="C529" s="162"/>
      <c r="D529" s="162"/>
      <c r="E529" s="162"/>
      <c r="F529" s="162"/>
      <c r="G529" s="162"/>
      <c r="H529" s="162"/>
      <c r="I529" s="162"/>
      <c r="J529" s="162"/>
      <c r="K529" s="162"/>
      <c r="L529" s="162"/>
      <c r="M529" s="162"/>
      <c r="N529" s="162"/>
      <c r="O529" s="162"/>
      <c r="P529" s="162"/>
      <c r="Q529" s="162"/>
      <c r="R529" s="162"/>
      <c r="S529" s="162"/>
      <c r="T529" s="162"/>
      <c r="U529" s="162"/>
      <c r="V529" s="162"/>
      <c r="W529" s="162"/>
      <c r="X529" s="162"/>
      <c r="Y529" s="162"/>
    </row>
    <row r="530" spans="1:25" x14ac:dyDescent="0.25">
      <c r="A530" s="162"/>
      <c r="B530" s="162"/>
      <c r="C530" s="162"/>
      <c r="D530" s="162"/>
      <c r="E530" s="162"/>
      <c r="F530" s="162"/>
      <c r="G530" s="162"/>
      <c r="H530" s="162"/>
      <c r="I530" s="162"/>
      <c r="J530" s="162"/>
      <c r="K530" s="162"/>
      <c r="L530" s="162"/>
      <c r="M530" s="162"/>
      <c r="N530" s="162"/>
      <c r="O530" s="162"/>
      <c r="P530" s="162"/>
      <c r="Q530" s="162"/>
      <c r="R530" s="162"/>
      <c r="S530" s="162"/>
      <c r="T530" s="162"/>
      <c r="U530" s="162"/>
      <c r="V530" s="162"/>
      <c r="W530" s="162"/>
      <c r="X530" s="162"/>
      <c r="Y530" s="162"/>
    </row>
    <row r="531" spans="1:25" x14ac:dyDescent="0.25">
      <c r="A531" s="162"/>
      <c r="B531" s="162"/>
      <c r="C531" s="162"/>
      <c r="D531" s="162"/>
      <c r="E531" s="162"/>
      <c r="F531" s="162"/>
      <c r="G531" s="162"/>
      <c r="H531" s="162"/>
      <c r="I531" s="162"/>
      <c r="J531" s="162"/>
      <c r="K531" s="162"/>
      <c r="L531" s="162"/>
      <c r="M531" s="162"/>
      <c r="N531" s="162"/>
      <c r="O531" s="162"/>
      <c r="P531" s="162"/>
      <c r="Q531" s="162"/>
      <c r="R531" s="162"/>
      <c r="S531" s="162"/>
      <c r="T531" s="162"/>
      <c r="U531" s="162"/>
      <c r="V531" s="162"/>
      <c r="W531" s="162"/>
      <c r="X531" s="162"/>
      <c r="Y531" s="162"/>
    </row>
    <row r="532" spans="1:25" x14ac:dyDescent="0.25">
      <c r="A532" s="162"/>
      <c r="B532" s="162"/>
      <c r="C532" s="162"/>
      <c r="D532" s="162"/>
      <c r="E532" s="162"/>
      <c r="F532" s="162"/>
      <c r="G532" s="162"/>
      <c r="H532" s="162"/>
      <c r="I532" s="162"/>
      <c r="J532" s="162"/>
      <c r="K532" s="162"/>
      <c r="L532" s="162"/>
      <c r="M532" s="162"/>
      <c r="N532" s="162"/>
      <c r="O532" s="162"/>
      <c r="P532" s="162"/>
      <c r="Q532" s="162"/>
      <c r="R532" s="162"/>
      <c r="S532" s="162"/>
      <c r="T532" s="162"/>
      <c r="U532" s="162"/>
      <c r="V532" s="162"/>
      <c r="W532" s="162"/>
      <c r="X532" s="162"/>
      <c r="Y532" s="162"/>
    </row>
    <row r="533" spans="1:25" ht="15" customHeight="1" x14ac:dyDescent="0.25">
      <c r="A533" s="162"/>
      <c r="B533" s="162"/>
      <c r="C533" s="162"/>
      <c r="D533" s="162"/>
      <c r="E533" s="162"/>
      <c r="F533" s="162"/>
      <c r="G533" s="162"/>
      <c r="H533" s="162"/>
      <c r="I533" s="162"/>
      <c r="J533" s="162"/>
      <c r="K533" s="162"/>
      <c r="L533" s="162"/>
      <c r="M533" s="162"/>
      <c r="N533" s="162"/>
      <c r="O533" s="162"/>
      <c r="P533" s="162"/>
      <c r="Q533" s="162"/>
      <c r="R533" s="162"/>
      <c r="S533" s="162"/>
      <c r="T533" s="162"/>
      <c r="U533" s="162"/>
      <c r="V533" s="162"/>
      <c r="W533" s="162"/>
      <c r="X533" s="162"/>
      <c r="Y533" s="162"/>
    </row>
    <row r="534" spans="1:25" x14ac:dyDescent="0.25">
      <c r="A534" s="162"/>
      <c r="B534" s="162"/>
      <c r="C534" s="162"/>
      <c r="D534" s="162"/>
      <c r="E534" s="162"/>
      <c r="F534" s="162"/>
      <c r="G534" s="162"/>
      <c r="H534" s="162"/>
      <c r="I534" s="162"/>
      <c r="J534" s="162"/>
      <c r="K534" s="162"/>
      <c r="L534" s="162"/>
      <c r="M534" s="162"/>
      <c r="N534" s="162"/>
      <c r="O534" s="162"/>
      <c r="P534" s="162"/>
      <c r="Q534" s="162"/>
      <c r="R534" s="162"/>
      <c r="S534" s="162"/>
      <c r="T534" s="162"/>
      <c r="U534" s="162"/>
      <c r="V534" s="162"/>
      <c r="W534" s="162"/>
      <c r="X534" s="162"/>
      <c r="Y534" s="162"/>
    </row>
    <row r="535" spans="1:25" x14ac:dyDescent="0.25">
      <c r="A535" s="162"/>
      <c r="B535" s="162"/>
      <c r="C535" s="162"/>
      <c r="D535" s="162"/>
      <c r="E535" s="162"/>
      <c r="F535" s="162"/>
      <c r="G535" s="162"/>
      <c r="H535" s="162"/>
      <c r="I535" s="162"/>
      <c r="J535" s="162"/>
      <c r="K535" s="162"/>
      <c r="L535" s="162"/>
      <c r="M535" s="162"/>
      <c r="N535" s="162"/>
      <c r="O535" s="162"/>
      <c r="P535" s="162"/>
      <c r="Q535" s="162"/>
      <c r="R535" s="162"/>
      <c r="S535" s="162"/>
      <c r="T535" s="162"/>
      <c r="U535" s="162"/>
      <c r="V535" s="162"/>
      <c r="W535" s="162"/>
      <c r="X535" s="162"/>
      <c r="Y535" s="162"/>
    </row>
    <row r="536" spans="1:25" x14ac:dyDescent="0.25">
      <c r="A536" s="162"/>
      <c r="B536" s="162"/>
      <c r="C536" s="162"/>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2"/>
    </row>
    <row r="537" spans="1:25" x14ac:dyDescent="0.25">
      <c r="A537" s="28"/>
      <c r="B537" s="28"/>
      <c r="C537" s="28"/>
      <c r="D537" s="28"/>
      <c r="E537" s="28"/>
      <c r="F537" s="28"/>
      <c r="G537" s="28"/>
      <c r="H537" s="28"/>
      <c r="I537" s="28"/>
      <c r="J537" s="28"/>
      <c r="K537" s="28"/>
      <c r="L537" s="28"/>
      <c r="M537" s="28"/>
      <c r="N537" s="28"/>
      <c r="O537" s="28"/>
      <c r="P537" s="28"/>
      <c r="Q537" s="28"/>
      <c r="R537" s="28"/>
      <c r="S537" s="28"/>
      <c r="T537" s="28"/>
      <c r="U537" s="28"/>
    </row>
    <row r="538" spans="1:25" x14ac:dyDescent="0.25">
      <c r="A538" s="300" t="s">
        <v>172</v>
      </c>
      <c r="B538" s="300"/>
      <c r="C538" s="300"/>
      <c r="D538" s="300"/>
      <c r="E538" s="300"/>
      <c r="F538" s="300"/>
      <c r="G538" s="300"/>
      <c r="H538" s="300"/>
      <c r="I538" s="300"/>
      <c r="J538" s="300"/>
      <c r="K538" s="300"/>
      <c r="L538" s="28"/>
      <c r="M538" s="28"/>
      <c r="N538" s="28"/>
      <c r="O538" s="28"/>
      <c r="P538" s="28"/>
      <c r="Q538" s="28"/>
      <c r="R538" s="28"/>
      <c r="S538" s="28"/>
      <c r="T538" s="28"/>
      <c r="U538" s="28"/>
    </row>
    <row r="539" spans="1:25" x14ac:dyDescent="0.25">
      <c r="A539" s="28"/>
      <c r="B539" s="28"/>
      <c r="C539" s="28"/>
      <c r="D539" s="28"/>
      <c r="E539" s="28"/>
      <c r="F539" s="28"/>
      <c r="G539" s="28"/>
      <c r="H539" s="28"/>
      <c r="I539" s="28"/>
      <c r="J539" s="28"/>
      <c r="K539" s="28"/>
      <c r="L539" s="28"/>
      <c r="M539" s="28"/>
      <c r="N539" s="28"/>
      <c r="O539" s="28"/>
      <c r="P539" s="28"/>
      <c r="Q539" s="28"/>
      <c r="R539" s="28"/>
      <c r="S539" s="28"/>
      <c r="T539" s="28"/>
      <c r="U539" s="28"/>
    </row>
    <row r="540" spans="1:25" x14ac:dyDescent="0.25">
      <c r="A540" s="28"/>
      <c r="B540" s="28"/>
      <c r="C540" s="28"/>
      <c r="D540" s="28"/>
      <c r="E540" s="28"/>
      <c r="F540" s="28"/>
      <c r="G540" s="28"/>
      <c r="H540" s="28"/>
      <c r="I540" s="28"/>
      <c r="J540" s="28"/>
      <c r="K540" s="28"/>
      <c r="L540" s="28"/>
      <c r="M540" s="28"/>
      <c r="N540" s="28"/>
      <c r="O540" s="28"/>
      <c r="P540" s="28"/>
      <c r="Q540" s="28"/>
      <c r="R540" s="28"/>
      <c r="S540" s="28"/>
      <c r="T540" s="28"/>
      <c r="U540" s="28"/>
    </row>
    <row r="541" spans="1:25" x14ac:dyDescent="0.25">
      <c r="R541" s="29"/>
      <c r="S541" s="29"/>
      <c r="T541" s="29"/>
    </row>
    <row r="542" spans="1:25" x14ac:dyDescent="0.25">
      <c r="P542" s="30"/>
      <c r="Q542" s="30"/>
      <c r="R542" s="29"/>
      <c r="S542" s="29"/>
      <c r="T542" s="29"/>
      <c r="U542" s="30"/>
    </row>
    <row r="543" spans="1:25" x14ac:dyDescent="0.25">
      <c r="A543" s="31" t="s">
        <v>164</v>
      </c>
      <c r="B543" s="31"/>
      <c r="C543" s="31"/>
      <c r="D543" s="31"/>
      <c r="E543" s="31"/>
      <c r="F543" s="31"/>
      <c r="G543" s="31"/>
      <c r="H543" s="31"/>
      <c r="I543" s="31"/>
      <c r="N543" s="30"/>
      <c r="O543" s="30"/>
      <c r="P543" s="32"/>
      <c r="Q543" s="32"/>
      <c r="R543" s="29"/>
      <c r="S543" s="29"/>
      <c r="T543" s="29"/>
    </row>
    <row r="544" spans="1:25" ht="15" customHeight="1" x14ac:dyDescent="0.25">
      <c r="M544" s="33"/>
      <c r="N544" s="33"/>
      <c r="R544" s="29"/>
      <c r="S544" s="29"/>
      <c r="T544" s="29"/>
    </row>
    <row r="545" spans="1:25" x14ac:dyDescent="0.25">
      <c r="R545" s="29"/>
      <c r="S545" s="29"/>
      <c r="T545" s="29"/>
    </row>
    <row r="546" spans="1:25" x14ac:dyDescent="0.25">
      <c r="Y546" s="3"/>
    </row>
    <row r="547" spans="1:25" x14ac:dyDescent="0.25">
      <c r="Y547" s="3"/>
    </row>
    <row r="548" spans="1:25" x14ac:dyDescent="0.25">
      <c r="Y548" s="3"/>
    </row>
    <row r="549" spans="1:25" ht="132" customHeight="1" x14ac:dyDescent="0.25">
      <c r="Y549" s="3"/>
    </row>
    <row r="550" spans="1:25" x14ac:dyDescent="0.25">
      <c r="A550" s="29"/>
      <c r="B550" s="29"/>
      <c r="C550" s="29"/>
      <c r="D550" s="29"/>
      <c r="E550" s="29"/>
      <c r="F550" s="29"/>
      <c r="G550" s="29"/>
      <c r="H550" s="29"/>
      <c r="I550" s="29"/>
      <c r="J550" s="29"/>
      <c r="K550" s="29"/>
      <c r="L550" s="29"/>
      <c r="M550" s="29"/>
      <c r="N550" s="29"/>
      <c r="O550" s="29"/>
      <c r="P550" s="29"/>
      <c r="Q550" s="29"/>
      <c r="U550" s="29"/>
    </row>
    <row r="551" spans="1:25" x14ac:dyDescent="0.25">
      <c r="A551" s="29"/>
      <c r="B551" s="29"/>
      <c r="C551" s="29"/>
      <c r="D551" s="29"/>
      <c r="E551" s="29"/>
      <c r="F551" s="29"/>
      <c r="G551" s="29"/>
      <c r="H551" s="29"/>
      <c r="I551" s="29"/>
      <c r="J551" s="29"/>
      <c r="K551" s="29"/>
      <c r="L551" s="29"/>
      <c r="M551" s="29"/>
      <c r="N551" s="29"/>
      <c r="O551" s="29"/>
      <c r="P551" s="29"/>
      <c r="Q551" s="29"/>
      <c r="U551" s="29"/>
    </row>
  </sheetData>
  <sheetProtection formatCells="0" insertColumns="0" insertRows="0" deleteColumns="0" deleteRows="0"/>
  <mergeCells count="598">
    <mergeCell ref="V403:W403"/>
    <mergeCell ref="V400:W400"/>
    <mergeCell ref="V401:W401"/>
    <mergeCell ref="V402:W402"/>
    <mergeCell ref="C400:K400"/>
    <mergeCell ref="A538:K538"/>
    <mergeCell ref="G326:J326"/>
    <mergeCell ref="G329:J329"/>
    <mergeCell ref="K329:L329"/>
    <mergeCell ref="O329:P329"/>
    <mergeCell ref="Q329:R329"/>
    <mergeCell ref="M329:N329"/>
    <mergeCell ref="G327:J327"/>
    <mergeCell ref="K327:L327"/>
    <mergeCell ref="M327:N327"/>
    <mergeCell ref="O327:P327"/>
    <mergeCell ref="Q327:R327"/>
    <mergeCell ref="G328:J328"/>
    <mergeCell ref="K328:L328"/>
    <mergeCell ref="M328:N328"/>
    <mergeCell ref="Q328:R328"/>
    <mergeCell ref="O328:P328"/>
    <mergeCell ref="A497:Y505"/>
    <mergeCell ref="A512:Y536"/>
    <mergeCell ref="V396:W396"/>
    <mergeCell ref="V397:W397"/>
    <mergeCell ref="V398:W398"/>
    <mergeCell ref="V399:W399"/>
    <mergeCell ref="C401:K401"/>
    <mergeCell ref="Q429:S429"/>
    <mergeCell ref="Q430:S430"/>
    <mergeCell ref="C402:K402"/>
    <mergeCell ref="D493:F493"/>
    <mergeCell ref="G493:I493"/>
    <mergeCell ref="J493:L493"/>
    <mergeCell ref="D484:F484"/>
    <mergeCell ref="G484:I484"/>
    <mergeCell ref="J484:L484"/>
    <mergeCell ref="M484:O484"/>
    <mergeCell ref="P484:R484"/>
    <mergeCell ref="G489:R489"/>
    <mergeCell ref="D491:F491"/>
    <mergeCell ref="G491:I491"/>
    <mergeCell ref="J491:L491"/>
    <mergeCell ref="M491:O491"/>
    <mergeCell ref="P491:R491"/>
    <mergeCell ref="M490:O490"/>
    <mergeCell ref="D485:F485"/>
    <mergeCell ref="G485:I485"/>
    <mergeCell ref="J485:L485"/>
    <mergeCell ref="M485:O485"/>
    <mergeCell ref="P485:R485"/>
    <mergeCell ref="D489:F490"/>
    <mergeCell ref="G490:I490"/>
    <mergeCell ref="J490:L490"/>
    <mergeCell ref="P490:R490"/>
    <mergeCell ref="P494:R494"/>
    <mergeCell ref="D492:F492"/>
    <mergeCell ref="G492:I492"/>
    <mergeCell ref="J492:L492"/>
    <mergeCell ref="M494:O494"/>
    <mergeCell ref="M492:O492"/>
    <mergeCell ref="M493:O493"/>
    <mergeCell ref="P492:R492"/>
    <mergeCell ref="P493:R493"/>
    <mergeCell ref="D494:F494"/>
    <mergeCell ref="G494:I494"/>
    <mergeCell ref="J494:L494"/>
    <mergeCell ref="P482:R482"/>
    <mergeCell ref="G482:I482"/>
    <mergeCell ref="J482:L482"/>
    <mergeCell ref="M482:O482"/>
    <mergeCell ref="D457:G457"/>
    <mergeCell ref="K457:M457"/>
    <mergeCell ref="H456:J456"/>
    <mergeCell ref="H457:J457"/>
    <mergeCell ref="D480:F481"/>
    <mergeCell ref="G480:R480"/>
    <mergeCell ref="G481:I481"/>
    <mergeCell ref="J481:L481"/>
    <mergeCell ref="M481:O481"/>
    <mergeCell ref="P481:R481"/>
    <mergeCell ref="D456:G456"/>
    <mergeCell ref="K456:M456"/>
    <mergeCell ref="G294:J294"/>
    <mergeCell ref="D453:G453"/>
    <mergeCell ref="K453:M453"/>
    <mergeCell ref="D454:G454"/>
    <mergeCell ref="K454:M454"/>
    <mergeCell ref="D455:G455"/>
    <mergeCell ref="K455:M455"/>
    <mergeCell ref="H455:J455"/>
    <mergeCell ref="H454:J454"/>
    <mergeCell ref="L400:M400"/>
    <mergeCell ref="L401:M401"/>
    <mergeCell ref="L402:M402"/>
    <mergeCell ref="C403:K403"/>
    <mergeCell ref="L429:M429"/>
    <mergeCell ref="H453:J453"/>
    <mergeCell ref="L396:M396"/>
    <mergeCell ref="L397:M397"/>
    <mergeCell ref="L398:M398"/>
    <mergeCell ref="L399:M399"/>
    <mergeCell ref="B254:I254"/>
    <mergeCell ref="M290:R290"/>
    <mergeCell ref="M291:N291"/>
    <mergeCell ref="K293:L293"/>
    <mergeCell ref="G293:J293"/>
    <mergeCell ref="G292:J292"/>
    <mergeCell ref="G290:J291"/>
    <mergeCell ref="A268:Y279"/>
    <mergeCell ref="M292:N292"/>
    <mergeCell ref="O292:P292"/>
    <mergeCell ref="Q292:R292"/>
    <mergeCell ref="Q293:R293"/>
    <mergeCell ref="M293:N293"/>
    <mergeCell ref="O293:P293"/>
    <mergeCell ref="K324:L325"/>
    <mergeCell ref="M324:R324"/>
    <mergeCell ref="M325:N325"/>
    <mergeCell ref="V254:X254"/>
    <mergeCell ref="K295:L295"/>
    <mergeCell ref="M295:N295"/>
    <mergeCell ref="O295:P295"/>
    <mergeCell ref="Q295:R295"/>
    <mergeCell ref="M254:O254"/>
    <mergeCell ref="S254:U254"/>
    <mergeCell ref="M294:N294"/>
    <mergeCell ref="B252:I252"/>
    <mergeCell ref="P192:R192"/>
    <mergeCell ref="G193:I193"/>
    <mergeCell ref="J193:L193"/>
    <mergeCell ref="M193:O193"/>
    <mergeCell ref="K326:L326"/>
    <mergeCell ref="M326:N326"/>
    <mergeCell ref="O326:P326"/>
    <mergeCell ref="G295:J295"/>
    <mergeCell ref="K292:L292"/>
    <mergeCell ref="P254:R254"/>
    <mergeCell ref="O291:P291"/>
    <mergeCell ref="J250:L250"/>
    <mergeCell ref="M250:O250"/>
    <mergeCell ref="O294:P294"/>
    <mergeCell ref="Q294:R294"/>
    <mergeCell ref="K294:L294"/>
    <mergeCell ref="A286:U288"/>
    <mergeCell ref="J254:L254"/>
    <mergeCell ref="O325:P325"/>
    <mergeCell ref="Q325:R325"/>
    <mergeCell ref="G314:N315"/>
    <mergeCell ref="O314:P315"/>
    <mergeCell ref="G324:J325"/>
    <mergeCell ref="J249:L249"/>
    <mergeCell ref="S248:U248"/>
    <mergeCell ref="V249:X249"/>
    <mergeCell ref="V252:X252"/>
    <mergeCell ref="J253:L253"/>
    <mergeCell ref="J185:L185"/>
    <mergeCell ref="M185:O185"/>
    <mergeCell ref="C197:F197"/>
    <mergeCell ref="G197:I197"/>
    <mergeCell ref="G198:I198"/>
    <mergeCell ref="C186:F186"/>
    <mergeCell ref="C190:F191"/>
    <mergeCell ref="P248:R248"/>
    <mergeCell ref="B253:I253"/>
    <mergeCell ref="C195:F195"/>
    <mergeCell ref="P196:R196"/>
    <mergeCell ref="M194:O194"/>
    <mergeCell ref="P194:R194"/>
    <mergeCell ref="P198:R198"/>
    <mergeCell ref="M197:O197"/>
    <mergeCell ref="G192:I192"/>
    <mergeCell ref="J192:L192"/>
    <mergeCell ref="J198:L198"/>
    <mergeCell ref="J197:L197"/>
    <mergeCell ref="M252:O252"/>
    <mergeCell ref="P252:R252"/>
    <mergeCell ref="S252:U252"/>
    <mergeCell ref="M248:O248"/>
    <mergeCell ref="P250:R250"/>
    <mergeCell ref="M251:O251"/>
    <mergeCell ref="P251:R251"/>
    <mergeCell ref="V251:X251"/>
    <mergeCell ref="V248:X248"/>
    <mergeCell ref="G57:H57"/>
    <mergeCell ref="G59:H59"/>
    <mergeCell ref="Q55:R55"/>
    <mergeCell ref="O56:P56"/>
    <mergeCell ref="Q56:R56"/>
    <mergeCell ref="O57:P57"/>
    <mergeCell ref="Q57:R57"/>
    <mergeCell ref="O59:P59"/>
    <mergeCell ref="Q59:R59"/>
    <mergeCell ref="O55:P55"/>
    <mergeCell ref="K59:L59"/>
    <mergeCell ref="M59:N59"/>
    <mergeCell ref="O28:P28"/>
    <mergeCell ref="Q28:R28"/>
    <mergeCell ref="G26:H26"/>
    <mergeCell ref="I26:J26"/>
    <mergeCell ref="D40:E40"/>
    <mergeCell ref="G28:H28"/>
    <mergeCell ref="M27:N27"/>
    <mergeCell ref="E5:Q8"/>
    <mergeCell ref="G56:H56"/>
    <mergeCell ref="O52:R52"/>
    <mergeCell ref="O54:P54"/>
    <mergeCell ref="Q54:R54"/>
    <mergeCell ref="A16:U16"/>
    <mergeCell ref="G51:V51"/>
    <mergeCell ref="S52:V52"/>
    <mergeCell ref="S54:T54"/>
    <mergeCell ref="U21:V21"/>
    <mergeCell ref="S21:T21"/>
    <mergeCell ref="S20:V20"/>
    <mergeCell ref="U58:V58"/>
    <mergeCell ref="S58:T58"/>
    <mergeCell ref="U57:V57"/>
    <mergeCell ref="S57:T57"/>
    <mergeCell ref="M151:U151"/>
    <mergeCell ref="T152:U153"/>
    <mergeCell ref="O20:R20"/>
    <mergeCell ref="G21:H21"/>
    <mergeCell ref="I21:J21"/>
    <mergeCell ref="K21:L21"/>
    <mergeCell ref="M21:N21"/>
    <mergeCell ref="O21:P21"/>
    <mergeCell ref="Q21:R21"/>
    <mergeCell ref="G52:J52"/>
    <mergeCell ref="K52:N52"/>
    <mergeCell ref="K20:N20"/>
    <mergeCell ref="M28:N28"/>
    <mergeCell ref="Q26:R26"/>
    <mergeCell ref="O26:P26"/>
    <mergeCell ref="M26:N26"/>
    <mergeCell ref="Q25:R25"/>
    <mergeCell ref="O25:P25"/>
    <mergeCell ref="M25:N25"/>
    <mergeCell ref="I27:J27"/>
    <mergeCell ref="M54:N54"/>
    <mergeCell ref="M55:N55"/>
    <mergeCell ref="M56:N56"/>
    <mergeCell ref="M57:N57"/>
    <mergeCell ref="O53:P53"/>
    <mergeCell ref="Q53:R53"/>
    <mergeCell ref="U54:V54"/>
    <mergeCell ref="S55:T55"/>
    <mergeCell ref="U55:V55"/>
    <mergeCell ref="S56:T56"/>
    <mergeCell ref="U56:V56"/>
    <mergeCell ref="U28:V28"/>
    <mergeCell ref="A147:U147"/>
    <mergeCell ref="I59:J59"/>
    <mergeCell ref="K53:L53"/>
    <mergeCell ref="I58:J58"/>
    <mergeCell ref="I54:J54"/>
    <mergeCell ref="I56:J56"/>
    <mergeCell ref="I57:J57"/>
    <mergeCell ref="G53:H53"/>
    <mergeCell ref="G54:H54"/>
    <mergeCell ref="K54:L54"/>
    <mergeCell ref="K55:L55"/>
    <mergeCell ref="K57:L57"/>
    <mergeCell ref="I53:J53"/>
    <mergeCell ref="I55:J55"/>
    <mergeCell ref="S53:T53"/>
    <mergeCell ref="M53:N53"/>
    <mergeCell ref="K58:L58"/>
    <mergeCell ref="S60:T60"/>
    <mergeCell ref="U59:V59"/>
    <mergeCell ref="S59:T59"/>
    <mergeCell ref="Q60:R60"/>
    <mergeCell ref="U53:V53"/>
    <mergeCell ref="Q58:R58"/>
    <mergeCell ref="A62:Z62"/>
    <mergeCell ref="T156:U156"/>
    <mergeCell ref="T157:U157"/>
    <mergeCell ref="T158:U158"/>
    <mergeCell ref="G60:H60"/>
    <mergeCell ref="A152:C153"/>
    <mergeCell ref="H155:I155"/>
    <mergeCell ref="H156:I156"/>
    <mergeCell ref="H157:I157"/>
    <mergeCell ref="H158:I158"/>
    <mergeCell ref="A151:I151"/>
    <mergeCell ref="D157:E157"/>
    <mergeCell ref="D155:E155"/>
    <mergeCell ref="F155:G155"/>
    <mergeCell ref="D158:E158"/>
    <mergeCell ref="F158:G158"/>
    <mergeCell ref="F156:G156"/>
    <mergeCell ref="P152:Q153"/>
    <mergeCell ref="R152:S153"/>
    <mergeCell ref="E9:Q9"/>
    <mergeCell ref="C54:F54"/>
    <mergeCell ref="C55:F55"/>
    <mergeCell ref="C56:F56"/>
    <mergeCell ref="C57:F57"/>
    <mergeCell ref="M152:O153"/>
    <mergeCell ref="D154:E154"/>
    <mergeCell ref="F154:G154"/>
    <mergeCell ref="A90:Y144"/>
    <mergeCell ref="H152:I153"/>
    <mergeCell ref="H154:I154"/>
    <mergeCell ref="O27:P27"/>
    <mergeCell ref="Q27:R27"/>
    <mergeCell ref="G55:H55"/>
    <mergeCell ref="K56:L56"/>
    <mergeCell ref="I60:J60"/>
    <mergeCell ref="K60:L60"/>
    <mergeCell ref="M60:N60"/>
    <mergeCell ref="O60:P60"/>
    <mergeCell ref="D152:E153"/>
    <mergeCell ref="U26:V26"/>
    <mergeCell ref="S26:T26"/>
    <mergeCell ref="C19:F21"/>
    <mergeCell ref="C22:F22"/>
    <mergeCell ref="J186:L186"/>
    <mergeCell ref="M186:O186"/>
    <mergeCell ref="G183:I183"/>
    <mergeCell ref="C192:F192"/>
    <mergeCell ref="G190:U190"/>
    <mergeCell ref="G191:I191"/>
    <mergeCell ref="J191:L191"/>
    <mergeCell ref="M191:O191"/>
    <mergeCell ref="S191:U191"/>
    <mergeCell ref="P186:R186"/>
    <mergeCell ref="M192:O192"/>
    <mergeCell ref="P191:R191"/>
    <mergeCell ref="C180:F180"/>
    <mergeCell ref="F157:G157"/>
    <mergeCell ref="A154:C154"/>
    <mergeCell ref="T155:U155"/>
    <mergeCell ref="S179:U179"/>
    <mergeCell ref="S182:U182"/>
    <mergeCell ref="S186:U186"/>
    <mergeCell ref="J180:L180"/>
    <mergeCell ref="S185:U185"/>
    <mergeCell ref="P182:R182"/>
    <mergeCell ref="P158:Q158"/>
    <mergeCell ref="P154:Q154"/>
    <mergeCell ref="M154:O154"/>
    <mergeCell ref="T154:U154"/>
    <mergeCell ref="P160:Q160"/>
    <mergeCell ref="R160:S160"/>
    <mergeCell ref="T160:U160"/>
    <mergeCell ref="R154:S154"/>
    <mergeCell ref="G178:U178"/>
    <mergeCell ref="M180:O180"/>
    <mergeCell ref="M158:O158"/>
    <mergeCell ref="M157:O157"/>
    <mergeCell ref="A159:C159"/>
    <mergeCell ref="J183:L183"/>
    <mergeCell ref="C387:K387"/>
    <mergeCell ref="C388:K388"/>
    <mergeCell ref="C178:F179"/>
    <mergeCell ref="G179:I179"/>
    <mergeCell ref="C184:F184"/>
    <mergeCell ref="C185:F185"/>
    <mergeCell ref="G185:I185"/>
    <mergeCell ref="G181:I181"/>
    <mergeCell ref="M183:O183"/>
    <mergeCell ref="M181:O181"/>
    <mergeCell ref="J184:L184"/>
    <mergeCell ref="M184:O184"/>
    <mergeCell ref="J179:L179"/>
    <mergeCell ref="M179:O179"/>
    <mergeCell ref="C182:F182"/>
    <mergeCell ref="G182:I182"/>
    <mergeCell ref="J182:L182"/>
    <mergeCell ref="C183:F183"/>
    <mergeCell ref="C193:F193"/>
    <mergeCell ref="G180:I180"/>
    <mergeCell ref="G184:I184"/>
    <mergeCell ref="J181:L181"/>
    <mergeCell ref="M182:O182"/>
    <mergeCell ref="G186:I186"/>
    <mergeCell ref="V387:W387"/>
    <mergeCell ref="L387:M387"/>
    <mergeCell ref="A432:Y448"/>
    <mergeCell ref="P195:R195"/>
    <mergeCell ref="G195:I195"/>
    <mergeCell ref="J195:L195"/>
    <mergeCell ref="M195:O195"/>
    <mergeCell ref="C198:F198"/>
    <mergeCell ref="C194:F194"/>
    <mergeCell ref="S196:U196"/>
    <mergeCell ref="S197:U197"/>
    <mergeCell ref="S250:U250"/>
    <mergeCell ref="A209:Y243"/>
    <mergeCell ref="B250:I250"/>
    <mergeCell ref="B251:I251"/>
    <mergeCell ref="C196:F196"/>
    <mergeCell ref="G196:I196"/>
    <mergeCell ref="J196:L196"/>
    <mergeCell ref="M249:O249"/>
    <mergeCell ref="P249:R249"/>
    <mergeCell ref="A245:Y246"/>
    <mergeCell ref="A384:U385"/>
    <mergeCell ref="L388:M388"/>
    <mergeCell ref="O348:P348"/>
    <mergeCell ref="V389:W389"/>
    <mergeCell ref="V390:W390"/>
    <mergeCell ref="V391:W391"/>
    <mergeCell ref="V392:W392"/>
    <mergeCell ref="V393:W393"/>
    <mergeCell ref="V394:W394"/>
    <mergeCell ref="L395:M395"/>
    <mergeCell ref="L389:M389"/>
    <mergeCell ref="L390:M390"/>
    <mergeCell ref="L391:M391"/>
    <mergeCell ref="C391:K391"/>
    <mergeCell ref="C392:K392"/>
    <mergeCell ref="G348:N348"/>
    <mergeCell ref="N429:P429"/>
    <mergeCell ref="A474:Y475"/>
    <mergeCell ref="D483:F483"/>
    <mergeCell ref="G483:I483"/>
    <mergeCell ref="J483:L483"/>
    <mergeCell ref="M483:O483"/>
    <mergeCell ref="P483:R483"/>
    <mergeCell ref="D482:F482"/>
    <mergeCell ref="C396:K396"/>
    <mergeCell ref="C397:K397"/>
    <mergeCell ref="C398:K398"/>
    <mergeCell ref="C399:K399"/>
    <mergeCell ref="L430:M430"/>
    <mergeCell ref="N430:P430"/>
    <mergeCell ref="D430:K430"/>
    <mergeCell ref="D429:K429"/>
    <mergeCell ref="L392:M392"/>
    <mergeCell ref="L393:M393"/>
    <mergeCell ref="L394:M394"/>
    <mergeCell ref="L403:M403"/>
    <mergeCell ref="C393:K393"/>
    <mergeCell ref="C394:K394"/>
    <mergeCell ref="C395:K395"/>
    <mergeCell ref="G349:N349"/>
    <mergeCell ref="A173:Z173"/>
    <mergeCell ref="B249:I249"/>
    <mergeCell ref="B248:I248"/>
    <mergeCell ref="O58:P58"/>
    <mergeCell ref="M58:N58"/>
    <mergeCell ref="U60:V60"/>
    <mergeCell ref="S184:U184"/>
    <mergeCell ref="S181:U181"/>
    <mergeCell ref="R158:S158"/>
    <mergeCell ref="P159:Q159"/>
    <mergeCell ref="R159:S159"/>
    <mergeCell ref="A162:Y171"/>
    <mergeCell ref="S183:U183"/>
    <mergeCell ref="A156:C156"/>
    <mergeCell ref="C389:K389"/>
    <mergeCell ref="C390:K390"/>
    <mergeCell ref="P185:R185"/>
    <mergeCell ref="A351:Y381"/>
    <mergeCell ref="V395:W395"/>
    <mergeCell ref="V388:W388"/>
    <mergeCell ref="C181:F181"/>
    <mergeCell ref="R155:S155"/>
    <mergeCell ref="M156:O156"/>
    <mergeCell ref="P156:Q156"/>
    <mergeCell ref="R156:S156"/>
    <mergeCell ref="C23:F23"/>
    <mergeCell ref="C24:F24"/>
    <mergeCell ref="C26:F26"/>
    <mergeCell ref="C28:F28"/>
    <mergeCell ref="C25:F25"/>
    <mergeCell ref="C27:F27"/>
    <mergeCell ref="D156:E156"/>
    <mergeCell ref="I28:J28"/>
    <mergeCell ref="K27:L27"/>
    <mergeCell ref="C51:F53"/>
    <mergeCell ref="K26:L26"/>
    <mergeCell ref="S28:T28"/>
    <mergeCell ref="D82:E82"/>
    <mergeCell ref="F152:G153"/>
    <mergeCell ref="G58:H58"/>
    <mergeCell ref="A155:C155"/>
    <mergeCell ref="K28:L28"/>
    <mergeCell ref="C58:F58"/>
    <mergeCell ref="C59:F59"/>
    <mergeCell ref="C60:F60"/>
    <mergeCell ref="P157:Q157"/>
    <mergeCell ref="R157:S157"/>
    <mergeCell ref="M159:O159"/>
    <mergeCell ref="A158:C158"/>
    <mergeCell ref="A157:C157"/>
    <mergeCell ref="A160:C160"/>
    <mergeCell ref="M160:O160"/>
    <mergeCell ref="D159:E159"/>
    <mergeCell ref="F159:G159"/>
    <mergeCell ref="D160:E160"/>
    <mergeCell ref="F160:G160"/>
    <mergeCell ref="H160:I160"/>
    <mergeCell ref="H159:I159"/>
    <mergeCell ref="A175:U175"/>
    <mergeCell ref="T159:U159"/>
    <mergeCell ref="M155:O155"/>
    <mergeCell ref="P155:Q155"/>
    <mergeCell ref="U23:V23"/>
    <mergeCell ref="S23:T23"/>
    <mergeCell ref="Q23:R23"/>
    <mergeCell ref="O23:P23"/>
    <mergeCell ref="M23:N23"/>
    <mergeCell ref="K23:L23"/>
    <mergeCell ref="I23:J23"/>
    <mergeCell ref="G23:H23"/>
    <mergeCell ref="K25:L25"/>
    <mergeCell ref="I25:J25"/>
    <mergeCell ref="U24:V24"/>
    <mergeCell ref="S24:T24"/>
    <mergeCell ref="Q24:R24"/>
    <mergeCell ref="O24:P24"/>
    <mergeCell ref="M24:N24"/>
    <mergeCell ref="K24:L24"/>
    <mergeCell ref="I24:J24"/>
    <mergeCell ref="G24:H24"/>
    <mergeCell ref="U25:V25"/>
    <mergeCell ref="S25:T25"/>
    <mergeCell ref="G20:J20"/>
    <mergeCell ref="G19:V19"/>
    <mergeCell ref="U27:V27"/>
    <mergeCell ref="S27:T27"/>
    <mergeCell ref="G27:H27"/>
    <mergeCell ref="U22:V22"/>
    <mergeCell ref="S22:T22"/>
    <mergeCell ref="Q22:R22"/>
    <mergeCell ref="O22:P22"/>
    <mergeCell ref="M22:N22"/>
    <mergeCell ref="K22:L22"/>
    <mergeCell ref="I22:J22"/>
    <mergeCell ref="G22:H22"/>
    <mergeCell ref="G25:H25"/>
    <mergeCell ref="P193:R193"/>
    <mergeCell ref="S193:U193"/>
    <mergeCell ref="S195:U195"/>
    <mergeCell ref="P197:R197"/>
    <mergeCell ref="M196:O196"/>
    <mergeCell ref="Q326:R326"/>
    <mergeCell ref="S198:U198"/>
    <mergeCell ref="P179:R179"/>
    <mergeCell ref="Q314:R315"/>
    <mergeCell ref="Q316:R316"/>
    <mergeCell ref="Q317:R317"/>
    <mergeCell ref="M198:O198"/>
    <mergeCell ref="S253:U253"/>
    <mergeCell ref="S194:U194"/>
    <mergeCell ref="S192:U192"/>
    <mergeCell ref="P180:R180"/>
    <mergeCell ref="S180:U180"/>
    <mergeCell ref="P181:R181"/>
    <mergeCell ref="P184:R184"/>
    <mergeCell ref="P183:R183"/>
    <mergeCell ref="O319:P319"/>
    <mergeCell ref="O320:P320"/>
    <mergeCell ref="G318:N318"/>
    <mergeCell ref="G319:N319"/>
    <mergeCell ref="W198:X198"/>
    <mergeCell ref="G194:I194"/>
    <mergeCell ref="J194:L194"/>
    <mergeCell ref="Q291:R291"/>
    <mergeCell ref="K290:L291"/>
    <mergeCell ref="Q318:R318"/>
    <mergeCell ref="Q319:R319"/>
    <mergeCell ref="Q320:R320"/>
    <mergeCell ref="Q346:R346"/>
    <mergeCell ref="G317:N317"/>
    <mergeCell ref="G320:N320"/>
    <mergeCell ref="O316:P316"/>
    <mergeCell ref="O317:P317"/>
    <mergeCell ref="O318:P318"/>
    <mergeCell ref="G316:N316"/>
    <mergeCell ref="S249:U249"/>
    <mergeCell ref="M253:O253"/>
    <mergeCell ref="P253:R253"/>
    <mergeCell ref="J248:L248"/>
    <mergeCell ref="V250:X250"/>
    <mergeCell ref="J251:L251"/>
    <mergeCell ref="S251:U251"/>
    <mergeCell ref="V253:X253"/>
    <mergeCell ref="J252:L252"/>
    <mergeCell ref="Q347:R347"/>
    <mergeCell ref="Q348:R348"/>
    <mergeCell ref="Q349:R349"/>
    <mergeCell ref="Q343:R344"/>
    <mergeCell ref="Q345:R345"/>
    <mergeCell ref="L386:V386"/>
    <mergeCell ref="O349:P349"/>
    <mergeCell ref="G343:N344"/>
    <mergeCell ref="O343:P344"/>
    <mergeCell ref="G345:N345"/>
    <mergeCell ref="O345:P345"/>
    <mergeCell ref="G346:N346"/>
    <mergeCell ref="O346:P346"/>
    <mergeCell ref="G347:N347"/>
    <mergeCell ref="O347:P347"/>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101</v>
      </c>
      <c r="B1" t="s">
        <v>119</v>
      </c>
      <c r="C1" t="s">
        <v>111</v>
      </c>
      <c r="D1" t="s">
        <v>96</v>
      </c>
    </row>
    <row r="2" spans="1:4" x14ac:dyDescent="0.25">
      <c r="A2">
        <v>0</v>
      </c>
      <c r="B2" t="s">
        <v>89</v>
      </c>
      <c r="C2" t="s">
        <v>63</v>
      </c>
      <c r="D2">
        <v>1</v>
      </c>
    </row>
    <row r="3" spans="1:4" x14ac:dyDescent="0.25">
      <c r="A3">
        <v>0</v>
      </c>
      <c r="B3" t="s">
        <v>89</v>
      </c>
      <c r="C3" t="s">
        <v>91</v>
      </c>
      <c r="D3">
        <v>2</v>
      </c>
    </row>
    <row r="4" spans="1:4" x14ac:dyDescent="0.25">
      <c r="A4">
        <v>14</v>
      </c>
      <c r="B4" t="s">
        <v>89</v>
      </c>
      <c r="C4" t="s">
        <v>62</v>
      </c>
      <c r="D4">
        <v>3</v>
      </c>
    </row>
    <row r="5" spans="1:4" x14ac:dyDescent="0.25">
      <c r="A5">
        <v>0</v>
      </c>
      <c r="B5" t="s">
        <v>89</v>
      </c>
      <c r="C5" t="s">
        <v>90</v>
      </c>
      <c r="D5">
        <v>4</v>
      </c>
    </row>
    <row r="6" spans="1:4" x14ac:dyDescent="0.25">
      <c r="A6">
        <v>20174</v>
      </c>
      <c r="B6" t="s">
        <v>49</v>
      </c>
      <c r="C6" t="s">
        <v>63</v>
      </c>
      <c r="D6">
        <v>1</v>
      </c>
    </row>
    <row r="7" spans="1:4" x14ac:dyDescent="0.25">
      <c r="A7">
        <v>95</v>
      </c>
      <c r="B7" t="s">
        <v>49</v>
      </c>
      <c r="C7" t="s">
        <v>91</v>
      </c>
      <c r="D7">
        <v>2</v>
      </c>
    </row>
    <row r="8" spans="1:4" x14ac:dyDescent="0.25">
      <c r="A8">
        <v>70</v>
      </c>
      <c r="B8" t="s">
        <v>49</v>
      </c>
      <c r="C8" t="s">
        <v>62</v>
      </c>
      <c r="D8">
        <v>3</v>
      </c>
    </row>
    <row r="9" spans="1:4" x14ac:dyDescent="0.25">
      <c r="A9">
        <v>69</v>
      </c>
      <c r="B9" t="s">
        <v>49</v>
      </c>
      <c r="C9" t="s">
        <v>90</v>
      </c>
      <c r="D9">
        <v>4</v>
      </c>
    </row>
    <row r="10" spans="1:4" x14ac:dyDescent="0.25">
      <c r="A10">
        <v>6280</v>
      </c>
      <c r="B10" t="s">
        <v>50</v>
      </c>
      <c r="C10" t="s">
        <v>63</v>
      </c>
      <c r="D10">
        <v>1</v>
      </c>
    </row>
    <row r="11" spans="1:4" x14ac:dyDescent="0.25">
      <c r="A11">
        <v>39</v>
      </c>
      <c r="B11" t="s">
        <v>50</v>
      </c>
      <c r="C11" t="s">
        <v>91</v>
      </c>
      <c r="D11">
        <v>2</v>
      </c>
    </row>
    <row r="12" spans="1:4" x14ac:dyDescent="0.25">
      <c r="A12">
        <v>226</v>
      </c>
      <c r="B12" t="s">
        <v>50</v>
      </c>
      <c r="C12" t="s">
        <v>62</v>
      </c>
      <c r="D12">
        <v>3</v>
      </c>
    </row>
    <row r="13" spans="1:4" x14ac:dyDescent="0.25">
      <c r="A13">
        <v>61</v>
      </c>
      <c r="B13" t="s">
        <v>50</v>
      </c>
      <c r="C13" t="s">
        <v>90</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96</v>
      </c>
      <c r="B1" t="s">
        <v>106</v>
      </c>
      <c r="C1" t="s">
        <v>58</v>
      </c>
      <c r="D1" t="s">
        <v>59</v>
      </c>
      <c r="E1" t="s">
        <v>60</v>
      </c>
      <c r="F1" t="s">
        <v>72</v>
      </c>
      <c r="G1" t="s">
        <v>61</v>
      </c>
    </row>
    <row r="2" spans="1:7" x14ac:dyDescent="0.25">
      <c r="A2">
        <v>1</v>
      </c>
      <c r="B2" t="s">
        <v>124</v>
      </c>
      <c r="C2">
        <v>1</v>
      </c>
      <c r="D2">
        <v>5</v>
      </c>
      <c r="E2">
        <v>0</v>
      </c>
      <c r="F2">
        <v>122</v>
      </c>
      <c r="G2">
        <v>147</v>
      </c>
    </row>
    <row r="3" spans="1:7" x14ac:dyDescent="0.25">
      <c r="A3">
        <v>2</v>
      </c>
      <c r="B3" t="s">
        <v>123</v>
      </c>
      <c r="C3">
        <v>1</v>
      </c>
      <c r="D3">
        <v>8</v>
      </c>
      <c r="E3">
        <v>0</v>
      </c>
      <c r="F3">
        <v>19</v>
      </c>
      <c r="G3">
        <v>30</v>
      </c>
    </row>
    <row r="4" spans="1:7" x14ac:dyDescent="0.25">
      <c r="A4">
        <v>3</v>
      </c>
      <c r="B4" t="s">
        <v>140</v>
      </c>
      <c r="C4">
        <v>1</v>
      </c>
      <c r="D4">
        <v>2</v>
      </c>
      <c r="E4">
        <v>0</v>
      </c>
      <c r="F4">
        <v>31</v>
      </c>
      <c r="G4">
        <v>1</v>
      </c>
    </row>
    <row r="5" spans="1:7" x14ac:dyDescent="0.25">
      <c r="A5">
        <v>4</v>
      </c>
      <c r="B5" t="s">
        <v>148</v>
      </c>
      <c r="C5">
        <v>0</v>
      </c>
      <c r="D5">
        <v>0</v>
      </c>
      <c r="E5">
        <v>0</v>
      </c>
      <c r="F5">
        <v>10</v>
      </c>
      <c r="G5">
        <v>5</v>
      </c>
    </row>
    <row r="6" spans="1:7" x14ac:dyDescent="0.25">
      <c r="A6">
        <v>5</v>
      </c>
      <c r="B6" t="s">
        <v>154</v>
      </c>
      <c r="C6">
        <v>2</v>
      </c>
      <c r="D6">
        <v>0</v>
      </c>
      <c r="E6">
        <v>0</v>
      </c>
      <c r="F6">
        <v>0</v>
      </c>
      <c r="G6">
        <v>5</v>
      </c>
    </row>
    <row r="7" spans="1:7" x14ac:dyDescent="0.25">
      <c r="A7">
        <v>6</v>
      </c>
      <c r="B7" t="s">
        <v>103</v>
      </c>
      <c r="C7">
        <v>9</v>
      </c>
      <c r="D7">
        <v>0</v>
      </c>
      <c r="E7">
        <v>0</v>
      </c>
      <c r="F7">
        <v>21</v>
      </c>
      <c r="G7">
        <v>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96</v>
      </c>
      <c r="B1" t="s">
        <v>106</v>
      </c>
      <c r="C1" t="s">
        <v>58</v>
      </c>
      <c r="D1" t="s">
        <v>59</v>
      </c>
      <c r="E1" t="s">
        <v>60</v>
      </c>
      <c r="F1" t="s">
        <v>72</v>
      </c>
      <c r="G1" t="s">
        <v>61</v>
      </c>
    </row>
    <row r="2" spans="1:7" x14ac:dyDescent="0.25">
      <c r="A2">
        <v>1</v>
      </c>
      <c r="B2" t="s">
        <v>124</v>
      </c>
      <c r="C2">
        <v>13</v>
      </c>
      <c r="D2">
        <v>30</v>
      </c>
      <c r="E2">
        <v>0</v>
      </c>
      <c r="F2">
        <v>840</v>
      </c>
      <c r="G2">
        <v>1312</v>
      </c>
    </row>
    <row r="3" spans="1:7" x14ac:dyDescent="0.25">
      <c r="A3">
        <v>2</v>
      </c>
      <c r="B3" t="s">
        <v>123</v>
      </c>
      <c r="C3">
        <v>47</v>
      </c>
      <c r="D3">
        <v>101</v>
      </c>
      <c r="E3">
        <v>0</v>
      </c>
      <c r="F3">
        <v>199</v>
      </c>
      <c r="G3">
        <v>127</v>
      </c>
    </row>
    <row r="4" spans="1:7" x14ac:dyDescent="0.25">
      <c r="A4">
        <v>3</v>
      </c>
      <c r="B4" t="s">
        <v>140</v>
      </c>
      <c r="C4">
        <v>3</v>
      </c>
      <c r="D4">
        <v>8</v>
      </c>
      <c r="E4">
        <v>0</v>
      </c>
      <c r="F4">
        <v>112</v>
      </c>
      <c r="G4">
        <v>40</v>
      </c>
    </row>
    <row r="5" spans="1:7" x14ac:dyDescent="0.25">
      <c r="A5">
        <v>4</v>
      </c>
      <c r="B5" t="s">
        <v>148</v>
      </c>
      <c r="C5">
        <v>0</v>
      </c>
      <c r="D5">
        <v>0</v>
      </c>
      <c r="E5">
        <v>0</v>
      </c>
      <c r="F5">
        <v>43</v>
      </c>
      <c r="G5">
        <v>15</v>
      </c>
    </row>
    <row r="6" spans="1:7" x14ac:dyDescent="0.25">
      <c r="A6">
        <v>5</v>
      </c>
      <c r="B6" t="s">
        <v>139</v>
      </c>
      <c r="C6">
        <v>0</v>
      </c>
      <c r="D6">
        <v>1</v>
      </c>
      <c r="E6">
        <v>0</v>
      </c>
      <c r="F6">
        <v>17</v>
      </c>
      <c r="G6">
        <v>19</v>
      </c>
    </row>
    <row r="7" spans="1:7" x14ac:dyDescent="0.25">
      <c r="A7">
        <v>6</v>
      </c>
      <c r="B7" t="s">
        <v>103</v>
      </c>
      <c r="C7">
        <v>36</v>
      </c>
      <c r="D7">
        <v>13</v>
      </c>
      <c r="E7">
        <v>3</v>
      </c>
      <c r="F7">
        <v>114</v>
      </c>
      <c r="G7">
        <v>145</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107</v>
      </c>
      <c r="B1" t="s">
        <v>8</v>
      </c>
      <c r="C1" t="s">
        <v>108</v>
      </c>
    </row>
    <row r="2" spans="1:3" x14ac:dyDescent="0.25">
      <c r="A2">
        <v>1789</v>
      </c>
      <c r="B2" t="s">
        <v>109</v>
      </c>
      <c r="C2" t="s">
        <v>155</v>
      </c>
    </row>
    <row r="3" spans="1:3" x14ac:dyDescent="0.25">
      <c r="A3">
        <v>1789</v>
      </c>
      <c r="B3" t="s">
        <v>109</v>
      </c>
      <c r="C3" t="s">
        <v>156</v>
      </c>
    </row>
    <row r="4" spans="1:3" x14ac:dyDescent="0.25">
      <c r="A4">
        <v>1815</v>
      </c>
      <c r="B4" t="s">
        <v>109</v>
      </c>
      <c r="C4" t="s">
        <v>157</v>
      </c>
    </row>
    <row r="5" spans="1:3" x14ac:dyDescent="0.25">
      <c r="A5">
        <v>1820</v>
      </c>
      <c r="B5" t="s">
        <v>109</v>
      </c>
      <c r="C5" t="s">
        <v>158</v>
      </c>
    </row>
    <row r="6" spans="1:3" x14ac:dyDescent="0.25">
      <c r="A6">
        <v>1814</v>
      </c>
      <c r="B6" t="s">
        <v>109</v>
      </c>
      <c r="C6" t="s">
        <v>159</v>
      </c>
    </row>
    <row r="7" spans="1:3" x14ac:dyDescent="0.25">
      <c r="A7">
        <v>2131</v>
      </c>
      <c r="B7" t="s">
        <v>5</v>
      </c>
      <c r="C7" t="s">
        <v>155</v>
      </c>
    </row>
    <row r="8" spans="1:3" x14ac:dyDescent="0.25">
      <c r="A8">
        <v>2144</v>
      </c>
      <c r="B8" t="s">
        <v>5</v>
      </c>
      <c r="C8" t="s">
        <v>156</v>
      </c>
    </row>
    <row r="9" spans="1:3" x14ac:dyDescent="0.25">
      <c r="A9">
        <v>2177</v>
      </c>
      <c r="B9" t="s">
        <v>5</v>
      </c>
      <c r="C9" t="s">
        <v>157</v>
      </c>
    </row>
    <row r="10" spans="1:3" x14ac:dyDescent="0.25">
      <c r="A10">
        <v>2197</v>
      </c>
      <c r="B10" t="s">
        <v>5</v>
      </c>
      <c r="C10" t="s">
        <v>158</v>
      </c>
    </row>
    <row r="11" spans="1:3" x14ac:dyDescent="0.25">
      <c r="A11">
        <v>2231</v>
      </c>
      <c r="B11" t="s">
        <v>5</v>
      </c>
      <c r="C11" t="s">
        <v>159</v>
      </c>
    </row>
    <row r="12" spans="1:3" x14ac:dyDescent="0.25">
      <c r="A12">
        <v>85</v>
      </c>
      <c r="B12" t="s">
        <v>6</v>
      </c>
      <c r="C12" t="s">
        <v>155</v>
      </c>
    </row>
    <row r="13" spans="1:3" x14ac:dyDescent="0.25">
      <c r="A13">
        <v>129</v>
      </c>
      <c r="B13" t="s">
        <v>6</v>
      </c>
      <c r="C13" t="s">
        <v>156</v>
      </c>
    </row>
    <row r="14" spans="1:3" x14ac:dyDescent="0.25">
      <c r="A14">
        <v>96</v>
      </c>
      <c r="B14" t="s">
        <v>6</v>
      </c>
      <c r="C14" t="s">
        <v>157</v>
      </c>
    </row>
    <row r="15" spans="1:3" x14ac:dyDescent="0.25">
      <c r="A15">
        <v>99</v>
      </c>
      <c r="B15" t="s">
        <v>6</v>
      </c>
      <c r="C15" t="s">
        <v>158</v>
      </c>
    </row>
    <row r="16" spans="1:3" x14ac:dyDescent="0.25">
      <c r="A16">
        <v>74</v>
      </c>
      <c r="B16" t="s">
        <v>6</v>
      </c>
      <c r="C16" t="s">
        <v>159</v>
      </c>
    </row>
    <row r="17" spans="1:3" x14ac:dyDescent="0.25">
      <c r="A17">
        <v>63</v>
      </c>
      <c r="B17" t="s">
        <v>7</v>
      </c>
      <c r="C17" t="s">
        <v>155</v>
      </c>
    </row>
    <row r="18" spans="1:3" x14ac:dyDescent="0.25">
      <c r="A18">
        <v>76</v>
      </c>
      <c r="B18" t="s">
        <v>7</v>
      </c>
      <c r="C18" t="s">
        <v>156</v>
      </c>
    </row>
    <row r="19" spans="1:3" x14ac:dyDescent="0.25">
      <c r="A19">
        <v>58</v>
      </c>
      <c r="B19" t="s">
        <v>7</v>
      </c>
      <c r="C19" t="s">
        <v>157</v>
      </c>
    </row>
    <row r="20" spans="1:3" x14ac:dyDescent="0.25">
      <c r="A20">
        <v>81</v>
      </c>
      <c r="B20" t="s">
        <v>7</v>
      </c>
      <c r="C20" t="s">
        <v>158</v>
      </c>
    </row>
    <row r="21" spans="1:3" x14ac:dyDescent="0.25">
      <c r="A21" s="2">
        <v>52</v>
      </c>
      <c r="B21" s="2" t="s">
        <v>7</v>
      </c>
      <c r="C21" s="2" t="s">
        <v>159</v>
      </c>
    </row>
    <row r="22" spans="1:3" x14ac:dyDescent="0.25">
      <c r="A22" s="2">
        <v>0</v>
      </c>
      <c r="B22" s="2" t="s">
        <v>134</v>
      </c>
      <c r="C22" s="2" t="s">
        <v>155</v>
      </c>
    </row>
    <row r="23" spans="1:3" x14ac:dyDescent="0.25">
      <c r="A23" s="2">
        <v>0</v>
      </c>
      <c r="B23" s="2" t="s">
        <v>134</v>
      </c>
      <c r="C23" s="2" t="s">
        <v>156</v>
      </c>
    </row>
    <row r="24" spans="1:3" x14ac:dyDescent="0.25">
      <c r="A24" s="2">
        <v>0</v>
      </c>
      <c r="B24" s="2" t="s">
        <v>134</v>
      </c>
      <c r="C24" s="2" t="s">
        <v>157</v>
      </c>
    </row>
    <row r="25" spans="1:3" x14ac:dyDescent="0.25">
      <c r="A25" s="2">
        <v>0</v>
      </c>
      <c r="B25" s="2" t="s">
        <v>134</v>
      </c>
      <c r="C25" s="2" t="s">
        <v>158</v>
      </c>
    </row>
    <row r="26" spans="1:3" x14ac:dyDescent="0.25">
      <c r="A26" s="2">
        <v>0</v>
      </c>
      <c r="B26" s="2" t="s">
        <v>134</v>
      </c>
      <c r="C26" s="2" t="s">
        <v>159</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110</v>
      </c>
      <c r="B1" t="s">
        <v>101</v>
      </c>
      <c r="C1" t="s">
        <v>111</v>
      </c>
    </row>
    <row r="2" spans="1:3" x14ac:dyDescent="0.25">
      <c r="A2" t="s">
        <v>112</v>
      </c>
      <c r="B2">
        <v>1058</v>
      </c>
      <c r="C2" t="s">
        <v>33</v>
      </c>
    </row>
    <row r="3" spans="1:3" x14ac:dyDescent="0.25">
      <c r="A3" t="s">
        <v>113</v>
      </c>
      <c r="B3">
        <v>9482</v>
      </c>
      <c r="C3" t="s">
        <v>33</v>
      </c>
    </row>
    <row r="4" spans="1:3" x14ac:dyDescent="0.25">
      <c r="A4" t="s">
        <v>114</v>
      </c>
      <c r="B4">
        <v>437</v>
      </c>
      <c r="C4" t="s">
        <v>33</v>
      </c>
    </row>
    <row r="5" spans="1:3" x14ac:dyDescent="0.25">
      <c r="A5" t="s">
        <v>29</v>
      </c>
      <c r="B5">
        <v>13423</v>
      </c>
      <c r="C5" t="s">
        <v>33</v>
      </c>
    </row>
    <row r="6" spans="1:3" x14ac:dyDescent="0.25">
      <c r="A6" t="s">
        <v>112</v>
      </c>
      <c r="B6">
        <v>32</v>
      </c>
      <c r="C6" t="s">
        <v>23</v>
      </c>
    </row>
    <row r="7" spans="1:3" x14ac:dyDescent="0.25">
      <c r="A7" t="s">
        <v>113</v>
      </c>
      <c r="B7">
        <v>176</v>
      </c>
      <c r="C7" t="s">
        <v>23</v>
      </c>
    </row>
    <row r="8" spans="1:3" x14ac:dyDescent="0.25">
      <c r="A8" t="s">
        <v>114</v>
      </c>
      <c r="B8">
        <v>22</v>
      </c>
      <c r="C8" t="s">
        <v>23</v>
      </c>
    </row>
    <row r="9" spans="1:3" x14ac:dyDescent="0.25">
      <c r="A9" t="s">
        <v>29</v>
      </c>
      <c r="B9">
        <v>336</v>
      </c>
      <c r="C9" t="s">
        <v>23</v>
      </c>
    </row>
    <row r="10" spans="1:3" x14ac:dyDescent="0.25">
      <c r="A10" t="s">
        <v>112</v>
      </c>
      <c r="B10">
        <v>163</v>
      </c>
      <c r="C10" t="s">
        <v>34</v>
      </c>
    </row>
    <row r="11" spans="1:3" x14ac:dyDescent="0.25">
      <c r="A11" t="s">
        <v>113</v>
      </c>
      <c r="B11">
        <v>1141</v>
      </c>
      <c r="C11" t="s">
        <v>34</v>
      </c>
    </row>
    <row r="12" spans="1:3" x14ac:dyDescent="0.25">
      <c r="A12" t="s">
        <v>114</v>
      </c>
      <c r="B12">
        <v>71</v>
      </c>
      <c r="C12" t="s">
        <v>34</v>
      </c>
    </row>
    <row r="13" spans="1:3" x14ac:dyDescent="0.25">
      <c r="A13" t="s">
        <v>29</v>
      </c>
      <c r="B13">
        <v>1373</v>
      </c>
      <c r="C13" t="s">
        <v>34</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101</v>
      </c>
      <c r="B1" t="s">
        <v>111</v>
      </c>
      <c r="C1" t="s">
        <v>99</v>
      </c>
      <c r="D1" t="s">
        <v>96</v>
      </c>
    </row>
    <row r="2" spans="1:4" x14ac:dyDescent="0.25">
      <c r="A2">
        <v>740</v>
      </c>
      <c r="B2" t="s">
        <v>135</v>
      </c>
      <c r="C2" t="s">
        <v>78</v>
      </c>
      <c r="D2">
        <v>1</v>
      </c>
    </row>
    <row r="3" spans="1:4" x14ac:dyDescent="0.25">
      <c r="A3">
        <v>586</v>
      </c>
      <c r="B3" t="s">
        <v>135</v>
      </c>
      <c r="C3" t="s">
        <v>3</v>
      </c>
      <c r="D3">
        <v>1</v>
      </c>
    </row>
    <row r="4" spans="1:4" x14ac:dyDescent="0.25">
      <c r="A4">
        <v>43</v>
      </c>
      <c r="B4" t="s">
        <v>136</v>
      </c>
      <c r="C4" t="s">
        <v>3</v>
      </c>
      <c r="D4">
        <v>2</v>
      </c>
    </row>
    <row r="5" spans="1:4" x14ac:dyDescent="0.25">
      <c r="A5">
        <v>59</v>
      </c>
      <c r="B5" t="s">
        <v>136</v>
      </c>
      <c r="C5" t="s">
        <v>78</v>
      </c>
      <c r="D5">
        <v>2</v>
      </c>
    </row>
    <row r="6" spans="1:4" x14ac:dyDescent="0.25">
      <c r="A6">
        <v>21</v>
      </c>
      <c r="B6" t="s">
        <v>137</v>
      </c>
      <c r="C6" t="s">
        <v>78</v>
      </c>
      <c r="D6">
        <v>3</v>
      </c>
    </row>
    <row r="7" spans="1:4" x14ac:dyDescent="0.25">
      <c r="A7">
        <v>16</v>
      </c>
      <c r="B7" t="s">
        <v>137</v>
      </c>
      <c r="C7" t="s">
        <v>3</v>
      </c>
      <c r="D7">
        <v>3</v>
      </c>
    </row>
    <row r="8" spans="1:4" x14ac:dyDescent="0.25">
      <c r="A8">
        <v>2</v>
      </c>
      <c r="B8" t="s">
        <v>138</v>
      </c>
      <c r="C8" t="s">
        <v>78</v>
      </c>
      <c r="D8">
        <v>4</v>
      </c>
    </row>
    <row r="9" spans="1:4" x14ac:dyDescent="0.25">
      <c r="A9">
        <v>0</v>
      </c>
      <c r="B9" t="s">
        <v>138</v>
      </c>
      <c r="C9" t="s">
        <v>3</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110</v>
      </c>
      <c r="B1" t="s">
        <v>101</v>
      </c>
      <c r="C1" t="s">
        <v>111</v>
      </c>
    </row>
    <row r="2" spans="1:3" x14ac:dyDescent="0.25">
      <c r="A2" t="s">
        <v>112</v>
      </c>
      <c r="B2">
        <v>5881</v>
      </c>
      <c r="C2" t="s">
        <v>33</v>
      </c>
    </row>
    <row r="3" spans="1:3" x14ac:dyDescent="0.25">
      <c r="A3" t="s">
        <v>113</v>
      </c>
      <c r="B3">
        <v>53950</v>
      </c>
      <c r="C3" t="s">
        <v>33</v>
      </c>
    </row>
    <row r="4" spans="1:3" x14ac:dyDescent="0.25">
      <c r="A4" t="s">
        <v>114</v>
      </c>
      <c r="B4">
        <v>2446</v>
      </c>
      <c r="C4" t="s">
        <v>33</v>
      </c>
    </row>
    <row r="5" spans="1:3" x14ac:dyDescent="0.25">
      <c r="A5" t="s">
        <v>29</v>
      </c>
      <c r="B5">
        <v>77396</v>
      </c>
      <c r="C5" t="s">
        <v>33</v>
      </c>
    </row>
    <row r="6" spans="1:3" x14ac:dyDescent="0.25">
      <c r="A6" t="s">
        <v>112</v>
      </c>
      <c r="B6">
        <v>126</v>
      </c>
      <c r="C6" t="s">
        <v>23</v>
      </c>
    </row>
    <row r="7" spans="1:3" x14ac:dyDescent="0.25">
      <c r="A7" t="s">
        <v>113</v>
      </c>
      <c r="B7">
        <v>881</v>
      </c>
      <c r="C7" t="s">
        <v>23</v>
      </c>
    </row>
    <row r="8" spans="1:3" x14ac:dyDescent="0.25">
      <c r="A8" t="s">
        <v>114</v>
      </c>
      <c r="B8">
        <v>119</v>
      </c>
      <c r="C8" t="s">
        <v>23</v>
      </c>
    </row>
    <row r="9" spans="1:3" x14ac:dyDescent="0.25">
      <c r="A9" t="s">
        <v>29</v>
      </c>
      <c r="B9">
        <v>1756</v>
      </c>
      <c r="C9" t="s">
        <v>23</v>
      </c>
    </row>
    <row r="10" spans="1:3" x14ac:dyDescent="0.25">
      <c r="A10" t="s">
        <v>112</v>
      </c>
      <c r="B10">
        <v>663</v>
      </c>
      <c r="C10" t="s">
        <v>34</v>
      </c>
    </row>
    <row r="11" spans="1:3" x14ac:dyDescent="0.25">
      <c r="A11" t="s">
        <v>113</v>
      </c>
      <c r="B11">
        <v>7319</v>
      </c>
      <c r="C11" t="s">
        <v>34</v>
      </c>
    </row>
    <row r="12" spans="1:3" x14ac:dyDescent="0.25">
      <c r="A12" t="s">
        <v>114</v>
      </c>
      <c r="B12">
        <v>368</v>
      </c>
      <c r="C12" t="s">
        <v>34</v>
      </c>
    </row>
    <row r="13" spans="1:3" x14ac:dyDescent="0.25">
      <c r="A13" t="s">
        <v>29</v>
      </c>
      <c r="B13">
        <v>9916</v>
      </c>
      <c r="C13" t="s">
        <v>34</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101</v>
      </c>
      <c r="B1" t="s">
        <v>111</v>
      </c>
      <c r="C1" t="s">
        <v>99</v>
      </c>
      <c r="D1" t="s">
        <v>96</v>
      </c>
    </row>
    <row r="2" spans="1:4" x14ac:dyDescent="0.25">
      <c r="A2">
        <v>4315</v>
      </c>
      <c r="B2" t="s">
        <v>135</v>
      </c>
      <c r="C2" t="s">
        <v>3</v>
      </c>
      <c r="D2">
        <v>1</v>
      </c>
    </row>
    <row r="3" spans="1:4" x14ac:dyDescent="0.25">
      <c r="A3">
        <v>4659</v>
      </c>
      <c r="B3" t="s">
        <v>135</v>
      </c>
      <c r="C3" t="s">
        <v>78</v>
      </c>
      <c r="D3">
        <v>1</v>
      </c>
    </row>
    <row r="4" spans="1:4" x14ac:dyDescent="0.25">
      <c r="A4">
        <v>322</v>
      </c>
      <c r="B4" t="s">
        <v>136</v>
      </c>
      <c r="C4" t="s">
        <v>3</v>
      </c>
      <c r="D4">
        <v>2</v>
      </c>
    </row>
    <row r="5" spans="1:4" x14ac:dyDescent="0.25">
      <c r="A5">
        <v>464</v>
      </c>
      <c r="B5" t="s">
        <v>136</v>
      </c>
      <c r="C5" t="s">
        <v>78</v>
      </c>
      <c r="D5">
        <v>2</v>
      </c>
    </row>
    <row r="6" spans="1:4" x14ac:dyDescent="0.25">
      <c r="A6">
        <v>105</v>
      </c>
      <c r="B6" t="s">
        <v>137</v>
      </c>
      <c r="C6" t="s">
        <v>3</v>
      </c>
      <c r="D6">
        <v>3</v>
      </c>
    </row>
    <row r="7" spans="1:4" x14ac:dyDescent="0.25">
      <c r="A7">
        <v>136</v>
      </c>
      <c r="B7" t="s">
        <v>137</v>
      </c>
      <c r="C7" t="s">
        <v>78</v>
      </c>
      <c r="D7">
        <v>3</v>
      </c>
    </row>
    <row r="8" spans="1:4" x14ac:dyDescent="0.25">
      <c r="A8">
        <v>6</v>
      </c>
      <c r="B8" t="s">
        <v>138</v>
      </c>
      <c r="C8" t="s">
        <v>3</v>
      </c>
      <c r="D8">
        <v>4</v>
      </c>
    </row>
    <row r="9" spans="1:4" x14ac:dyDescent="0.25">
      <c r="A9">
        <v>15</v>
      </c>
      <c r="B9" t="s">
        <v>138</v>
      </c>
      <c r="C9" t="s">
        <v>78</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96</v>
      </c>
      <c r="B1" t="s">
        <v>2</v>
      </c>
      <c r="C1" t="s">
        <v>101</v>
      </c>
      <c r="D1" t="s">
        <v>111</v>
      </c>
      <c r="E1" t="s">
        <v>115</v>
      </c>
    </row>
    <row r="2" spans="1:5" x14ac:dyDescent="0.25">
      <c r="A2">
        <v>1</v>
      </c>
      <c r="B2" t="s">
        <v>33</v>
      </c>
      <c r="C2">
        <v>2227</v>
      </c>
      <c r="D2" t="s">
        <v>116</v>
      </c>
      <c r="E2">
        <v>1</v>
      </c>
    </row>
    <row r="3" spans="1:5" x14ac:dyDescent="0.25">
      <c r="A3">
        <v>2</v>
      </c>
      <c r="B3" t="s">
        <v>34</v>
      </c>
      <c r="C3">
        <v>267</v>
      </c>
      <c r="D3" t="s">
        <v>116</v>
      </c>
      <c r="E3">
        <v>1</v>
      </c>
    </row>
    <row r="4" spans="1:5" x14ac:dyDescent="0.25">
      <c r="A4">
        <v>3</v>
      </c>
      <c r="B4" t="s">
        <v>35</v>
      </c>
      <c r="C4">
        <v>48</v>
      </c>
      <c r="D4" t="s">
        <v>116</v>
      </c>
      <c r="E4">
        <v>1</v>
      </c>
    </row>
    <row r="5" spans="1:5" x14ac:dyDescent="0.25">
      <c r="A5">
        <v>4</v>
      </c>
      <c r="B5" t="s">
        <v>36</v>
      </c>
      <c r="C5">
        <v>5</v>
      </c>
      <c r="D5" t="s">
        <v>116</v>
      </c>
      <c r="E5">
        <v>1</v>
      </c>
    </row>
    <row r="6" spans="1:5" x14ac:dyDescent="0.25">
      <c r="A6">
        <v>5</v>
      </c>
      <c r="B6" t="s">
        <v>37</v>
      </c>
      <c r="C6">
        <v>0</v>
      </c>
      <c r="D6" t="s">
        <v>116</v>
      </c>
      <c r="E6">
        <v>1</v>
      </c>
    </row>
    <row r="7" spans="1:5" x14ac:dyDescent="0.25">
      <c r="A7">
        <v>6</v>
      </c>
      <c r="B7" t="s">
        <v>45</v>
      </c>
      <c r="C7">
        <v>2</v>
      </c>
      <c r="D7" t="s">
        <v>116</v>
      </c>
      <c r="E7">
        <v>1</v>
      </c>
    </row>
    <row r="8" spans="1:5" x14ac:dyDescent="0.25">
      <c r="A8">
        <v>7</v>
      </c>
      <c r="B8" t="s">
        <v>117</v>
      </c>
      <c r="C8">
        <v>0</v>
      </c>
      <c r="D8" t="s">
        <v>116</v>
      </c>
      <c r="E8">
        <v>1</v>
      </c>
    </row>
    <row r="9" spans="1:5" x14ac:dyDescent="0.25">
      <c r="A9">
        <v>8</v>
      </c>
      <c r="B9" t="s">
        <v>4</v>
      </c>
      <c r="C9">
        <v>0</v>
      </c>
      <c r="D9" t="s">
        <v>116</v>
      </c>
      <c r="E9">
        <v>1</v>
      </c>
    </row>
    <row r="10" spans="1:5" x14ac:dyDescent="0.25">
      <c r="A10">
        <v>9</v>
      </c>
      <c r="B10" t="s">
        <v>38</v>
      </c>
      <c r="C10">
        <v>3</v>
      </c>
      <c r="D10" t="s">
        <v>116</v>
      </c>
      <c r="E10">
        <v>1</v>
      </c>
    </row>
    <row r="11" spans="1:5" x14ac:dyDescent="0.25">
      <c r="A11">
        <v>10</v>
      </c>
      <c r="B11" t="s">
        <v>39</v>
      </c>
      <c r="C11">
        <v>3</v>
      </c>
      <c r="D11" t="s">
        <v>116</v>
      </c>
      <c r="E11">
        <v>1</v>
      </c>
    </row>
    <row r="12" spans="1:5" x14ac:dyDescent="0.25">
      <c r="A12">
        <v>11</v>
      </c>
      <c r="B12" t="s">
        <v>40</v>
      </c>
      <c r="C12">
        <v>639</v>
      </c>
      <c r="D12" t="s">
        <v>116</v>
      </c>
      <c r="E12">
        <v>1</v>
      </c>
    </row>
    <row r="13" spans="1:5" x14ac:dyDescent="0.25">
      <c r="A13">
        <v>12</v>
      </c>
      <c r="B13" t="s">
        <v>41</v>
      </c>
      <c r="C13">
        <v>0</v>
      </c>
      <c r="D13" t="s">
        <v>116</v>
      </c>
      <c r="E13">
        <v>1</v>
      </c>
    </row>
    <row r="14" spans="1:5" x14ac:dyDescent="0.25">
      <c r="A14">
        <v>13</v>
      </c>
      <c r="B14" t="s">
        <v>10</v>
      </c>
      <c r="C14">
        <v>3</v>
      </c>
      <c r="D14" t="s">
        <v>116</v>
      </c>
      <c r="E14">
        <v>1</v>
      </c>
    </row>
    <row r="15" spans="1:5" x14ac:dyDescent="0.25">
      <c r="A15">
        <v>14</v>
      </c>
      <c r="B15" t="s">
        <v>42</v>
      </c>
      <c r="C15">
        <v>9</v>
      </c>
      <c r="D15" t="s">
        <v>116</v>
      </c>
      <c r="E15">
        <v>1</v>
      </c>
    </row>
    <row r="16" spans="1:5" x14ac:dyDescent="0.25">
      <c r="A16">
        <v>15</v>
      </c>
      <c r="B16" t="s">
        <v>43</v>
      </c>
      <c r="C16">
        <v>0</v>
      </c>
      <c r="D16" t="s">
        <v>116</v>
      </c>
      <c r="E16">
        <v>1</v>
      </c>
    </row>
    <row r="17" spans="1:5" x14ac:dyDescent="0.25">
      <c r="A17">
        <v>16</v>
      </c>
      <c r="B17" t="s">
        <v>44</v>
      </c>
      <c r="C17">
        <v>0</v>
      </c>
      <c r="D17" t="s">
        <v>116</v>
      </c>
      <c r="E17">
        <v>1</v>
      </c>
    </row>
    <row r="18" spans="1:5" x14ac:dyDescent="0.25">
      <c r="A18">
        <v>1</v>
      </c>
      <c r="B18" t="s">
        <v>33</v>
      </c>
      <c r="C18">
        <v>529</v>
      </c>
      <c r="D18" t="s">
        <v>11</v>
      </c>
      <c r="E18">
        <v>2</v>
      </c>
    </row>
    <row r="19" spans="1:5" x14ac:dyDescent="0.25">
      <c r="A19">
        <v>2</v>
      </c>
      <c r="B19" t="s">
        <v>34</v>
      </c>
      <c r="C19">
        <v>98</v>
      </c>
      <c r="D19" t="s">
        <v>11</v>
      </c>
      <c r="E19">
        <v>2</v>
      </c>
    </row>
    <row r="20" spans="1:5" x14ac:dyDescent="0.25">
      <c r="A20">
        <v>3</v>
      </c>
      <c r="B20" t="s">
        <v>35</v>
      </c>
      <c r="C20">
        <v>25</v>
      </c>
      <c r="D20" t="s">
        <v>11</v>
      </c>
      <c r="E20">
        <v>2</v>
      </c>
    </row>
    <row r="21" spans="1:5" x14ac:dyDescent="0.25">
      <c r="A21">
        <v>4</v>
      </c>
      <c r="B21" t="s">
        <v>36</v>
      </c>
      <c r="C21">
        <v>0</v>
      </c>
      <c r="D21" t="s">
        <v>11</v>
      </c>
      <c r="E21">
        <v>2</v>
      </c>
    </row>
    <row r="22" spans="1:5" x14ac:dyDescent="0.25">
      <c r="A22">
        <v>5</v>
      </c>
      <c r="B22" t="s">
        <v>37</v>
      </c>
      <c r="C22">
        <v>0</v>
      </c>
      <c r="D22" t="s">
        <v>11</v>
      </c>
      <c r="E22">
        <v>2</v>
      </c>
    </row>
    <row r="23" spans="1:5" x14ac:dyDescent="0.25">
      <c r="A23">
        <v>6</v>
      </c>
      <c r="B23" t="s">
        <v>45</v>
      </c>
      <c r="C23">
        <v>0</v>
      </c>
      <c r="D23" t="s">
        <v>11</v>
      </c>
      <c r="E23">
        <v>2</v>
      </c>
    </row>
    <row r="24" spans="1:5" x14ac:dyDescent="0.25">
      <c r="A24">
        <v>7</v>
      </c>
      <c r="B24" t="s">
        <v>117</v>
      </c>
      <c r="C24">
        <v>0</v>
      </c>
      <c r="D24" t="s">
        <v>11</v>
      </c>
      <c r="E24">
        <v>2</v>
      </c>
    </row>
    <row r="25" spans="1:5" x14ac:dyDescent="0.25">
      <c r="A25">
        <v>8</v>
      </c>
      <c r="B25" t="s">
        <v>4</v>
      </c>
      <c r="C25">
        <v>0</v>
      </c>
      <c r="D25" t="s">
        <v>11</v>
      </c>
      <c r="E25">
        <v>2</v>
      </c>
    </row>
    <row r="26" spans="1:5" x14ac:dyDescent="0.25">
      <c r="A26">
        <v>9</v>
      </c>
      <c r="B26" t="s">
        <v>38</v>
      </c>
      <c r="C26">
        <v>2</v>
      </c>
      <c r="D26" t="s">
        <v>11</v>
      </c>
      <c r="E26">
        <v>2</v>
      </c>
    </row>
    <row r="27" spans="1:5" x14ac:dyDescent="0.25">
      <c r="A27">
        <v>10</v>
      </c>
      <c r="B27" t="s">
        <v>39</v>
      </c>
      <c r="C27">
        <v>0</v>
      </c>
      <c r="D27" t="s">
        <v>11</v>
      </c>
      <c r="E27">
        <v>2</v>
      </c>
    </row>
    <row r="28" spans="1:5" x14ac:dyDescent="0.25">
      <c r="A28">
        <v>11</v>
      </c>
      <c r="B28" t="s">
        <v>40</v>
      </c>
      <c r="C28">
        <v>201</v>
      </c>
      <c r="D28" t="s">
        <v>11</v>
      </c>
      <c r="E28">
        <v>2</v>
      </c>
    </row>
    <row r="29" spans="1:5" x14ac:dyDescent="0.25">
      <c r="A29">
        <v>12</v>
      </c>
      <c r="B29" t="s">
        <v>41</v>
      </c>
      <c r="C29">
        <v>0</v>
      </c>
      <c r="D29" t="s">
        <v>11</v>
      </c>
      <c r="E29">
        <v>2</v>
      </c>
    </row>
    <row r="30" spans="1:5" x14ac:dyDescent="0.25">
      <c r="A30">
        <v>13</v>
      </c>
      <c r="B30" t="s">
        <v>10</v>
      </c>
      <c r="C30">
        <v>0</v>
      </c>
      <c r="D30" t="s">
        <v>11</v>
      </c>
      <c r="E30">
        <v>2</v>
      </c>
    </row>
    <row r="31" spans="1:5" x14ac:dyDescent="0.25">
      <c r="A31">
        <v>14</v>
      </c>
      <c r="B31" t="s">
        <v>42</v>
      </c>
      <c r="C31">
        <v>5</v>
      </c>
      <c r="D31" t="s">
        <v>11</v>
      </c>
      <c r="E31">
        <v>2</v>
      </c>
    </row>
    <row r="32" spans="1:5" x14ac:dyDescent="0.25">
      <c r="A32">
        <v>15</v>
      </c>
      <c r="B32" t="s">
        <v>43</v>
      </c>
      <c r="C32">
        <v>0</v>
      </c>
      <c r="D32" t="s">
        <v>11</v>
      </c>
      <c r="E32">
        <v>2</v>
      </c>
    </row>
    <row r="33" spans="1:5" x14ac:dyDescent="0.25">
      <c r="A33">
        <v>16</v>
      </c>
      <c r="B33" t="s">
        <v>44</v>
      </c>
      <c r="C33">
        <v>2</v>
      </c>
      <c r="D33" t="s">
        <v>11</v>
      </c>
      <c r="E33">
        <v>2</v>
      </c>
    </row>
    <row r="34" spans="1:5" x14ac:dyDescent="0.25">
      <c r="A34">
        <v>1</v>
      </c>
      <c r="B34" t="s">
        <v>33</v>
      </c>
      <c r="C34">
        <v>439</v>
      </c>
      <c r="D34" t="s">
        <v>95</v>
      </c>
      <c r="E34">
        <v>3</v>
      </c>
    </row>
    <row r="35" spans="1:5" x14ac:dyDescent="0.25">
      <c r="A35">
        <v>2</v>
      </c>
      <c r="B35" t="s">
        <v>34</v>
      </c>
      <c r="C35">
        <v>34</v>
      </c>
      <c r="D35" t="s">
        <v>95</v>
      </c>
      <c r="E35">
        <v>3</v>
      </c>
    </row>
    <row r="36" spans="1:5" x14ac:dyDescent="0.25">
      <c r="A36">
        <v>3</v>
      </c>
      <c r="B36" t="s">
        <v>35</v>
      </c>
      <c r="C36">
        <v>7</v>
      </c>
      <c r="D36" t="s">
        <v>95</v>
      </c>
      <c r="E36">
        <v>3</v>
      </c>
    </row>
    <row r="37" spans="1:5" x14ac:dyDescent="0.25">
      <c r="A37">
        <v>4</v>
      </c>
      <c r="B37" t="s">
        <v>36</v>
      </c>
      <c r="C37">
        <v>1</v>
      </c>
      <c r="D37" t="s">
        <v>95</v>
      </c>
      <c r="E37">
        <v>3</v>
      </c>
    </row>
    <row r="38" spans="1:5" x14ac:dyDescent="0.25">
      <c r="A38">
        <v>5</v>
      </c>
      <c r="B38" t="s">
        <v>37</v>
      </c>
      <c r="C38">
        <v>0</v>
      </c>
      <c r="D38" t="s">
        <v>95</v>
      </c>
      <c r="E38">
        <v>3</v>
      </c>
    </row>
    <row r="39" spans="1:5" x14ac:dyDescent="0.25">
      <c r="A39">
        <v>6</v>
      </c>
      <c r="B39" t="s">
        <v>45</v>
      </c>
      <c r="C39">
        <v>0</v>
      </c>
      <c r="D39" t="s">
        <v>95</v>
      </c>
      <c r="E39">
        <v>3</v>
      </c>
    </row>
    <row r="40" spans="1:5" x14ac:dyDescent="0.25">
      <c r="A40">
        <v>7</v>
      </c>
      <c r="B40" t="s">
        <v>117</v>
      </c>
      <c r="C40">
        <v>0</v>
      </c>
      <c r="D40" t="s">
        <v>95</v>
      </c>
      <c r="E40">
        <v>3</v>
      </c>
    </row>
    <row r="41" spans="1:5" x14ac:dyDescent="0.25">
      <c r="A41">
        <v>8</v>
      </c>
      <c r="B41" t="s">
        <v>4</v>
      </c>
      <c r="C41">
        <v>0</v>
      </c>
      <c r="D41" t="s">
        <v>95</v>
      </c>
      <c r="E41">
        <v>3</v>
      </c>
    </row>
    <row r="42" spans="1:5" x14ac:dyDescent="0.25">
      <c r="A42">
        <v>9</v>
      </c>
      <c r="B42" t="s">
        <v>38</v>
      </c>
      <c r="C42">
        <v>0</v>
      </c>
      <c r="D42" t="s">
        <v>95</v>
      </c>
      <c r="E42">
        <v>3</v>
      </c>
    </row>
    <row r="43" spans="1:5" x14ac:dyDescent="0.25">
      <c r="A43">
        <v>10</v>
      </c>
      <c r="B43" t="s">
        <v>39</v>
      </c>
      <c r="C43">
        <v>0</v>
      </c>
      <c r="D43" t="s">
        <v>95</v>
      </c>
      <c r="E43">
        <v>3</v>
      </c>
    </row>
    <row r="44" spans="1:5" x14ac:dyDescent="0.25">
      <c r="A44">
        <v>11</v>
      </c>
      <c r="B44" t="s">
        <v>40</v>
      </c>
      <c r="C44">
        <v>35</v>
      </c>
      <c r="D44" t="s">
        <v>95</v>
      </c>
      <c r="E44">
        <v>3</v>
      </c>
    </row>
    <row r="45" spans="1:5" x14ac:dyDescent="0.25">
      <c r="A45">
        <v>12</v>
      </c>
      <c r="B45" t="s">
        <v>41</v>
      </c>
      <c r="C45">
        <v>0</v>
      </c>
      <c r="D45" t="s">
        <v>95</v>
      </c>
      <c r="E45">
        <v>3</v>
      </c>
    </row>
    <row r="46" spans="1:5" x14ac:dyDescent="0.25">
      <c r="A46">
        <v>13</v>
      </c>
      <c r="B46" t="s">
        <v>10</v>
      </c>
      <c r="C46">
        <v>0</v>
      </c>
      <c r="D46" t="s">
        <v>95</v>
      </c>
      <c r="E46">
        <v>3</v>
      </c>
    </row>
    <row r="47" spans="1:5" x14ac:dyDescent="0.25">
      <c r="A47">
        <v>14</v>
      </c>
      <c r="B47" t="s">
        <v>42</v>
      </c>
      <c r="C47">
        <v>0</v>
      </c>
      <c r="D47" t="s">
        <v>95</v>
      </c>
      <c r="E47">
        <v>3</v>
      </c>
    </row>
    <row r="48" spans="1:5" x14ac:dyDescent="0.25">
      <c r="A48">
        <v>15</v>
      </c>
      <c r="B48" t="s">
        <v>43</v>
      </c>
      <c r="C48">
        <v>0</v>
      </c>
      <c r="D48" t="s">
        <v>95</v>
      </c>
      <c r="E48">
        <v>3</v>
      </c>
    </row>
    <row r="49" spans="1:5" x14ac:dyDescent="0.25">
      <c r="A49">
        <v>16</v>
      </c>
      <c r="B49" t="s">
        <v>44</v>
      </c>
      <c r="C49">
        <v>0</v>
      </c>
      <c r="D49" t="s">
        <v>95</v>
      </c>
      <c r="E49">
        <v>3</v>
      </c>
    </row>
    <row r="50" spans="1:5" x14ac:dyDescent="0.25">
      <c r="A50">
        <v>1</v>
      </c>
      <c r="B50" t="s">
        <v>33</v>
      </c>
      <c r="C50">
        <v>343</v>
      </c>
      <c r="D50" t="s">
        <v>85</v>
      </c>
      <c r="E50">
        <v>4</v>
      </c>
    </row>
    <row r="51" spans="1:5" x14ac:dyDescent="0.25">
      <c r="A51">
        <v>2</v>
      </c>
      <c r="B51" t="s">
        <v>34</v>
      </c>
      <c r="C51">
        <v>30</v>
      </c>
      <c r="D51" t="s">
        <v>85</v>
      </c>
      <c r="E51">
        <v>4</v>
      </c>
    </row>
    <row r="52" spans="1:5" x14ac:dyDescent="0.25">
      <c r="A52">
        <v>3</v>
      </c>
      <c r="B52" t="s">
        <v>35</v>
      </c>
      <c r="C52">
        <v>6</v>
      </c>
      <c r="D52" t="s">
        <v>85</v>
      </c>
      <c r="E52">
        <v>4</v>
      </c>
    </row>
    <row r="53" spans="1:5" x14ac:dyDescent="0.25">
      <c r="A53">
        <v>4</v>
      </c>
      <c r="B53" t="s">
        <v>36</v>
      </c>
      <c r="C53">
        <v>0</v>
      </c>
      <c r="D53" t="s">
        <v>85</v>
      </c>
      <c r="E53">
        <v>4</v>
      </c>
    </row>
    <row r="54" spans="1:5" x14ac:dyDescent="0.25">
      <c r="A54">
        <v>5</v>
      </c>
      <c r="B54" t="s">
        <v>37</v>
      </c>
      <c r="C54">
        <v>0</v>
      </c>
      <c r="D54" t="s">
        <v>85</v>
      </c>
      <c r="E54">
        <v>4</v>
      </c>
    </row>
    <row r="55" spans="1:5" x14ac:dyDescent="0.25">
      <c r="A55">
        <v>6</v>
      </c>
      <c r="B55" t="s">
        <v>45</v>
      </c>
      <c r="C55">
        <v>0</v>
      </c>
      <c r="D55" t="s">
        <v>85</v>
      </c>
      <c r="E55">
        <v>4</v>
      </c>
    </row>
    <row r="56" spans="1:5" x14ac:dyDescent="0.25">
      <c r="A56">
        <v>7</v>
      </c>
      <c r="B56" t="s">
        <v>117</v>
      </c>
      <c r="C56">
        <v>0</v>
      </c>
      <c r="D56" t="s">
        <v>85</v>
      </c>
      <c r="E56">
        <v>4</v>
      </c>
    </row>
    <row r="57" spans="1:5" x14ac:dyDescent="0.25">
      <c r="A57">
        <v>8</v>
      </c>
      <c r="B57" t="s">
        <v>4</v>
      </c>
      <c r="C57">
        <v>0</v>
      </c>
      <c r="D57" t="s">
        <v>85</v>
      </c>
      <c r="E57">
        <v>4</v>
      </c>
    </row>
    <row r="58" spans="1:5" x14ac:dyDescent="0.25">
      <c r="A58">
        <v>9</v>
      </c>
      <c r="B58" t="s">
        <v>38</v>
      </c>
      <c r="C58">
        <v>0</v>
      </c>
      <c r="D58" t="s">
        <v>85</v>
      </c>
      <c r="E58">
        <v>4</v>
      </c>
    </row>
    <row r="59" spans="1:5" x14ac:dyDescent="0.25">
      <c r="A59">
        <v>10</v>
      </c>
      <c r="B59" t="s">
        <v>39</v>
      </c>
      <c r="C59">
        <v>1</v>
      </c>
      <c r="D59" t="s">
        <v>85</v>
      </c>
      <c r="E59">
        <v>4</v>
      </c>
    </row>
    <row r="60" spans="1:5" x14ac:dyDescent="0.25">
      <c r="A60">
        <v>11</v>
      </c>
      <c r="B60" t="s">
        <v>40</v>
      </c>
      <c r="C60">
        <v>35</v>
      </c>
      <c r="D60" t="s">
        <v>85</v>
      </c>
      <c r="E60">
        <v>4</v>
      </c>
    </row>
    <row r="61" spans="1:5" x14ac:dyDescent="0.25">
      <c r="A61">
        <v>12</v>
      </c>
      <c r="B61" t="s">
        <v>41</v>
      </c>
      <c r="C61">
        <v>0</v>
      </c>
      <c r="D61" t="s">
        <v>85</v>
      </c>
      <c r="E61">
        <v>4</v>
      </c>
    </row>
    <row r="62" spans="1:5" x14ac:dyDescent="0.25">
      <c r="A62">
        <v>13</v>
      </c>
      <c r="B62" t="s">
        <v>10</v>
      </c>
      <c r="C62">
        <v>0</v>
      </c>
      <c r="D62" t="s">
        <v>85</v>
      </c>
      <c r="E62">
        <v>4</v>
      </c>
    </row>
    <row r="63" spans="1:5" x14ac:dyDescent="0.25">
      <c r="A63">
        <v>14</v>
      </c>
      <c r="B63" t="s">
        <v>42</v>
      </c>
      <c r="C63">
        <v>1</v>
      </c>
      <c r="D63" t="s">
        <v>85</v>
      </c>
      <c r="E63">
        <v>4</v>
      </c>
    </row>
    <row r="64" spans="1:5" x14ac:dyDescent="0.25">
      <c r="A64">
        <v>15</v>
      </c>
      <c r="B64" t="s">
        <v>43</v>
      </c>
      <c r="C64">
        <v>0</v>
      </c>
      <c r="D64" t="s">
        <v>85</v>
      </c>
      <c r="E64">
        <v>4</v>
      </c>
    </row>
    <row r="65" spans="1:5" x14ac:dyDescent="0.25">
      <c r="A65">
        <v>16</v>
      </c>
      <c r="B65" t="s">
        <v>44</v>
      </c>
      <c r="C65">
        <v>0</v>
      </c>
      <c r="D65" t="s">
        <v>85</v>
      </c>
      <c r="E65">
        <v>4</v>
      </c>
    </row>
    <row r="66" spans="1:5" x14ac:dyDescent="0.25">
      <c r="A66">
        <v>1</v>
      </c>
      <c r="B66" t="s">
        <v>33</v>
      </c>
      <c r="C66">
        <v>38</v>
      </c>
      <c r="D66" t="s">
        <v>118</v>
      </c>
      <c r="E66">
        <v>5</v>
      </c>
    </row>
    <row r="67" spans="1:5" x14ac:dyDescent="0.25">
      <c r="A67">
        <v>2</v>
      </c>
      <c r="B67" t="s">
        <v>34</v>
      </c>
      <c r="C67">
        <v>2</v>
      </c>
      <c r="D67" t="s">
        <v>118</v>
      </c>
      <c r="E67">
        <v>5</v>
      </c>
    </row>
    <row r="68" spans="1:5" x14ac:dyDescent="0.25">
      <c r="A68">
        <v>3</v>
      </c>
      <c r="B68" t="s">
        <v>35</v>
      </c>
      <c r="C68">
        <v>0</v>
      </c>
      <c r="D68" t="s">
        <v>118</v>
      </c>
      <c r="E68">
        <v>5</v>
      </c>
    </row>
    <row r="69" spans="1:5" x14ac:dyDescent="0.25">
      <c r="A69">
        <v>4</v>
      </c>
      <c r="B69" t="s">
        <v>36</v>
      </c>
      <c r="C69">
        <v>0</v>
      </c>
      <c r="D69" t="s">
        <v>118</v>
      </c>
      <c r="E69">
        <v>5</v>
      </c>
    </row>
    <row r="70" spans="1:5" x14ac:dyDescent="0.25">
      <c r="A70">
        <v>5</v>
      </c>
      <c r="B70" t="s">
        <v>37</v>
      </c>
      <c r="C70">
        <v>0</v>
      </c>
      <c r="D70" t="s">
        <v>118</v>
      </c>
      <c r="E70">
        <v>5</v>
      </c>
    </row>
    <row r="71" spans="1:5" x14ac:dyDescent="0.25">
      <c r="A71">
        <v>6</v>
      </c>
      <c r="B71" t="s">
        <v>45</v>
      </c>
      <c r="C71">
        <v>0</v>
      </c>
      <c r="D71" t="s">
        <v>118</v>
      </c>
      <c r="E71">
        <v>5</v>
      </c>
    </row>
    <row r="72" spans="1:5" x14ac:dyDescent="0.25">
      <c r="A72">
        <v>7</v>
      </c>
      <c r="B72" t="s">
        <v>117</v>
      </c>
      <c r="C72">
        <v>0</v>
      </c>
      <c r="D72" t="s">
        <v>118</v>
      </c>
      <c r="E72">
        <v>5</v>
      </c>
    </row>
    <row r="73" spans="1:5" x14ac:dyDescent="0.25">
      <c r="A73">
        <v>8</v>
      </c>
      <c r="B73" t="s">
        <v>4</v>
      </c>
      <c r="C73">
        <v>0</v>
      </c>
      <c r="D73" t="s">
        <v>118</v>
      </c>
      <c r="E73">
        <v>5</v>
      </c>
    </row>
    <row r="74" spans="1:5" x14ac:dyDescent="0.25">
      <c r="A74">
        <v>9</v>
      </c>
      <c r="B74" t="s">
        <v>38</v>
      </c>
      <c r="C74">
        <v>0</v>
      </c>
      <c r="D74" t="s">
        <v>118</v>
      </c>
      <c r="E74">
        <v>5</v>
      </c>
    </row>
    <row r="75" spans="1:5" x14ac:dyDescent="0.25">
      <c r="A75">
        <v>10</v>
      </c>
      <c r="B75" t="s">
        <v>39</v>
      </c>
      <c r="C75">
        <v>0</v>
      </c>
      <c r="D75" t="s">
        <v>118</v>
      </c>
      <c r="E75">
        <v>5</v>
      </c>
    </row>
    <row r="76" spans="1:5" x14ac:dyDescent="0.25">
      <c r="A76">
        <v>11</v>
      </c>
      <c r="B76" t="s">
        <v>40</v>
      </c>
      <c r="C76">
        <v>77</v>
      </c>
      <c r="D76" t="s">
        <v>118</v>
      </c>
      <c r="E76">
        <v>5</v>
      </c>
    </row>
    <row r="77" spans="1:5" x14ac:dyDescent="0.25">
      <c r="A77">
        <v>12</v>
      </c>
      <c r="B77" t="s">
        <v>41</v>
      </c>
      <c r="C77">
        <v>0</v>
      </c>
      <c r="D77" t="s">
        <v>118</v>
      </c>
      <c r="E77">
        <v>5</v>
      </c>
    </row>
    <row r="78" spans="1:5" x14ac:dyDescent="0.25">
      <c r="A78">
        <v>13</v>
      </c>
      <c r="B78" t="s">
        <v>10</v>
      </c>
      <c r="C78">
        <v>0</v>
      </c>
      <c r="D78" t="s">
        <v>118</v>
      </c>
      <c r="E78">
        <v>5</v>
      </c>
    </row>
    <row r="79" spans="1:5" x14ac:dyDescent="0.25">
      <c r="A79">
        <v>14</v>
      </c>
      <c r="B79" t="s">
        <v>42</v>
      </c>
      <c r="C79">
        <v>0</v>
      </c>
      <c r="D79" t="s">
        <v>118</v>
      </c>
      <c r="E79">
        <v>5</v>
      </c>
    </row>
    <row r="80" spans="1:5" x14ac:dyDescent="0.25">
      <c r="A80">
        <v>15</v>
      </c>
      <c r="B80" t="s">
        <v>43</v>
      </c>
      <c r="C80">
        <v>0</v>
      </c>
      <c r="D80" t="s">
        <v>118</v>
      </c>
      <c r="E80">
        <v>5</v>
      </c>
    </row>
    <row r="81" spans="1:5" x14ac:dyDescent="0.25">
      <c r="A81">
        <v>16</v>
      </c>
      <c r="B81" t="s">
        <v>44</v>
      </c>
      <c r="C81">
        <v>0</v>
      </c>
      <c r="D81" t="s">
        <v>118</v>
      </c>
      <c r="E81">
        <v>5</v>
      </c>
    </row>
    <row r="82" spans="1:5" x14ac:dyDescent="0.25">
      <c r="A82">
        <v>1</v>
      </c>
      <c r="B82" t="s">
        <v>33</v>
      </c>
      <c r="C82">
        <v>0</v>
      </c>
      <c r="D82" t="s">
        <v>38</v>
      </c>
      <c r="E82">
        <v>6</v>
      </c>
    </row>
    <row r="83" spans="1:5" x14ac:dyDescent="0.25">
      <c r="A83">
        <v>2</v>
      </c>
      <c r="B83" t="s">
        <v>34</v>
      </c>
      <c r="C83">
        <v>0</v>
      </c>
      <c r="D83" t="s">
        <v>38</v>
      </c>
      <c r="E83">
        <v>6</v>
      </c>
    </row>
    <row r="84" spans="1:5" x14ac:dyDescent="0.25">
      <c r="A84">
        <v>3</v>
      </c>
      <c r="B84" t="s">
        <v>35</v>
      </c>
      <c r="C84">
        <v>0</v>
      </c>
      <c r="D84" t="s">
        <v>38</v>
      </c>
      <c r="E84">
        <v>6</v>
      </c>
    </row>
    <row r="85" spans="1:5" x14ac:dyDescent="0.25">
      <c r="A85">
        <v>4</v>
      </c>
      <c r="B85" t="s">
        <v>36</v>
      </c>
      <c r="C85">
        <v>0</v>
      </c>
      <c r="D85" t="s">
        <v>38</v>
      </c>
      <c r="E85">
        <v>6</v>
      </c>
    </row>
    <row r="86" spans="1:5" x14ac:dyDescent="0.25">
      <c r="A86">
        <v>5</v>
      </c>
      <c r="B86" t="s">
        <v>37</v>
      </c>
      <c r="C86">
        <v>0</v>
      </c>
      <c r="D86" t="s">
        <v>38</v>
      </c>
      <c r="E86">
        <v>6</v>
      </c>
    </row>
    <row r="87" spans="1:5" x14ac:dyDescent="0.25">
      <c r="A87">
        <v>6</v>
      </c>
      <c r="B87" t="s">
        <v>45</v>
      </c>
      <c r="C87">
        <v>0</v>
      </c>
      <c r="D87" t="s">
        <v>38</v>
      </c>
      <c r="E87">
        <v>6</v>
      </c>
    </row>
    <row r="88" spans="1:5" x14ac:dyDescent="0.25">
      <c r="A88">
        <v>7</v>
      </c>
      <c r="B88" t="s">
        <v>117</v>
      </c>
      <c r="C88">
        <v>0</v>
      </c>
      <c r="D88" t="s">
        <v>38</v>
      </c>
      <c r="E88">
        <v>6</v>
      </c>
    </row>
    <row r="89" spans="1:5" x14ac:dyDescent="0.25">
      <c r="A89">
        <v>8</v>
      </c>
      <c r="B89" t="s">
        <v>4</v>
      </c>
      <c r="C89">
        <v>0</v>
      </c>
      <c r="D89" t="s">
        <v>38</v>
      </c>
      <c r="E89">
        <v>6</v>
      </c>
    </row>
    <row r="90" spans="1:5" x14ac:dyDescent="0.25">
      <c r="A90">
        <v>9</v>
      </c>
      <c r="B90" t="s">
        <v>38</v>
      </c>
      <c r="C90">
        <v>0</v>
      </c>
      <c r="D90" t="s">
        <v>38</v>
      </c>
      <c r="E90">
        <v>6</v>
      </c>
    </row>
    <row r="91" spans="1:5" x14ac:dyDescent="0.25">
      <c r="A91">
        <v>10</v>
      </c>
      <c r="B91" t="s">
        <v>39</v>
      </c>
      <c r="C91">
        <v>0</v>
      </c>
      <c r="D91" t="s">
        <v>38</v>
      </c>
      <c r="E91">
        <v>6</v>
      </c>
    </row>
    <row r="92" spans="1:5" x14ac:dyDescent="0.25">
      <c r="A92">
        <v>11</v>
      </c>
      <c r="B92" t="s">
        <v>40</v>
      </c>
      <c r="C92">
        <v>20</v>
      </c>
      <c r="D92" t="s">
        <v>38</v>
      </c>
      <c r="E92">
        <v>6</v>
      </c>
    </row>
    <row r="93" spans="1:5" x14ac:dyDescent="0.25">
      <c r="A93">
        <v>12</v>
      </c>
      <c r="B93" t="s">
        <v>41</v>
      </c>
      <c r="C93">
        <v>0</v>
      </c>
      <c r="D93" t="s">
        <v>38</v>
      </c>
      <c r="E93">
        <v>6</v>
      </c>
    </row>
    <row r="94" spans="1:5" x14ac:dyDescent="0.25">
      <c r="A94">
        <v>13</v>
      </c>
      <c r="B94" t="s">
        <v>10</v>
      </c>
      <c r="C94">
        <v>0</v>
      </c>
      <c r="D94" t="s">
        <v>38</v>
      </c>
      <c r="E94">
        <v>6</v>
      </c>
    </row>
    <row r="95" spans="1:5" x14ac:dyDescent="0.25">
      <c r="A95">
        <v>14</v>
      </c>
      <c r="B95" t="s">
        <v>42</v>
      </c>
      <c r="C95">
        <v>0</v>
      </c>
      <c r="D95" t="s">
        <v>38</v>
      </c>
      <c r="E95">
        <v>6</v>
      </c>
    </row>
    <row r="96" spans="1:5" x14ac:dyDescent="0.25">
      <c r="A96">
        <v>15</v>
      </c>
      <c r="B96" t="s">
        <v>43</v>
      </c>
      <c r="C96">
        <v>0</v>
      </c>
      <c r="D96" t="s">
        <v>38</v>
      </c>
      <c r="E96">
        <v>6</v>
      </c>
    </row>
    <row r="97" spans="1:5" x14ac:dyDescent="0.25">
      <c r="A97">
        <v>16</v>
      </c>
      <c r="B97" t="s">
        <v>44</v>
      </c>
      <c r="C97">
        <v>0</v>
      </c>
      <c r="D97" t="s">
        <v>38</v>
      </c>
      <c r="E97">
        <v>6</v>
      </c>
    </row>
    <row r="98" spans="1:5" x14ac:dyDescent="0.25">
      <c r="A98">
        <v>1</v>
      </c>
      <c r="B98" t="s">
        <v>33</v>
      </c>
      <c r="C98">
        <v>0</v>
      </c>
      <c r="D98" t="s">
        <v>4</v>
      </c>
      <c r="E98">
        <v>7</v>
      </c>
    </row>
    <row r="99" spans="1:5" x14ac:dyDescent="0.25">
      <c r="A99">
        <v>2</v>
      </c>
      <c r="B99" t="s">
        <v>34</v>
      </c>
      <c r="C99">
        <v>0</v>
      </c>
      <c r="D99" t="s">
        <v>4</v>
      </c>
      <c r="E99">
        <v>7</v>
      </c>
    </row>
    <row r="100" spans="1:5" x14ac:dyDescent="0.25">
      <c r="A100">
        <v>3</v>
      </c>
      <c r="B100" t="s">
        <v>35</v>
      </c>
      <c r="C100">
        <v>0</v>
      </c>
      <c r="D100" t="s">
        <v>4</v>
      </c>
      <c r="E100">
        <v>7</v>
      </c>
    </row>
    <row r="101" spans="1:5" x14ac:dyDescent="0.25">
      <c r="A101">
        <v>4</v>
      </c>
      <c r="B101" t="s">
        <v>36</v>
      </c>
      <c r="C101">
        <v>0</v>
      </c>
      <c r="D101" t="s">
        <v>4</v>
      </c>
      <c r="E101">
        <v>7</v>
      </c>
    </row>
    <row r="102" spans="1:5" x14ac:dyDescent="0.25">
      <c r="A102">
        <v>5</v>
      </c>
      <c r="B102" t="s">
        <v>37</v>
      </c>
      <c r="C102">
        <v>0</v>
      </c>
      <c r="D102" t="s">
        <v>4</v>
      </c>
      <c r="E102">
        <v>7</v>
      </c>
    </row>
    <row r="103" spans="1:5" x14ac:dyDescent="0.25">
      <c r="A103">
        <v>6</v>
      </c>
      <c r="B103" t="s">
        <v>45</v>
      </c>
      <c r="C103">
        <v>0</v>
      </c>
      <c r="D103" t="s">
        <v>4</v>
      </c>
      <c r="E103">
        <v>7</v>
      </c>
    </row>
    <row r="104" spans="1:5" x14ac:dyDescent="0.25">
      <c r="A104">
        <v>7</v>
      </c>
      <c r="B104" t="s">
        <v>117</v>
      </c>
      <c r="C104">
        <v>0</v>
      </c>
      <c r="D104" t="s">
        <v>4</v>
      </c>
      <c r="E104">
        <v>7</v>
      </c>
    </row>
    <row r="105" spans="1:5" x14ac:dyDescent="0.25">
      <c r="A105">
        <v>8</v>
      </c>
      <c r="B105" t="s">
        <v>4</v>
      </c>
      <c r="C105">
        <v>0</v>
      </c>
      <c r="D105" t="s">
        <v>4</v>
      </c>
      <c r="E105">
        <v>7</v>
      </c>
    </row>
    <row r="106" spans="1:5" x14ac:dyDescent="0.25">
      <c r="A106">
        <v>9</v>
      </c>
      <c r="B106" t="s">
        <v>38</v>
      </c>
      <c r="C106">
        <v>0</v>
      </c>
      <c r="D106" t="s">
        <v>4</v>
      </c>
      <c r="E106">
        <v>7</v>
      </c>
    </row>
    <row r="107" spans="1:5" x14ac:dyDescent="0.25">
      <c r="A107">
        <v>10</v>
      </c>
      <c r="B107" t="s">
        <v>39</v>
      </c>
      <c r="C107">
        <v>0</v>
      </c>
      <c r="D107" t="s">
        <v>4</v>
      </c>
      <c r="E107">
        <v>7</v>
      </c>
    </row>
    <row r="108" spans="1:5" x14ac:dyDescent="0.25">
      <c r="A108">
        <v>11</v>
      </c>
      <c r="B108" t="s">
        <v>40</v>
      </c>
      <c r="C108">
        <v>0</v>
      </c>
      <c r="D108" t="s">
        <v>4</v>
      </c>
      <c r="E108">
        <v>7</v>
      </c>
    </row>
    <row r="109" spans="1:5" x14ac:dyDescent="0.25">
      <c r="A109">
        <v>12</v>
      </c>
      <c r="B109" t="s">
        <v>41</v>
      </c>
      <c r="C109">
        <v>0</v>
      </c>
      <c r="D109" t="s">
        <v>4</v>
      </c>
      <c r="E109">
        <v>7</v>
      </c>
    </row>
    <row r="110" spans="1:5" x14ac:dyDescent="0.25">
      <c r="A110">
        <v>13</v>
      </c>
      <c r="B110" t="s">
        <v>10</v>
      </c>
      <c r="C110">
        <v>0</v>
      </c>
      <c r="D110" t="s">
        <v>4</v>
      </c>
      <c r="E110">
        <v>7</v>
      </c>
    </row>
    <row r="111" spans="1:5" x14ac:dyDescent="0.25">
      <c r="A111">
        <v>14</v>
      </c>
      <c r="B111" t="s">
        <v>42</v>
      </c>
      <c r="C111">
        <v>0</v>
      </c>
      <c r="D111" t="s">
        <v>4</v>
      </c>
      <c r="E111">
        <v>7</v>
      </c>
    </row>
    <row r="112" spans="1:5" x14ac:dyDescent="0.25">
      <c r="A112">
        <v>15</v>
      </c>
      <c r="B112" t="s">
        <v>43</v>
      </c>
      <c r="C112">
        <v>0</v>
      </c>
      <c r="D112" t="s">
        <v>4</v>
      </c>
      <c r="E112">
        <v>7</v>
      </c>
    </row>
    <row r="113" spans="1:5" x14ac:dyDescent="0.25">
      <c r="A113">
        <v>16</v>
      </c>
      <c r="B113" t="s">
        <v>44</v>
      </c>
      <c r="C113">
        <v>0</v>
      </c>
      <c r="D113" t="s">
        <v>4</v>
      </c>
      <c r="E113">
        <v>7</v>
      </c>
    </row>
    <row r="114" spans="1:5" x14ac:dyDescent="0.25">
      <c r="A114">
        <v>1</v>
      </c>
      <c r="B114" t="s">
        <v>33</v>
      </c>
      <c r="C114" s="2">
        <v>0</v>
      </c>
      <c r="D114" t="s">
        <v>41</v>
      </c>
      <c r="E114">
        <v>8</v>
      </c>
    </row>
    <row r="115" spans="1:5" x14ac:dyDescent="0.25">
      <c r="A115">
        <v>2</v>
      </c>
      <c r="B115" t="s">
        <v>34</v>
      </c>
      <c r="C115" s="2">
        <v>0</v>
      </c>
      <c r="D115" s="2" t="s">
        <v>41</v>
      </c>
      <c r="E115">
        <v>8</v>
      </c>
    </row>
    <row r="116" spans="1:5" x14ac:dyDescent="0.25">
      <c r="A116">
        <v>3</v>
      </c>
      <c r="B116" t="s">
        <v>35</v>
      </c>
      <c r="C116" s="2">
        <v>0</v>
      </c>
      <c r="D116" s="2" t="s">
        <v>41</v>
      </c>
      <c r="E116">
        <v>8</v>
      </c>
    </row>
    <row r="117" spans="1:5" x14ac:dyDescent="0.25">
      <c r="A117">
        <v>4</v>
      </c>
      <c r="B117" t="s">
        <v>36</v>
      </c>
      <c r="C117" s="2">
        <v>0</v>
      </c>
      <c r="D117" s="2" t="s">
        <v>41</v>
      </c>
      <c r="E117">
        <v>8</v>
      </c>
    </row>
    <row r="118" spans="1:5" x14ac:dyDescent="0.25">
      <c r="A118">
        <v>5</v>
      </c>
      <c r="B118" t="s">
        <v>37</v>
      </c>
      <c r="C118" s="2">
        <v>0</v>
      </c>
      <c r="D118" s="2" t="s">
        <v>41</v>
      </c>
      <c r="E118">
        <v>8</v>
      </c>
    </row>
    <row r="119" spans="1:5" x14ac:dyDescent="0.25">
      <c r="A119">
        <v>6</v>
      </c>
      <c r="B119" t="s">
        <v>45</v>
      </c>
      <c r="C119" s="2">
        <v>0</v>
      </c>
      <c r="D119" s="2" t="s">
        <v>41</v>
      </c>
      <c r="E119">
        <v>8</v>
      </c>
    </row>
    <row r="120" spans="1:5" x14ac:dyDescent="0.25">
      <c r="A120">
        <v>7</v>
      </c>
      <c r="B120" t="s">
        <v>117</v>
      </c>
      <c r="C120" s="2">
        <v>0</v>
      </c>
      <c r="D120" s="2" t="s">
        <v>41</v>
      </c>
      <c r="E120">
        <v>8</v>
      </c>
    </row>
    <row r="121" spans="1:5" x14ac:dyDescent="0.25">
      <c r="A121" s="2">
        <v>8</v>
      </c>
      <c r="B121" s="2" t="s">
        <v>4</v>
      </c>
      <c r="C121" s="2">
        <v>0</v>
      </c>
      <c r="D121" s="2" t="s">
        <v>41</v>
      </c>
      <c r="E121" s="2">
        <v>8</v>
      </c>
    </row>
    <row r="122" spans="1:5" x14ac:dyDescent="0.25">
      <c r="A122" s="2">
        <v>9</v>
      </c>
      <c r="B122" s="2" t="s">
        <v>38</v>
      </c>
      <c r="C122" s="2">
        <v>0</v>
      </c>
      <c r="D122" s="2" t="s">
        <v>41</v>
      </c>
      <c r="E122" s="2">
        <v>8</v>
      </c>
    </row>
    <row r="123" spans="1:5" x14ac:dyDescent="0.25">
      <c r="A123" s="2">
        <v>10</v>
      </c>
      <c r="B123" s="2" t="s">
        <v>39</v>
      </c>
      <c r="C123" s="2">
        <v>0</v>
      </c>
      <c r="D123" s="2" t="s">
        <v>41</v>
      </c>
      <c r="E123" s="2">
        <v>8</v>
      </c>
    </row>
    <row r="124" spans="1:5" x14ac:dyDescent="0.25">
      <c r="A124" s="2">
        <v>11</v>
      </c>
      <c r="B124" s="2" t="s">
        <v>40</v>
      </c>
      <c r="C124" s="2">
        <v>99</v>
      </c>
      <c r="D124" s="2" t="s">
        <v>41</v>
      </c>
      <c r="E124" s="2">
        <v>8</v>
      </c>
    </row>
    <row r="125" spans="1:5" x14ac:dyDescent="0.25">
      <c r="A125" s="2">
        <v>12</v>
      </c>
      <c r="B125" s="2" t="s">
        <v>41</v>
      </c>
      <c r="C125" s="2">
        <v>0</v>
      </c>
      <c r="D125" s="2" t="s">
        <v>41</v>
      </c>
      <c r="E125" s="2">
        <v>8</v>
      </c>
    </row>
    <row r="126" spans="1:5" x14ac:dyDescent="0.25">
      <c r="A126" s="2">
        <v>13</v>
      </c>
      <c r="B126" s="2" t="s">
        <v>10</v>
      </c>
      <c r="C126" s="2">
        <v>0</v>
      </c>
      <c r="D126" s="2" t="s">
        <v>41</v>
      </c>
      <c r="E126" s="2">
        <v>8</v>
      </c>
    </row>
    <row r="127" spans="1:5" x14ac:dyDescent="0.25">
      <c r="A127" s="2">
        <v>14</v>
      </c>
      <c r="B127" s="2" t="s">
        <v>42</v>
      </c>
      <c r="C127" s="2">
        <v>0</v>
      </c>
      <c r="D127" s="2" t="s">
        <v>41</v>
      </c>
      <c r="E127" s="2">
        <v>8</v>
      </c>
    </row>
    <row r="128" spans="1:5" x14ac:dyDescent="0.25">
      <c r="A128" s="2">
        <v>15</v>
      </c>
      <c r="B128" s="2" t="s">
        <v>43</v>
      </c>
      <c r="C128" s="2">
        <v>0</v>
      </c>
      <c r="D128" s="2" t="s">
        <v>41</v>
      </c>
      <c r="E128" s="2">
        <v>8</v>
      </c>
    </row>
    <row r="129" spans="1:5" x14ac:dyDescent="0.25">
      <c r="A129" s="2">
        <v>16</v>
      </c>
      <c r="B129" s="2" t="s">
        <v>44</v>
      </c>
      <c r="C129" s="2">
        <v>0</v>
      </c>
      <c r="D129" s="2" t="s">
        <v>41</v>
      </c>
      <c r="E129" s="2">
        <v>8</v>
      </c>
    </row>
    <row r="130" spans="1:5" x14ac:dyDescent="0.25">
      <c r="A130" s="2">
        <v>1</v>
      </c>
      <c r="B130" s="2" t="s">
        <v>33</v>
      </c>
      <c r="C130" s="2">
        <v>2134</v>
      </c>
      <c r="D130" s="2" t="s">
        <v>84</v>
      </c>
      <c r="E130" s="2">
        <v>9</v>
      </c>
    </row>
    <row r="131" spans="1:5" x14ac:dyDescent="0.25">
      <c r="A131" s="2">
        <v>2</v>
      </c>
      <c r="B131" s="2" t="s">
        <v>34</v>
      </c>
      <c r="C131" s="2">
        <v>206</v>
      </c>
      <c r="D131" s="2" t="s">
        <v>84</v>
      </c>
      <c r="E131" s="2">
        <v>9</v>
      </c>
    </row>
    <row r="132" spans="1:5" x14ac:dyDescent="0.25">
      <c r="A132" s="2">
        <v>3</v>
      </c>
      <c r="B132" s="2" t="s">
        <v>35</v>
      </c>
      <c r="C132" s="2">
        <v>49</v>
      </c>
      <c r="D132" s="2" t="s">
        <v>84</v>
      </c>
      <c r="E132" s="2">
        <v>9</v>
      </c>
    </row>
    <row r="133" spans="1:5" x14ac:dyDescent="0.25">
      <c r="A133" s="2">
        <v>4</v>
      </c>
      <c r="B133" s="2" t="s">
        <v>36</v>
      </c>
      <c r="C133" s="2">
        <v>3</v>
      </c>
      <c r="D133" s="2" t="s">
        <v>84</v>
      </c>
      <c r="E133" s="2">
        <v>9</v>
      </c>
    </row>
    <row r="134" spans="1:5" x14ac:dyDescent="0.25">
      <c r="A134" s="2">
        <v>5</v>
      </c>
      <c r="B134" s="2" t="s">
        <v>37</v>
      </c>
      <c r="C134" s="2">
        <v>0</v>
      </c>
      <c r="D134" s="2" t="s">
        <v>84</v>
      </c>
      <c r="E134" s="2">
        <v>9</v>
      </c>
    </row>
    <row r="135" spans="1:5" x14ac:dyDescent="0.25">
      <c r="A135" s="2">
        <v>6</v>
      </c>
      <c r="B135" s="2" t="s">
        <v>45</v>
      </c>
      <c r="C135" s="2">
        <v>1</v>
      </c>
      <c r="D135" s="2" t="s">
        <v>84</v>
      </c>
      <c r="E135" s="2">
        <v>9</v>
      </c>
    </row>
    <row r="136" spans="1:5" x14ac:dyDescent="0.25">
      <c r="A136" s="2">
        <v>7</v>
      </c>
      <c r="B136" s="2" t="s">
        <v>117</v>
      </c>
      <c r="C136" s="2">
        <v>0</v>
      </c>
      <c r="D136" s="2" t="s">
        <v>84</v>
      </c>
      <c r="E136" s="2">
        <v>9</v>
      </c>
    </row>
    <row r="137" spans="1:5" x14ac:dyDescent="0.25">
      <c r="A137" s="2">
        <v>8</v>
      </c>
      <c r="B137" s="2" t="s">
        <v>4</v>
      </c>
      <c r="C137" s="2">
        <v>0</v>
      </c>
      <c r="D137" s="2" t="s">
        <v>84</v>
      </c>
      <c r="E137" s="2">
        <v>9</v>
      </c>
    </row>
    <row r="138" spans="1:5" x14ac:dyDescent="0.25">
      <c r="A138" s="2">
        <v>9</v>
      </c>
      <c r="B138" s="2" t="s">
        <v>38</v>
      </c>
      <c r="C138" s="2">
        <v>2</v>
      </c>
      <c r="D138" s="2" t="s">
        <v>84</v>
      </c>
      <c r="E138" s="2">
        <v>9</v>
      </c>
    </row>
    <row r="139" spans="1:5" x14ac:dyDescent="0.25">
      <c r="A139" s="2">
        <v>10</v>
      </c>
      <c r="B139" s="2" t="s">
        <v>39</v>
      </c>
      <c r="C139" s="2">
        <v>1</v>
      </c>
      <c r="D139" s="2" t="s">
        <v>84</v>
      </c>
      <c r="E139" s="2">
        <v>9</v>
      </c>
    </row>
    <row r="140" spans="1:5" x14ac:dyDescent="0.25">
      <c r="A140" s="2">
        <v>11</v>
      </c>
      <c r="B140" s="2" t="s">
        <v>40</v>
      </c>
      <c r="C140" s="2">
        <v>591</v>
      </c>
      <c r="D140" s="2" t="s">
        <v>84</v>
      </c>
      <c r="E140" s="2">
        <v>9</v>
      </c>
    </row>
    <row r="141" spans="1:5" x14ac:dyDescent="0.25">
      <c r="A141" s="2">
        <v>12</v>
      </c>
      <c r="B141" s="2" t="s">
        <v>41</v>
      </c>
      <c r="C141" s="2">
        <v>0</v>
      </c>
      <c r="D141" s="2" t="s">
        <v>84</v>
      </c>
      <c r="E141" s="2">
        <v>9</v>
      </c>
    </row>
    <row r="142" spans="1:5" x14ac:dyDescent="0.25">
      <c r="A142" s="2">
        <v>13</v>
      </c>
      <c r="B142" s="2" t="s">
        <v>10</v>
      </c>
      <c r="C142" s="2">
        <v>1</v>
      </c>
      <c r="D142" s="2" t="s">
        <v>84</v>
      </c>
      <c r="E142" s="2">
        <v>9</v>
      </c>
    </row>
    <row r="143" spans="1:5" x14ac:dyDescent="0.25">
      <c r="A143" s="2">
        <v>14</v>
      </c>
      <c r="B143" s="2" t="s">
        <v>42</v>
      </c>
      <c r="C143" s="2">
        <v>6</v>
      </c>
      <c r="D143" s="2" t="s">
        <v>84</v>
      </c>
      <c r="E143" s="2">
        <v>9</v>
      </c>
    </row>
    <row r="144" spans="1:5" x14ac:dyDescent="0.25">
      <c r="A144" s="2">
        <v>15</v>
      </c>
      <c r="B144" s="2" t="s">
        <v>43</v>
      </c>
      <c r="C144" s="2">
        <v>0</v>
      </c>
      <c r="D144" s="2" t="s">
        <v>84</v>
      </c>
      <c r="E144" s="2">
        <v>9</v>
      </c>
    </row>
    <row r="145" spans="1:5" x14ac:dyDescent="0.25">
      <c r="A145" s="2">
        <v>16</v>
      </c>
      <c r="B145" s="2" t="s">
        <v>44</v>
      </c>
      <c r="C145" s="2">
        <v>3</v>
      </c>
      <c r="D145" s="2" t="s">
        <v>84</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96</v>
      </c>
      <c r="B1" t="s">
        <v>101</v>
      </c>
      <c r="C1" t="s">
        <v>2</v>
      </c>
      <c r="D1" t="s">
        <v>111</v>
      </c>
    </row>
    <row r="2" spans="1:4" x14ac:dyDescent="0.25">
      <c r="A2">
        <v>1</v>
      </c>
      <c r="B2">
        <v>99</v>
      </c>
      <c r="C2" t="s">
        <v>86</v>
      </c>
      <c r="D2" t="s">
        <v>3</v>
      </c>
    </row>
    <row r="3" spans="1:4" x14ac:dyDescent="0.25">
      <c r="A3">
        <v>2</v>
      </c>
      <c r="B3">
        <v>49</v>
      </c>
      <c r="C3" t="s">
        <v>86</v>
      </c>
      <c r="D3" t="s">
        <v>87</v>
      </c>
    </row>
    <row r="4" spans="1:4" x14ac:dyDescent="0.25">
      <c r="A4">
        <v>3</v>
      </c>
      <c r="B4">
        <v>2</v>
      </c>
      <c r="C4" t="s">
        <v>86</v>
      </c>
      <c r="D4" t="s">
        <v>88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96</v>
      </c>
      <c r="B1" t="s">
        <v>132</v>
      </c>
      <c r="C1" t="s">
        <v>101</v>
      </c>
    </row>
    <row r="2" spans="1:3" x14ac:dyDescent="0.25">
      <c r="A2">
        <v>1</v>
      </c>
      <c r="B2" t="s">
        <v>12</v>
      </c>
      <c r="C2">
        <v>243</v>
      </c>
    </row>
    <row r="3" spans="1:3" x14ac:dyDescent="0.25">
      <c r="A3">
        <v>2</v>
      </c>
      <c r="B3" t="s">
        <v>13</v>
      </c>
      <c r="C3">
        <v>52</v>
      </c>
    </row>
    <row r="4" spans="1:3" x14ac:dyDescent="0.25">
      <c r="A4">
        <v>3</v>
      </c>
      <c r="B4" t="s">
        <v>14</v>
      </c>
      <c r="C4">
        <v>26</v>
      </c>
    </row>
    <row r="5" spans="1:3" x14ac:dyDescent="0.25">
      <c r="A5">
        <v>4</v>
      </c>
      <c r="B5" t="s">
        <v>81</v>
      </c>
      <c r="C5">
        <v>97</v>
      </c>
    </row>
    <row r="6" spans="1:3" x14ac:dyDescent="0.25">
      <c r="A6">
        <v>5</v>
      </c>
      <c r="B6" t="s">
        <v>82</v>
      </c>
      <c r="C6">
        <v>0</v>
      </c>
    </row>
    <row r="7" spans="1:3" x14ac:dyDescent="0.25">
      <c r="A7">
        <v>6</v>
      </c>
      <c r="B7" t="s">
        <v>133</v>
      </c>
      <c r="C7">
        <v>0</v>
      </c>
    </row>
    <row r="8" spans="1:3" x14ac:dyDescent="0.25">
      <c r="A8">
        <v>7</v>
      </c>
      <c r="B8" t="s">
        <v>15</v>
      </c>
      <c r="C8">
        <v>0</v>
      </c>
    </row>
    <row r="9" spans="1:3" x14ac:dyDescent="0.25">
      <c r="A9">
        <v>8</v>
      </c>
      <c r="B9" t="s">
        <v>16</v>
      </c>
      <c r="C9">
        <v>0</v>
      </c>
    </row>
    <row r="10" spans="1:3" x14ac:dyDescent="0.25">
      <c r="A10">
        <v>9</v>
      </c>
      <c r="B10" t="s">
        <v>17</v>
      </c>
      <c r="C10">
        <v>0</v>
      </c>
    </row>
    <row r="11" spans="1:3" x14ac:dyDescent="0.25">
      <c r="A11">
        <v>10</v>
      </c>
      <c r="B11" t="s">
        <v>18</v>
      </c>
      <c r="C11">
        <v>0</v>
      </c>
    </row>
    <row r="12" spans="1:3" x14ac:dyDescent="0.25">
      <c r="A12">
        <v>11</v>
      </c>
      <c r="B12" t="s">
        <v>83</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96</v>
      </c>
      <c r="B1" t="s">
        <v>128</v>
      </c>
      <c r="C1" t="s">
        <v>29</v>
      </c>
      <c r="D1" t="s">
        <v>129</v>
      </c>
    </row>
    <row r="2" spans="1:4" x14ac:dyDescent="0.25">
      <c r="A2">
        <v>1</v>
      </c>
      <c r="B2" t="s">
        <v>130</v>
      </c>
      <c r="C2">
        <v>0</v>
      </c>
      <c r="D2">
        <v>0</v>
      </c>
    </row>
    <row r="3" spans="1:4" x14ac:dyDescent="0.25">
      <c r="A3">
        <v>2</v>
      </c>
      <c r="B3" t="s">
        <v>131</v>
      </c>
      <c r="C3">
        <v>0</v>
      </c>
      <c r="D3">
        <v>0</v>
      </c>
    </row>
    <row r="4" spans="1:4" x14ac:dyDescent="0.25">
      <c r="A4">
        <v>3</v>
      </c>
      <c r="B4" t="s">
        <v>21</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96</v>
      </c>
      <c r="B1" t="s">
        <v>97</v>
      </c>
      <c r="C1" t="s">
        <v>98</v>
      </c>
      <c r="D1" t="s">
        <v>99</v>
      </c>
      <c r="E1" t="s">
        <v>100</v>
      </c>
      <c r="F1" t="s">
        <v>101</v>
      </c>
      <c r="G1" t="s">
        <v>102</v>
      </c>
    </row>
    <row r="2" spans="1:7" x14ac:dyDescent="0.25">
      <c r="A2">
        <v>1</v>
      </c>
      <c r="B2" t="s">
        <v>124</v>
      </c>
      <c r="C2" t="s">
        <v>30</v>
      </c>
      <c r="D2" t="s">
        <v>29</v>
      </c>
      <c r="E2">
        <v>1</v>
      </c>
      <c r="F2">
        <v>53</v>
      </c>
      <c r="G2">
        <v>1</v>
      </c>
    </row>
    <row r="3" spans="1:7" x14ac:dyDescent="0.25">
      <c r="A3">
        <v>2</v>
      </c>
      <c r="B3" t="s">
        <v>123</v>
      </c>
      <c r="C3" t="s">
        <v>30</v>
      </c>
      <c r="D3" t="s">
        <v>29</v>
      </c>
      <c r="E3">
        <v>1</v>
      </c>
      <c r="F3">
        <v>9</v>
      </c>
      <c r="G3">
        <v>1</v>
      </c>
    </row>
    <row r="4" spans="1:7" x14ac:dyDescent="0.25">
      <c r="A4">
        <v>3</v>
      </c>
      <c r="B4" t="s">
        <v>140</v>
      </c>
      <c r="C4" t="s">
        <v>30</v>
      </c>
      <c r="D4" t="s">
        <v>29</v>
      </c>
      <c r="E4">
        <v>1</v>
      </c>
      <c r="G4">
        <v>1</v>
      </c>
    </row>
    <row r="5" spans="1:7" x14ac:dyDescent="0.25">
      <c r="A5">
        <v>4</v>
      </c>
      <c r="B5" t="s">
        <v>148</v>
      </c>
      <c r="C5" t="s">
        <v>30</v>
      </c>
      <c r="D5" t="s">
        <v>29</v>
      </c>
      <c r="E5">
        <v>1</v>
      </c>
      <c r="F5">
        <v>2</v>
      </c>
      <c r="G5">
        <v>1</v>
      </c>
    </row>
    <row r="6" spans="1:7" x14ac:dyDescent="0.25">
      <c r="A6">
        <v>5</v>
      </c>
      <c r="B6" t="s">
        <v>149</v>
      </c>
      <c r="C6" t="s">
        <v>30</v>
      </c>
      <c r="D6" t="s">
        <v>29</v>
      </c>
      <c r="E6">
        <v>1</v>
      </c>
      <c r="F6">
        <v>6</v>
      </c>
      <c r="G6">
        <v>1</v>
      </c>
    </row>
    <row r="7" spans="1:7" x14ac:dyDescent="0.25">
      <c r="A7">
        <v>6</v>
      </c>
      <c r="B7" t="s">
        <v>103</v>
      </c>
      <c r="C7" t="s">
        <v>30</v>
      </c>
      <c r="D7" t="s">
        <v>29</v>
      </c>
      <c r="E7">
        <v>1</v>
      </c>
      <c r="F7">
        <v>25</v>
      </c>
      <c r="G7">
        <v>1</v>
      </c>
    </row>
    <row r="8" spans="1:7" x14ac:dyDescent="0.25">
      <c r="A8">
        <v>1</v>
      </c>
      <c r="B8" t="s">
        <v>124</v>
      </c>
      <c r="C8" t="s">
        <v>30</v>
      </c>
      <c r="D8" t="s">
        <v>9</v>
      </c>
      <c r="E8">
        <v>2</v>
      </c>
      <c r="F8">
        <v>200</v>
      </c>
      <c r="G8">
        <v>1</v>
      </c>
    </row>
    <row r="9" spans="1:7" x14ac:dyDescent="0.25">
      <c r="A9">
        <v>2</v>
      </c>
      <c r="B9" t="s">
        <v>123</v>
      </c>
      <c r="C9" t="s">
        <v>30</v>
      </c>
      <c r="D9" t="s">
        <v>9</v>
      </c>
      <c r="E9">
        <v>2</v>
      </c>
      <c r="F9">
        <v>10</v>
      </c>
      <c r="G9">
        <v>1</v>
      </c>
    </row>
    <row r="10" spans="1:7" x14ac:dyDescent="0.25">
      <c r="A10">
        <v>3</v>
      </c>
      <c r="B10" t="s">
        <v>140</v>
      </c>
      <c r="C10" t="s">
        <v>30</v>
      </c>
      <c r="D10" t="s">
        <v>9</v>
      </c>
      <c r="E10">
        <v>2</v>
      </c>
      <c r="G10">
        <v>1</v>
      </c>
    </row>
    <row r="11" spans="1:7" x14ac:dyDescent="0.25">
      <c r="A11">
        <v>4</v>
      </c>
      <c r="B11" t="s">
        <v>148</v>
      </c>
      <c r="C11" t="s">
        <v>30</v>
      </c>
      <c r="D11" t="s">
        <v>9</v>
      </c>
      <c r="E11">
        <v>2</v>
      </c>
      <c r="F11">
        <v>4</v>
      </c>
      <c r="G11">
        <v>1</v>
      </c>
    </row>
    <row r="12" spans="1:7" x14ac:dyDescent="0.25">
      <c r="A12">
        <v>5</v>
      </c>
      <c r="B12" t="s">
        <v>149</v>
      </c>
      <c r="C12" t="s">
        <v>30</v>
      </c>
      <c r="D12" t="s">
        <v>9</v>
      </c>
      <c r="E12">
        <v>2</v>
      </c>
      <c r="F12">
        <v>9</v>
      </c>
      <c r="G12">
        <v>1</v>
      </c>
    </row>
    <row r="13" spans="1:7" x14ac:dyDescent="0.25">
      <c r="A13">
        <v>6</v>
      </c>
      <c r="B13" t="s">
        <v>103</v>
      </c>
      <c r="C13" t="s">
        <v>30</v>
      </c>
      <c r="D13" t="s">
        <v>9</v>
      </c>
      <c r="E13">
        <v>2</v>
      </c>
      <c r="F13">
        <v>30</v>
      </c>
      <c r="G13">
        <v>1</v>
      </c>
    </row>
    <row r="14" spans="1:7" x14ac:dyDescent="0.25">
      <c r="A14">
        <v>1</v>
      </c>
      <c r="B14" t="s">
        <v>124</v>
      </c>
      <c r="C14" t="s">
        <v>53</v>
      </c>
      <c r="D14" t="s">
        <v>29</v>
      </c>
      <c r="E14">
        <v>1</v>
      </c>
      <c r="F14">
        <v>79</v>
      </c>
      <c r="G14">
        <v>2</v>
      </c>
    </row>
    <row r="15" spans="1:7" x14ac:dyDescent="0.25">
      <c r="A15">
        <v>2</v>
      </c>
      <c r="B15" t="s">
        <v>123</v>
      </c>
      <c r="C15" s="2" t="s">
        <v>53</v>
      </c>
      <c r="D15" t="s">
        <v>29</v>
      </c>
      <c r="E15">
        <v>1</v>
      </c>
      <c r="F15" s="2">
        <v>18</v>
      </c>
      <c r="G15">
        <v>2</v>
      </c>
    </row>
    <row r="16" spans="1:7" x14ac:dyDescent="0.25">
      <c r="A16">
        <v>3</v>
      </c>
      <c r="B16" t="s">
        <v>140</v>
      </c>
      <c r="C16" s="2" t="s">
        <v>53</v>
      </c>
      <c r="D16" t="s">
        <v>29</v>
      </c>
      <c r="E16">
        <v>1</v>
      </c>
      <c r="F16" s="2">
        <v>3</v>
      </c>
      <c r="G16">
        <v>2</v>
      </c>
    </row>
    <row r="17" spans="1:7" x14ac:dyDescent="0.25">
      <c r="A17">
        <v>4</v>
      </c>
      <c r="B17" t="s">
        <v>148</v>
      </c>
      <c r="C17" s="2" t="s">
        <v>53</v>
      </c>
      <c r="D17" t="s">
        <v>29</v>
      </c>
      <c r="E17">
        <v>1</v>
      </c>
      <c r="F17" s="2">
        <v>2</v>
      </c>
      <c r="G17">
        <v>2</v>
      </c>
    </row>
    <row r="18" spans="1:7" x14ac:dyDescent="0.25">
      <c r="A18">
        <v>5</v>
      </c>
      <c r="B18" t="s">
        <v>149</v>
      </c>
      <c r="C18" s="2" t="s">
        <v>53</v>
      </c>
      <c r="D18" t="s">
        <v>29</v>
      </c>
      <c r="E18">
        <v>1</v>
      </c>
      <c r="F18" s="2">
        <v>6</v>
      </c>
      <c r="G18">
        <v>2</v>
      </c>
    </row>
    <row r="19" spans="1:7" x14ac:dyDescent="0.25">
      <c r="A19">
        <v>6</v>
      </c>
      <c r="B19" t="s">
        <v>103</v>
      </c>
      <c r="C19" s="2" t="s">
        <v>53</v>
      </c>
      <c r="D19" t="s">
        <v>29</v>
      </c>
      <c r="E19">
        <v>1</v>
      </c>
      <c r="F19" s="2">
        <v>33</v>
      </c>
      <c r="G19">
        <v>2</v>
      </c>
    </row>
    <row r="20" spans="1:7" x14ac:dyDescent="0.25">
      <c r="A20">
        <v>1</v>
      </c>
      <c r="B20" t="s">
        <v>124</v>
      </c>
      <c r="C20" s="2" t="s">
        <v>53</v>
      </c>
      <c r="D20" t="s">
        <v>9</v>
      </c>
      <c r="E20">
        <v>2</v>
      </c>
      <c r="F20" s="2">
        <v>311</v>
      </c>
      <c r="G20">
        <v>2</v>
      </c>
    </row>
    <row r="21" spans="1:7" x14ac:dyDescent="0.25">
      <c r="A21">
        <v>2</v>
      </c>
      <c r="B21" t="s">
        <v>123</v>
      </c>
      <c r="C21" s="2" t="s">
        <v>53</v>
      </c>
      <c r="D21" t="s">
        <v>9</v>
      </c>
      <c r="E21">
        <v>2</v>
      </c>
      <c r="F21" s="2">
        <v>21</v>
      </c>
      <c r="G21">
        <v>2</v>
      </c>
    </row>
    <row r="22" spans="1:7" x14ac:dyDescent="0.25">
      <c r="A22">
        <v>3</v>
      </c>
      <c r="B22" t="s">
        <v>140</v>
      </c>
      <c r="C22" s="2" t="s">
        <v>53</v>
      </c>
      <c r="D22" t="s">
        <v>9</v>
      </c>
      <c r="E22">
        <v>2</v>
      </c>
      <c r="F22" s="2">
        <v>6</v>
      </c>
      <c r="G22">
        <v>2</v>
      </c>
    </row>
    <row r="23" spans="1:7" x14ac:dyDescent="0.25">
      <c r="A23">
        <v>4</v>
      </c>
      <c r="B23" t="s">
        <v>148</v>
      </c>
      <c r="C23" s="2" t="s">
        <v>53</v>
      </c>
      <c r="D23" t="s">
        <v>9</v>
      </c>
      <c r="E23">
        <v>2</v>
      </c>
      <c r="F23" s="2">
        <v>4</v>
      </c>
      <c r="G23">
        <v>2</v>
      </c>
    </row>
    <row r="24" spans="1:7" x14ac:dyDescent="0.25">
      <c r="A24">
        <v>5</v>
      </c>
      <c r="B24" t="s">
        <v>149</v>
      </c>
      <c r="C24" s="2" t="s">
        <v>53</v>
      </c>
      <c r="D24" t="s">
        <v>9</v>
      </c>
      <c r="E24">
        <v>2</v>
      </c>
      <c r="F24" s="2">
        <v>9</v>
      </c>
      <c r="G24">
        <v>2</v>
      </c>
    </row>
    <row r="25" spans="1:7" x14ac:dyDescent="0.25">
      <c r="A25">
        <v>6</v>
      </c>
      <c r="B25" t="s">
        <v>103</v>
      </c>
      <c r="C25" s="2" t="s">
        <v>53</v>
      </c>
      <c r="D25" t="s">
        <v>9</v>
      </c>
      <c r="E25">
        <v>2</v>
      </c>
      <c r="F25" s="2">
        <v>40</v>
      </c>
      <c r="G25">
        <v>2</v>
      </c>
    </row>
    <row r="26" spans="1:7" x14ac:dyDescent="0.25">
      <c r="A26">
        <v>1</v>
      </c>
      <c r="B26" t="s">
        <v>124</v>
      </c>
      <c r="C26" t="s">
        <v>104</v>
      </c>
      <c r="D26" t="s">
        <v>29</v>
      </c>
      <c r="E26">
        <v>1</v>
      </c>
      <c r="F26">
        <v>15</v>
      </c>
      <c r="G26">
        <v>3</v>
      </c>
    </row>
    <row r="27" spans="1:7" x14ac:dyDescent="0.25">
      <c r="A27">
        <v>2</v>
      </c>
      <c r="B27" t="s">
        <v>123</v>
      </c>
      <c r="C27" t="s">
        <v>104</v>
      </c>
      <c r="D27" t="s">
        <v>29</v>
      </c>
      <c r="E27">
        <v>1</v>
      </c>
      <c r="F27">
        <v>1</v>
      </c>
      <c r="G27">
        <v>3</v>
      </c>
    </row>
    <row r="28" spans="1:7" x14ac:dyDescent="0.25">
      <c r="A28">
        <v>3</v>
      </c>
      <c r="B28" t="s">
        <v>140</v>
      </c>
      <c r="C28" t="s">
        <v>104</v>
      </c>
      <c r="D28" t="s">
        <v>29</v>
      </c>
      <c r="E28">
        <v>1</v>
      </c>
      <c r="F28">
        <v>0</v>
      </c>
      <c r="G28">
        <v>3</v>
      </c>
    </row>
    <row r="29" spans="1:7" x14ac:dyDescent="0.25">
      <c r="A29">
        <v>4</v>
      </c>
      <c r="B29" t="s">
        <v>148</v>
      </c>
      <c r="C29" t="s">
        <v>104</v>
      </c>
      <c r="D29" t="s">
        <v>29</v>
      </c>
      <c r="E29">
        <v>1</v>
      </c>
      <c r="F29">
        <v>0</v>
      </c>
      <c r="G29">
        <v>3</v>
      </c>
    </row>
    <row r="30" spans="1:7" x14ac:dyDescent="0.25">
      <c r="A30">
        <v>5</v>
      </c>
      <c r="B30" t="s">
        <v>149</v>
      </c>
      <c r="C30" t="s">
        <v>104</v>
      </c>
      <c r="D30" t="s">
        <v>29</v>
      </c>
      <c r="E30">
        <v>1</v>
      </c>
      <c r="F30">
        <v>0</v>
      </c>
      <c r="G30">
        <v>3</v>
      </c>
    </row>
    <row r="31" spans="1:7" x14ac:dyDescent="0.25">
      <c r="A31">
        <v>6</v>
      </c>
      <c r="B31" t="s">
        <v>103</v>
      </c>
      <c r="C31" t="s">
        <v>104</v>
      </c>
      <c r="D31" t="s">
        <v>29</v>
      </c>
      <c r="E31">
        <v>1</v>
      </c>
      <c r="F31">
        <v>1</v>
      </c>
      <c r="G31">
        <v>3</v>
      </c>
    </row>
    <row r="32" spans="1:7" x14ac:dyDescent="0.25">
      <c r="A32">
        <v>1</v>
      </c>
      <c r="B32" t="s">
        <v>124</v>
      </c>
      <c r="C32" t="s">
        <v>104</v>
      </c>
      <c r="D32" t="s">
        <v>9</v>
      </c>
      <c r="E32">
        <v>2</v>
      </c>
      <c r="F32">
        <v>58</v>
      </c>
      <c r="G32">
        <v>3</v>
      </c>
    </row>
    <row r="33" spans="1:7" x14ac:dyDescent="0.25">
      <c r="A33">
        <v>2</v>
      </c>
      <c r="B33" t="s">
        <v>123</v>
      </c>
      <c r="C33" t="s">
        <v>104</v>
      </c>
      <c r="D33" t="s">
        <v>9</v>
      </c>
      <c r="E33">
        <v>2</v>
      </c>
      <c r="F33">
        <v>1</v>
      </c>
      <c r="G33">
        <v>3</v>
      </c>
    </row>
    <row r="34" spans="1:7" x14ac:dyDescent="0.25">
      <c r="A34">
        <v>3</v>
      </c>
      <c r="B34" t="s">
        <v>140</v>
      </c>
      <c r="C34" t="s">
        <v>104</v>
      </c>
      <c r="D34" t="s">
        <v>9</v>
      </c>
      <c r="E34">
        <v>2</v>
      </c>
      <c r="F34">
        <v>0</v>
      </c>
      <c r="G34">
        <v>3</v>
      </c>
    </row>
    <row r="35" spans="1:7" x14ac:dyDescent="0.25">
      <c r="A35">
        <v>4</v>
      </c>
      <c r="B35" t="s">
        <v>148</v>
      </c>
      <c r="C35" t="s">
        <v>104</v>
      </c>
      <c r="D35" t="s">
        <v>9</v>
      </c>
      <c r="E35">
        <v>2</v>
      </c>
      <c r="F35">
        <v>0</v>
      </c>
      <c r="G35">
        <v>3</v>
      </c>
    </row>
    <row r="36" spans="1:7" x14ac:dyDescent="0.25">
      <c r="A36">
        <v>5</v>
      </c>
      <c r="B36" t="s">
        <v>149</v>
      </c>
      <c r="C36" t="s">
        <v>104</v>
      </c>
      <c r="D36" t="s">
        <v>9</v>
      </c>
      <c r="E36">
        <v>2</v>
      </c>
      <c r="F36">
        <v>0</v>
      </c>
      <c r="G36">
        <v>3</v>
      </c>
    </row>
    <row r="37" spans="1:7" x14ac:dyDescent="0.25">
      <c r="A37">
        <v>6</v>
      </c>
      <c r="B37" t="s">
        <v>103</v>
      </c>
      <c r="C37" t="s">
        <v>104</v>
      </c>
      <c r="D37" t="s">
        <v>9</v>
      </c>
      <c r="E37">
        <v>2</v>
      </c>
      <c r="F37">
        <v>1</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C16" sqref="C1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96</v>
      </c>
      <c r="B1" t="s">
        <v>97</v>
      </c>
      <c r="C1" t="s">
        <v>98</v>
      </c>
      <c r="D1" t="s">
        <v>99</v>
      </c>
      <c r="E1" t="s">
        <v>100</v>
      </c>
      <c r="F1" t="s">
        <v>101</v>
      </c>
      <c r="G1" t="s">
        <v>102</v>
      </c>
    </row>
    <row r="2" spans="1:7" x14ac:dyDescent="0.25">
      <c r="A2">
        <v>1</v>
      </c>
      <c r="B2" t="s">
        <v>124</v>
      </c>
      <c r="C2" t="s">
        <v>30</v>
      </c>
      <c r="D2" t="s">
        <v>29</v>
      </c>
      <c r="E2">
        <v>1</v>
      </c>
      <c r="F2">
        <v>404</v>
      </c>
      <c r="G2">
        <v>1</v>
      </c>
    </row>
    <row r="3" spans="1:7" x14ac:dyDescent="0.25">
      <c r="A3">
        <v>2</v>
      </c>
      <c r="B3" t="s">
        <v>123</v>
      </c>
      <c r="C3" t="s">
        <v>30</v>
      </c>
      <c r="D3" t="s">
        <v>29</v>
      </c>
      <c r="E3">
        <v>1</v>
      </c>
      <c r="F3">
        <v>111</v>
      </c>
      <c r="G3">
        <v>1</v>
      </c>
    </row>
    <row r="4" spans="1:7" x14ac:dyDescent="0.25">
      <c r="A4">
        <v>3</v>
      </c>
      <c r="B4" t="s">
        <v>140</v>
      </c>
      <c r="C4" t="s">
        <v>30</v>
      </c>
      <c r="D4" t="s">
        <v>29</v>
      </c>
      <c r="E4">
        <v>1</v>
      </c>
      <c r="F4">
        <v>19</v>
      </c>
      <c r="G4">
        <v>1</v>
      </c>
    </row>
    <row r="5" spans="1:7" x14ac:dyDescent="0.25">
      <c r="A5">
        <v>4</v>
      </c>
      <c r="B5" t="s">
        <v>148</v>
      </c>
      <c r="C5" t="s">
        <v>30</v>
      </c>
      <c r="D5" t="s">
        <v>29</v>
      </c>
      <c r="E5">
        <v>1</v>
      </c>
      <c r="F5">
        <v>15</v>
      </c>
      <c r="G5">
        <v>1</v>
      </c>
    </row>
    <row r="6" spans="1:7" x14ac:dyDescent="0.25">
      <c r="A6">
        <v>5</v>
      </c>
      <c r="B6" t="s">
        <v>149</v>
      </c>
      <c r="C6" t="s">
        <v>30</v>
      </c>
      <c r="D6" t="s">
        <v>29</v>
      </c>
      <c r="E6">
        <v>1</v>
      </c>
      <c r="F6">
        <v>26</v>
      </c>
      <c r="G6">
        <v>1</v>
      </c>
    </row>
    <row r="7" spans="1:7" x14ac:dyDescent="0.25">
      <c r="A7">
        <v>6</v>
      </c>
      <c r="B7" t="s">
        <v>103</v>
      </c>
      <c r="C7" t="s">
        <v>30</v>
      </c>
      <c r="D7" t="s">
        <v>29</v>
      </c>
      <c r="E7">
        <v>1</v>
      </c>
      <c r="F7">
        <v>168</v>
      </c>
      <c r="G7">
        <v>1</v>
      </c>
    </row>
    <row r="8" spans="1:7" x14ac:dyDescent="0.25">
      <c r="A8">
        <v>1</v>
      </c>
      <c r="B8" t="s">
        <v>124</v>
      </c>
      <c r="C8" t="s">
        <v>30</v>
      </c>
      <c r="D8" t="s">
        <v>9</v>
      </c>
      <c r="E8">
        <v>2</v>
      </c>
      <c r="F8">
        <v>1266</v>
      </c>
      <c r="G8">
        <v>1</v>
      </c>
    </row>
    <row r="9" spans="1:7" x14ac:dyDescent="0.25">
      <c r="A9">
        <v>2</v>
      </c>
      <c r="B9" t="s">
        <v>123</v>
      </c>
      <c r="C9" t="s">
        <v>30</v>
      </c>
      <c r="D9" t="s">
        <v>9</v>
      </c>
      <c r="E9">
        <v>2</v>
      </c>
      <c r="F9">
        <v>150</v>
      </c>
      <c r="G9">
        <v>1</v>
      </c>
    </row>
    <row r="10" spans="1:7" x14ac:dyDescent="0.25">
      <c r="A10">
        <v>3</v>
      </c>
      <c r="B10" t="s">
        <v>140</v>
      </c>
      <c r="C10" t="s">
        <v>30</v>
      </c>
      <c r="D10" t="s">
        <v>9</v>
      </c>
      <c r="E10">
        <v>2</v>
      </c>
      <c r="F10">
        <v>41</v>
      </c>
      <c r="G10">
        <v>1</v>
      </c>
    </row>
    <row r="11" spans="1:7" x14ac:dyDescent="0.25">
      <c r="A11">
        <v>4</v>
      </c>
      <c r="B11" t="s">
        <v>148</v>
      </c>
      <c r="C11" t="s">
        <v>30</v>
      </c>
      <c r="D11" t="s">
        <v>9</v>
      </c>
      <c r="E11">
        <v>2</v>
      </c>
      <c r="F11">
        <v>42</v>
      </c>
      <c r="G11">
        <v>1</v>
      </c>
    </row>
    <row r="12" spans="1:7" x14ac:dyDescent="0.25">
      <c r="A12">
        <v>5</v>
      </c>
      <c r="B12" t="s">
        <v>149</v>
      </c>
      <c r="C12" t="s">
        <v>30</v>
      </c>
      <c r="D12" t="s">
        <v>9</v>
      </c>
      <c r="E12">
        <v>2</v>
      </c>
      <c r="F12">
        <v>31</v>
      </c>
      <c r="G12">
        <v>1</v>
      </c>
    </row>
    <row r="13" spans="1:7" x14ac:dyDescent="0.25">
      <c r="A13">
        <v>6</v>
      </c>
      <c r="B13" t="s">
        <v>103</v>
      </c>
      <c r="C13" t="s">
        <v>30</v>
      </c>
      <c r="D13" t="s">
        <v>9</v>
      </c>
      <c r="E13">
        <v>2</v>
      </c>
      <c r="F13">
        <v>196</v>
      </c>
      <c r="G13">
        <v>1</v>
      </c>
    </row>
    <row r="14" spans="1:7" x14ac:dyDescent="0.25">
      <c r="A14">
        <v>1</v>
      </c>
      <c r="B14" t="s">
        <v>124</v>
      </c>
      <c r="C14" t="s">
        <v>53</v>
      </c>
      <c r="D14" t="s">
        <v>29</v>
      </c>
      <c r="E14">
        <v>1</v>
      </c>
      <c r="F14">
        <v>579</v>
      </c>
      <c r="G14">
        <v>2</v>
      </c>
    </row>
    <row r="15" spans="1:7" x14ac:dyDescent="0.25">
      <c r="A15">
        <v>2</v>
      </c>
      <c r="B15" t="s">
        <v>123</v>
      </c>
      <c r="C15" s="2" t="s">
        <v>53</v>
      </c>
      <c r="D15" t="s">
        <v>29</v>
      </c>
      <c r="E15">
        <v>1</v>
      </c>
      <c r="F15" s="2">
        <v>244</v>
      </c>
      <c r="G15">
        <v>2</v>
      </c>
    </row>
    <row r="16" spans="1:7" x14ac:dyDescent="0.25">
      <c r="A16">
        <v>3</v>
      </c>
      <c r="B16" t="s">
        <v>140</v>
      </c>
      <c r="C16" s="2" t="s">
        <v>53</v>
      </c>
      <c r="D16" t="s">
        <v>29</v>
      </c>
      <c r="E16">
        <v>1</v>
      </c>
      <c r="F16" s="2">
        <v>28</v>
      </c>
      <c r="G16">
        <v>2</v>
      </c>
    </row>
    <row r="17" spans="1:7" x14ac:dyDescent="0.25">
      <c r="A17">
        <v>4</v>
      </c>
      <c r="B17" t="s">
        <v>148</v>
      </c>
      <c r="C17" s="2" t="s">
        <v>53</v>
      </c>
      <c r="D17" t="s">
        <v>29</v>
      </c>
      <c r="E17">
        <v>1</v>
      </c>
      <c r="F17" s="2">
        <v>18</v>
      </c>
      <c r="G17">
        <v>2</v>
      </c>
    </row>
    <row r="18" spans="1:7" x14ac:dyDescent="0.25">
      <c r="A18">
        <v>5</v>
      </c>
      <c r="B18" t="s">
        <v>149</v>
      </c>
      <c r="C18" s="2" t="s">
        <v>53</v>
      </c>
      <c r="D18" t="s">
        <v>29</v>
      </c>
      <c r="E18">
        <v>1</v>
      </c>
      <c r="F18" s="2">
        <v>28</v>
      </c>
      <c r="G18">
        <v>2</v>
      </c>
    </row>
    <row r="19" spans="1:7" x14ac:dyDescent="0.25">
      <c r="A19">
        <v>6</v>
      </c>
      <c r="B19" t="s">
        <v>103</v>
      </c>
      <c r="C19" s="2" t="s">
        <v>53</v>
      </c>
      <c r="D19" t="s">
        <v>29</v>
      </c>
      <c r="E19">
        <v>1</v>
      </c>
      <c r="F19" s="2">
        <v>216</v>
      </c>
      <c r="G19">
        <v>2</v>
      </c>
    </row>
    <row r="20" spans="1:7" x14ac:dyDescent="0.25">
      <c r="A20">
        <v>1</v>
      </c>
      <c r="B20" t="s">
        <v>124</v>
      </c>
      <c r="C20" s="2" t="s">
        <v>53</v>
      </c>
      <c r="D20" t="s">
        <v>9</v>
      </c>
      <c r="E20">
        <v>2</v>
      </c>
      <c r="F20" s="2">
        <v>1788</v>
      </c>
      <c r="G20">
        <v>2</v>
      </c>
    </row>
    <row r="21" spans="1:7" x14ac:dyDescent="0.25">
      <c r="A21">
        <v>2</v>
      </c>
      <c r="B21" t="s">
        <v>123</v>
      </c>
      <c r="C21" s="2" t="s">
        <v>53</v>
      </c>
      <c r="D21" t="s">
        <v>9</v>
      </c>
      <c r="E21">
        <v>2</v>
      </c>
      <c r="F21" s="2">
        <v>384</v>
      </c>
      <c r="G21">
        <v>2</v>
      </c>
    </row>
    <row r="22" spans="1:7" x14ac:dyDescent="0.25">
      <c r="A22">
        <v>3</v>
      </c>
      <c r="B22" t="s">
        <v>140</v>
      </c>
      <c r="C22" s="2" t="s">
        <v>53</v>
      </c>
      <c r="D22" t="s">
        <v>9</v>
      </c>
      <c r="E22">
        <v>2</v>
      </c>
      <c r="F22" s="2">
        <v>67</v>
      </c>
      <c r="G22">
        <v>2</v>
      </c>
    </row>
    <row r="23" spans="1:7" x14ac:dyDescent="0.25">
      <c r="A23">
        <v>4</v>
      </c>
      <c r="B23" t="s">
        <v>148</v>
      </c>
      <c r="C23" s="2" t="s">
        <v>53</v>
      </c>
      <c r="D23" t="s">
        <v>9</v>
      </c>
      <c r="E23">
        <v>2</v>
      </c>
      <c r="F23" s="2">
        <v>45</v>
      </c>
      <c r="G23">
        <v>2</v>
      </c>
    </row>
    <row r="24" spans="1:7" x14ac:dyDescent="0.25">
      <c r="A24">
        <v>5</v>
      </c>
      <c r="B24" t="s">
        <v>149</v>
      </c>
      <c r="C24" s="2" t="s">
        <v>53</v>
      </c>
      <c r="D24" t="s">
        <v>9</v>
      </c>
      <c r="E24">
        <v>2</v>
      </c>
      <c r="F24" s="2">
        <v>39</v>
      </c>
      <c r="G24">
        <v>2</v>
      </c>
    </row>
    <row r="25" spans="1:7" x14ac:dyDescent="0.25">
      <c r="A25">
        <v>6</v>
      </c>
      <c r="B25" t="s">
        <v>103</v>
      </c>
      <c r="C25" s="2" t="s">
        <v>53</v>
      </c>
      <c r="D25" t="s">
        <v>9</v>
      </c>
      <c r="E25">
        <v>2</v>
      </c>
      <c r="F25" s="2">
        <v>271</v>
      </c>
      <c r="G25">
        <v>2</v>
      </c>
    </row>
    <row r="26" spans="1:7" x14ac:dyDescent="0.25">
      <c r="A26">
        <v>1</v>
      </c>
      <c r="B26" t="s">
        <v>124</v>
      </c>
      <c r="C26" t="s">
        <v>104</v>
      </c>
      <c r="D26" t="s">
        <v>29</v>
      </c>
      <c r="E26">
        <v>1</v>
      </c>
      <c r="F26">
        <v>117</v>
      </c>
      <c r="G26">
        <v>3</v>
      </c>
    </row>
    <row r="27" spans="1:7" x14ac:dyDescent="0.25">
      <c r="A27">
        <v>2</v>
      </c>
      <c r="B27" t="s">
        <v>123</v>
      </c>
      <c r="C27" t="s">
        <v>104</v>
      </c>
      <c r="D27" t="s">
        <v>29</v>
      </c>
      <c r="E27">
        <v>1</v>
      </c>
      <c r="F27">
        <v>17</v>
      </c>
      <c r="G27">
        <v>3</v>
      </c>
    </row>
    <row r="28" spans="1:7" x14ac:dyDescent="0.25">
      <c r="A28">
        <v>3</v>
      </c>
      <c r="B28" t="s">
        <v>140</v>
      </c>
      <c r="C28" t="s">
        <v>104</v>
      </c>
      <c r="D28" t="s">
        <v>29</v>
      </c>
      <c r="E28">
        <v>1</v>
      </c>
      <c r="F28">
        <v>9</v>
      </c>
      <c r="G28">
        <v>3</v>
      </c>
    </row>
    <row r="29" spans="1:7" x14ac:dyDescent="0.25">
      <c r="A29">
        <v>4</v>
      </c>
      <c r="B29" t="s">
        <v>148</v>
      </c>
      <c r="C29" t="s">
        <v>104</v>
      </c>
      <c r="D29" t="s">
        <v>29</v>
      </c>
      <c r="E29">
        <v>1</v>
      </c>
      <c r="F29">
        <v>2</v>
      </c>
      <c r="G29">
        <v>3</v>
      </c>
    </row>
    <row r="30" spans="1:7" x14ac:dyDescent="0.25">
      <c r="A30">
        <v>5</v>
      </c>
      <c r="B30" t="s">
        <v>149</v>
      </c>
      <c r="C30" t="s">
        <v>104</v>
      </c>
      <c r="D30" t="s">
        <v>29</v>
      </c>
      <c r="E30">
        <v>1</v>
      </c>
      <c r="F30">
        <v>0</v>
      </c>
      <c r="G30">
        <v>3</v>
      </c>
    </row>
    <row r="31" spans="1:7" x14ac:dyDescent="0.25">
      <c r="A31">
        <v>6</v>
      </c>
      <c r="B31" t="s">
        <v>103</v>
      </c>
      <c r="C31" t="s">
        <v>104</v>
      </c>
      <c r="D31" t="s">
        <v>29</v>
      </c>
      <c r="E31">
        <v>1</v>
      </c>
      <c r="F31">
        <v>10</v>
      </c>
      <c r="G31">
        <v>3</v>
      </c>
    </row>
    <row r="32" spans="1:7" x14ac:dyDescent="0.25">
      <c r="A32">
        <v>1</v>
      </c>
      <c r="B32" t="s">
        <v>124</v>
      </c>
      <c r="C32" t="s">
        <v>104</v>
      </c>
      <c r="D32" t="s">
        <v>9</v>
      </c>
      <c r="E32">
        <v>2</v>
      </c>
      <c r="F32">
        <v>336</v>
      </c>
      <c r="G32">
        <v>3</v>
      </c>
    </row>
    <row r="33" spans="1:7" x14ac:dyDescent="0.25">
      <c r="A33">
        <v>2</v>
      </c>
      <c r="B33" t="s">
        <v>123</v>
      </c>
      <c r="C33" t="s">
        <v>104</v>
      </c>
      <c r="D33" t="s">
        <v>9</v>
      </c>
      <c r="E33">
        <v>2</v>
      </c>
      <c r="F33">
        <v>17</v>
      </c>
      <c r="G33">
        <v>3</v>
      </c>
    </row>
    <row r="34" spans="1:7" x14ac:dyDescent="0.25">
      <c r="A34">
        <v>3</v>
      </c>
      <c r="B34" t="s">
        <v>140</v>
      </c>
      <c r="C34" t="s">
        <v>104</v>
      </c>
      <c r="D34" t="s">
        <v>9</v>
      </c>
      <c r="E34">
        <v>2</v>
      </c>
      <c r="F34">
        <v>20</v>
      </c>
      <c r="G34">
        <v>3</v>
      </c>
    </row>
    <row r="35" spans="1:7" x14ac:dyDescent="0.25">
      <c r="A35">
        <v>4</v>
      </c>
      <c r="B35" t="s">
        <v>148</v>
      </c>
      <c r="C35" t="s">
        <v>104</v>
      </c>
      <c r="D35" t="s">
        <v>9</v>
      </c>
      <c r="E35">
        <v>2</v>
      </c>
      <c r="F35">
        <v>5</v>
      </c>
      <c r="G35">
        <v>3</v>
      </c>
    </row>
    <row r="36" spans="1:7" x14ac:dyDescent="0.25">
      <c r="A36">
        <v>5</v>
      </c>
      <c r="B36" t="s">
        <v>149</v>
      </c>
      <c r="C36" t="s">
        <v>104</v>
      </c>
      <c r="D36" t="s">
        <v>9</v>
      </c>
      <c r="E36">
        <v>2</v>
      </c>
      <c r="F36">
        <v>0</v>
      </c>
      <c r="G36">
        <v>3</v>
      </c>
    </row>
    <row r="37" spans="1:7" x14ac:dyDescent="0.25">
      <c r="A37">
        <v>6</v>
      </c>
      <c r="B37" t="s">
        <v>103</v>
      </c>
      <c r="C37" t="s">
        <v>104</v>
      </c>
      <c r="D37" t="s">
        <v>9</v>
      </c>
      <c r="E37">
        <v>2</v>
      </c>
      <c r="F37">
        <v>17</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96</v>
      </c>
      <c r="B1" t="s">
        <v>0</v>
      </c>
      <c r="C1" t="s">
        <v>55</v>
      </c>
      <c r="D1" t="s">
        <v>105</v>
      </c>
      <c r="E1" t="s">
        <v>52</v>
      </c>
    </row>
    <row r="2" spans="1:5" x14ac:dyDescent="0.25">
      <c r="A2">
        <v>1</v>
      </c>
      <c r="B2" t="s">
        <v>125</v>
      </c>
      <c r="C2">
        <v>1757</v>
      </c>
      <c r="D2">
        <v>1572</v>
      </c>
      <c r="E2">
        <v>583</v>
      </c>
    </row>
    <row r="3" spans="1:5" x14ac:dyDescent="0.25">
      <c r="A3">
        <v>2</v>
      </c>
      <c r="B3" t="s">
        <v>126</v>
      </c>
      <c r="C3">
        <v>659</v>
      </c>
      <c r="D3">
        <v>503</v>
      </c>
      <c r="E3">
        <v>35</v>
      </c>
    </row>
    <row r="4" spans="1:5" x14ac:dyDescent="0.25">
      <c r="A4">
        <v>3</v>
      </c>
      <c r="B4" t="s">
        <v>127</v>
      </c>
      <c r="C4">
        <v>213</v>
      </c>
      <c r="D4">
        <v>173</v>
      </c>
      <c r="E4">
        <v>113</v>
      </c>
    </row>
    <row r="5" spans="1:5" x14ac:dyDescent="0.25">
      <c r="A5" s="2">
        <v>4</v>
      </c>
      <c r="B5" s="2" t="s">
        <v>143</v>
      </c>
      <c r="C5" s="2">
        <v>125</v>
      </c>
      <c r="D5" s="2">
        <v>105</v>
      </c>
      <c r="E5" s="2">
        <v>46</v>
      </c>
    </row>
    <row r="6" spans="1:5" x14ac:dyDescent="0.25">
      <c r="A6" s="2">
        <v>5</v>
      </c>
      <c r="B6" s="2" t="s">
        <v>142</v>
      </c>
      <c r="C6" s="2">
        <v>118</v>
      </c>
      <c r="D6" s="2">
        <v>100</v>
      </c>
      <c r="E6" s="2">
        <v>14</v>
      </c>
    </row>
    <row r="7" spans="1:5" x14ac:dyDescent="0.25">
      <c r="A7" s="2">
        <v>6</v>
      </c>
      <c r="B7" s="2" t="s">
        <v>103</v>
      </c>
      <c r="C7" s="2">
        <v>264</v>
      </c>
      <c r="D7" s="2">
        <v>249</v>
      </c>
      <c r="E7" s="2">
        <v>81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96</v>
      </c>
      <c r="B1" t="s">
        <v>0</v>
      </c>
      <c r="C1" t="s">
        <v>57</v>
      </c>
      <c r="D1" t="s">
        <v>105</v>
      </c>
      <c r="E1" t="s">
        <v>52</v>
      </c>
    </row>
    <row r="2" spans="1:5" x14ac:dyDescent="0.25">
      <c r="A2" s="2">
        <v>1</v>
      </c>
      <c r="B2" s="2" t="s">
        <v>125</v>
      </c>
      <c r="C2" s="2">
        <v>26</v>
      </c>
      <c r="D2" s="2">
        <v>18</v>
      </c>
      <c r="E2" s="2">
        <v>5</v>
      </c>
    </row>
    <row r="3" spans="1:5" x14ac:dyDescent="0.25">
      <c r="A3" s="2">
        <v>2</v>
      </c>
      <c r="B3" s="2" t="s">
        <v>150</v>
      </c>
      <c r="C3" s="2">
        <v>9</v>
      </c>
      <c r="D3" s="2">
        <v>5</v>
      </c>
      <c r="E3" s="2">
        <v>0</v>
      </c>
    </row>
    <row r="4" spans="1:5" x14ac:dyDescent="0.25">
      <c r="A4" s="2">
        <v>3</v>
      </c>
      <c r="B4" s="2" t="s">
        <v>142</v>
      </c>
      <c r="C4" s="2">
        <v>7</v>
      </c>
      <c r="D4" s="2">
        <v>2</v>
      </c>
      <c r="E4" s="2">
        <v>1</v>
      </c>
    </row>
    <row r="5" spans="1:5" x14ac:dyDescent="0.25">
      <c r="A5" s="2">
        <v>4</v>
      </c>
      <c r="B5" s="2" t="s">
        <v>126</v>
      </c>
      <c r="C5" s="2">
        <v>7</v>
      </c>
      <c r="D5" s="2">
        <v>6</v>
      </c>
      <c r="E5" s="2">
        <v>0</v>
      </c>
    </row>
    <row r="6" spans="1:5" x14ac:dyDescent="0.25">
      <c r="A6" s="2">
        <v>5</v>
      </c>
      <c r="B6" s="2" t="s">
        <v>151</v>
      </c>
      <c r="C6" s="2">
        <v>6</v>
      </c>
      <c r="D6" s="2">
        <v>0</v>
      </c>
      <c r="E6" s="2">
        <v>0</v>
      </c>
    </row>
    <row r="7" spans="1:5" x14ac:dyDescent="0.25">
      <c r="A7" s="2">
        <v>6</v>
      </c>
      <c r="B7" s="2" t="s">
        <v>103</v>
      </c>
      <c r="C7" s="2">
        <v>33</v>
      </c>
      <c r="D7" s="2">
        <v>17</v>
      </c>
      <c r="E7" s="2">
        <v>3</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120</v>
      </c>
      <c r="B1" t="s">
        <v>121</v>
      </c>
      <c r="C1" t="s">
        <v>122</v>
      </c>
    </row>
    <row r="2" spans="1:3" x14ac:dyDescent="0.25">
      <c r="A2" s="1" t="s">
        <v>152</v>
      </c>
      <c r="B2" s="1" t="s">
        <v>153</v>
      </c>
      <c r="C2" s="1" t="s">
        <v>147</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101</v>
      </c>
      <c r="B1" t="s">
        <v>119</v>
      </c>
      <c r="C1" t="s">
        <v>111</v>
      </c>
      <c r="D1" t="s">
        <v>96</v>
      </c>
    </row>
    <row r="2" spans="1:4" x14ac:dyDescent="0.25">
      <c r="A2">
        <v>0</v>
      </c>
      <c r="B2" t="s">
        <v>89</v>
      </c>
      <c r="C2" t="s">
        <v>63</v>
      </c>
      <c r="D2">
        <v>1</v>
      </c>
    </row>
    <row r="3" spans="1:4" x14ac:dyDescent="0.25">
      <c r="A3">
        <v>0</v>
      </c>
      <c r="B3" t="s">
        <v>89</v>
      </c>
      <c r="C3" t="s">
        <v>91</v>
      </c>
      <c r="D3">
        <v>2</v>
      </c>
    </row>
    <row r="4" spans="1:4" x14ac:dyDescent="0.25">
      <c r="A4">
        <v>0</v>
      </c>
      <c r="B4" t="s">
        <v>89</v>
      </c>
      <c r="C4" t="s">
        <v>62</v>
      </c>
      <c r="D4">
        <v>3</v>
      </c>
    </row>
    <row r="5" spans="1:4" x14ac:dyDescent="0.25">
      <c r="A5">
        <v>0</v>
      </c>
      <c r="B5" t="s">
        <v>89</v>
      </c>
      <c r="C5" t="s">
        <v>90</v>
      </c>
      <c r="D5">
        <v>4</v>
      </c>
    </row>
    <row r="6" spans="1:4" x14ac:dyDescent="0.25">
      <c r="A6">
        <v>2232</v>
      </c>
      <c r="B6" t="s">
        <v>49</v>
      </c>
      <c r="C6" t="s">
        <v>63</v>
      </c>
      <c r="D6">
        <v>1</v>
      </c>
    </row>
    <row r="7" spans="1:4" x14ac:dyDescent="0.25">
      <c r="A7">
        <v>20</v>
      </c>
      <c r="B7" t="s">
        <v>49</v>
      </c>
      <c r="C7" t="s">
        <v>91</v>
      </c>
      <c r="D7">
        <v>2</v>
      </c>
    </row>
    <row r="8" spans="1:4" x14ac:dyDescent="0.25">
      <c r="A8">
        <v>11</v>
      </c>
      <c r="B8" t="s">
        <v>49</v>
      </c>
      <c r="C8" t="s">
        <v>62</v>
      </c>
      <c r="D8">
        <v>3</v>
      </c>
    </row>
    <row r="9" spans="1:4" x14ac:dyDescent="0.25">
      <c r="A9">
        <v>4</v>
      </c>
      <c r="B9" t="s">
        <v>49</v>
      </c>
      <c r="C9" t="s">
        <v>90</v>
      </c>
      <c r="D9">
        <v>4</v>
      </c>
    </row>
    <row r="10" spans="1:4" x14ac:dyDescent="0.25">
      <c r="A10">
        <v>566</v>
      </c>
      <c r="B10" t="s">
        <v>50</v>
      </c>
      <c r="C10" t="s">
        <v>63</v>
      </c>
      <c r="D10">
        <v>1</v>
      </c>
    </row>
    <row r="11" spans="1:4" x14ac:dyDescent="0.25">
      <c r="A11">
        <v>6</v>
      </c>
      <c r="B11" t="s">
        <v>50</v>
      </c>
      <c r="C11" t="s">
        <v>91</v>
      </c>
      <c r="D11">
        <v>2</v>
      </c>
    </row>
    <row r="12" spans="1:4" x14ac:dyDescent="0.25">
      <c r="A12">
        <v>43</v>
      </c>
      <c r="B12" t="s">
        <v>50</v>
      </c>
      <c r="C12" t="s">
        <v>62</v>
      </c>
      <c r="D12">
        <v>3</v>
      </c>
    </row>
    <row r="13" spans="1:4" x14ac:dyDescent="0.25">
      <c r="A13">
        <v>5</v>
      </c>
      <c r="B13" t="s">
        <v>50</v>
      </c>
      <c r="C13" t="s">
        <v>90</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2.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D5FCF27-C05A-47F7-AB6B-3FBE333CBFD7}">
  <ds:schemaRef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 v.2</dc:title>
  <dc:creator>Sebastian</dc:creator>
  <cp:lastModifiedBy>Jankowska Małgorzata</cp:lastModifiedBy>
  <cp:lastPrinted>2017-07-24T08:02:11Z</cp:lastPrinted>
  <dcterms:created xsi:type="dcterms:W3CDTF">2014-07-29T18:33:30Z</dcterms:created>
  <dcterms:modified xsi:type="dcterms:W3CDTF">2017-07-24T12:26:05Z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