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II_2020" sheetId="57" r:id="rId11"/>
    <sheet name="Eksport I-III_2020" sheetId="58" r:id="rId12"/>
    <sheet name="Import_I-III_2020" sheetId="59"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I-III_2020'!#REF!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3" i="45" l="1"/>
  <c r="D703" i="45"/>
  <c r="E703" i="45"/>
  <c r="F703" i="45"/>
  <c r="G703" i="45"/>
  <c r="H703" i="45"/>
  <c r="I703" i="45"/>
  <c r="J703" i="45"/>
  <c r="K703" i="45"/>
  <c r="K697" i="45"/>
  <c r="J697" i="45"/>
  <c r="I697" i="45"/>
  <c r="H697" i="45"/>
  <c r="G697" i="45"/>
  <c r="F697" i="45"/>
  <c r="E697" i="45"/>
  <c r="D697" i="45"/>
  <c r="C695" i="45"/>
  <c r="C694" i="45"/>
  <c r="C693" i="45"/>
  <c r="C692" i="45"/>
  <c r="C691" i="45"/>
  <c r="C690" i="45"/>
  <c r="C689" i="45"/>
  <c r="C688" i="45"/>
  <c r="C687" i="45"/>
  <c r="C686" i="45"/>
  <c r="C685" i="45"/>
  <c r="C702" i="45" s="1"/>
  <c r="C684" i="45"/>
  <c r="C697" i="45" s="1"/>
  <c r="K675" i="45"/>
  <c r="J675" i="45"/>
  <c r="I675" i="45"/>
  <c r="H675" i="45"/>
  <c r="G675" i="45"/>
  <c r="F675" i="45"/>
  <c r="E675" i="45"/>
  <c r="D675" i="45"/>
  <c r="C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s="1"/>
  <c r="D701" i="45"/>
  <c r="E701" i="45"/>
  <c r="F701" i="45"/>
  <c r="G701" i="45"/>
  <c r="H701" i="45"/>
  <c r="I701" i="45"/>
  <c r="J701" i="45"/>
  <c r="K701" i="45"/>
  <c r="D702" i="45"/>
  <c r="E702" i="45"/>
  <c r="F702" i="45"/>
  <c r="G702" i="45"/>
  <c r="H702" i="45"/>
  <c r="I702" i="45"/>
  <c r="J702" i="45"/>
  <c r="K702" i="45"/>
  <c r="C701" i="45" l="1"/>
  <c r="S16" i="59"/>
  <c r="S15" i="59"/>
  <c r="S14" i="59"/>
  <c r="S13" i="59"/>
  <c r="S12" i="59"/>
  <c r="S11" i="59"/>
  <c r="S10" i="59"/>
  <c r="S9" i="59"/>
  <c r="S8" i="59"/>
  <c r="N8" i="59"/>
  <c r="S25" i="58"/>
  <c r="N25" i="58"/>
  <c r="S24" i="58"/>
  <c r="N24" i="58"/>
  <c r="S23" i="58"/>
  <c r="N23" i="58"/>
  <c r="S22" i="58"/>
  <c r="N22" i="58"/>
  <c r="S21" i="58"/>
  <c r="N21" i="58"/>
  <c r="S20" i="58"/>
  <c r="N20" i="58"/>
  <c r="S19" i="58"/>
  <c r="N19" i="58"/>
  <c r="S18" i="58"/>
  <c r="N18" i="58"/>
  <c r="S17" i="58"/>
  <c r="N17" i="58"/>
  <c r="S16" i="58"/>
  <c r="N16" i="58"/>
  <c r="S15" i="58"/>
  <c r="N15" i="58"/>
  <c r="S14" i="58"/>
  <c r="N14" i="58"/>
  <c r="S13" i="58"/>
  <c r="N13" i="58"/>
  <c r="S12" i="58"/>
  <c r="N12" i="58"/>
  <c r="S11" i="58"/>
  <c r="N11" i="58"/>
  <c r="S10" i="58"/>
  <c r="N10" i="58"/>
  <c r="S9" i="58"/>
  <c r="N9" i="58"/>
  <c r="S8" i="58"/>
  <c r="N8" i="58"/>
  <c r="S7" i="58"/>
  <c r="N7" i="58"/>
  <c r="E26" i="57"/>
  <c r="D26" i="57"/>
  <c r="C26" i="57"/>
  <c r="B26" i="57"/>
  <c r="F26" i="57" s="1"/>
  <c r="F25" i="57"/>
  <c r="D25" i="57"/>
  <c r="F24" i="57"/>
  <c r="D24" i="57"/>
  <c r="F23" i="57"/>
  <c r="D23" i="57"/>
  <c r="H22" i="57"/>
  <c r="F22" i="57"/>
  <c r="D22" i="57"/>
  <c r="F21" i="57"/>
  <c r="D21" i="57"/>
  <c r="E13" i="57"/>
  <c r="C13" i="57"/>
  <c r="D13" i="57" s="1"/>
  <c r="B13" i="57"/>
  <c r="F13" i="57" s="1"/>
  <c r="F12" i="57"/>
  <c r="D12" i="57"/>
  <c r="F11" i="57"/>
  <c r="D11" i="57"/>
  <c r="F10" i="57"/>
  <c r="D10" i="57"/>
  <c r="H9" i="57"/>
  <c r="F9" i="57"/>
  <c r="D9" i="57"/>
  <c r="F8" i="57"/>
  <c r="D8" i="57"/>
  <c r="E26" i="46" l="1"/>
  <c r="C26" i="46"/>
  <c r="B26" i="46"/>
  <c r="F26" i="46" s="1"/>
  <c r="F25" i="46"/>
  <c r="D25" i="46"/>
  <c r="F24" i="46"/>
  <c r="D24" i="46"/>
  <c r="F23" i="46"/>
  <c r="D23" i="46"/>
  <c r="H22" i="46"/>
  <c r="F22" i="46"/>
  <c r="D22" i="46"/>
  <c r="F21" i="46"/>
  <c r="D21" i="46"/>
  <c r="E13" i="46"/>
  <c r="C13" i="46"/>
  <c r="D13" i="46" s="1"/>
  <c r="B13" i="46"/>
  <c r="F12" i="46"/>
  <c r="D12" i="46"/>
  <c r="F11" i="46"/>
  <c r="D11" i="46"/>
  <c r="F10" i="46"/>
  <c r="D10" i="46"/>
  <c r="H9" i="46"/>
  <c r="F9" i="46"/>
  <c r="D9" i="46"/>
  <c r="F8" i="46"/>
  <c r="D8" i="46"/>
  <c r="D26" i="46" l="1"/>
  <c r="F13" i="46"/>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<sst xmlns="http://schemas.openxmlformats.org/spreadsheetml/2006/main" count="6106" uniqueCount="488">
  <si>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</si>
  <si>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</si>
  <si>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</si>
  <si>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</si>
  <si>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</si>
  <si>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</si>
  <si>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</si>
  <si>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</si>
  <si>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</si>
  <si>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</si>
  <si>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</si>
  <si>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</si>
  <si>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</si>
  <si>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</si>
  <si>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</si>
  <si>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</si>
  <si>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</si>
  <si>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</si>
  <si>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</si>
  <si>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</si>
  <si>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</si>
  <si>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</si>
  <si>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</si>
  <si>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</si>
  <si>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</si>
  <si>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</si>
  <si>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</si>
  <si>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</si>
  <si>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</si>
  <si>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</si>
  <si>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</si>
  <si>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</si>
  <si>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</si>
  <si>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</si>
  <si>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</si>
  <si>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</si>
  <si>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</si>
  <si>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</si>
  <si>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</si>
  <si>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</si>
  <si>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</si>
  <si>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</si>
  <si>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</si>
  <si>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</si>
  <si>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</si>
  <si>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</si>
  <si>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</si>
  <si>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</si>
  <si>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</si>
  <si>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</si>
  <si>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</si>
  <si>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</si>
  <si>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</si>
  <si>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</si>
  <si>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</si>
  <si>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</si>
  <si>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</si>
  <si>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</si>
  <si>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</si>
  <si>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</si>
  <si>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</si>
  <si>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</si>
  <si>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</si>
  <si>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</si>
  <si>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</si>
  <si>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</si>
  <si>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</si>
  <si>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</si>
  <si>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</si>
  <si>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</si>
  <si>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</si>
  <si>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</si>
  <si>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</si>
  <si>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</si>
  <si>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</si>
  <si>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</si>
  <si>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</si>
  <si>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</si>
  <si>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</si>
  <si>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</si>
  <si>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</si>
  <si>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</si>
  <si>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</si>
  <si>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</si>
  <si>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</si>
  <si>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</si>
  <si>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</si>
  <si>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</si>
  <si>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</si>
  <si>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</si>
  <si>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</si>
  <si>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</si>
  <si>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</si>
  <si>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</si>
  <si>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</si>
  <si>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</si>
  <si>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</si>
  <si>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</si>
  <si>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</si>
  <si>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</si>
  <si>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</si>
  <si>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</si>
  <si>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</si>
  <si>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</si>
  <si>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</si>
  <si>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</si>
  <si>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</si>
  <si>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</si>
  <si>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</si>
  <si>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</si>
  <si>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</si>
  <si>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</si>
  <si>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</si>
  <si>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</si>
  <si>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</si>
  <si>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</si>
  <si>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</si>
  <si>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</si>
  <si>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</si>
  <si>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</si>
  <si>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</si>
  <si>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</si>
  <si>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</si>
  <si>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</si>
  <si>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</si>
  <si>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</si>
  <si>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</si>
  <si>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</si>
  <si>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</si>
  <si>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</si>
  <si>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</si>
  <si>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</si>
  <si>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</si>
  <si>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</si>
  <si>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</si>
  <si>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</si>
  <si>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</si>
  <si>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</si>
  <si>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</si>
  <si>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</si>
  <si>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</si>
  <si>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</si>
  <si>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</si>
  <si>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</si>
  <si>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</si>
  <si>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</si>
  <si>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</si>
  <si>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</si>
  <si>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</si>
  <si>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</si>
  <si>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</si>
  <si>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</si>
  <si>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</si>
  <si>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</si>
  <si>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</si>
  <si>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</si>
  <si>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</si>
  <si>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</si>
  <si>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</si>
  <si>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</si>
  <si>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</si>
  <si>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</si>
  <si>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</si>
  <si>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</si>
  <si>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</si>
  <si>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</si>
  <si>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</si>
  <si>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</si>
  <si>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</si>
  <si>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</si>
  <si>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</si>
  <si>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</si>
  <si>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</si>
  <si>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</si>
  <si>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</si>
  <si>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</si>
  <si>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</si>
  <si>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</si>
  <si>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</si>
  <si>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</si>
  <si>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</si>
  <si>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</si>
  <si>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</si>
  <si>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</si>
  <si>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</si>
  <si>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</si>
  <si>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</si>
  <si>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</si>
  <si>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</si>
  <si>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</si>
  <si>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</si>
  <si>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</si>
  <si>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</si>
  <si>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</si>
  <si>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</si>
  <si>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</si>
  <si>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</si>
  <si>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</si>
  <si>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</si>
  <si>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</si>
  <si>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</si>
  <si>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</si>
  <si>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</si>
  <si>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</si>
  <si>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</si>
  <si>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</si>
  <si>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</si>
  <si>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</si>
  <si>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</si>
  <si>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</si>
  <si>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</si>
  <si>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</si>
  <si>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</si>
  <si>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</si>
  <si>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</si>
  <si>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</si>
  <si>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</si>
  <si>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</si>
  <si>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</si>
  <si>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</si>
  <si>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</si>
  <si>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</si>
  <si>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</si>
  <si>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</si>
  <si>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</si>
  <si>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</si>
  <si>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</si>
  <si>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</si>
  <si>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</si>
  <si>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</si>
  <si>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</si>
  <si>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</si>
  <si>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</si>
  <si>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</si>
  <si>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</si>
  <si>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</si>
  <si>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</si>
  <si>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</si>
  <si>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</si>
  <si>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</si>
  <si>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</si>
  <si>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</si>
  <si>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</si>
  <si>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</si>
  <si>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</si>
  <si>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</si>
  <si>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</si>
  <si>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</si>
  <si>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</si>
  <si>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</si>
  <si>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</si>
  <si>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</si>
  <si>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</si>
  <si>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</si>
  <si>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</si>
  <si>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</si>
  <si>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</si>
  <si>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</si>
  <si>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</si>
  <si>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</si>
  <si>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</si>
  <si>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</si>
  <si>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</si>
  <si>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</si>
  <si>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</si>
  <si>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</si>
  <si>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</si>
  <si>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</si>
  <si>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</si>
  <si>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</si>
  <si>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</si>
  <si>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</si>
  <si>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</si>
  <si>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</si>
  <si>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</si>
  <si>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</si>
  <si>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</si>
  <si>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</si>
  <si>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</si>
  <si>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</si>
  <si>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</si>
  <si>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</si>
  <si>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</si>
  <si>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</si>
  <si>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</si>
  <si>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</si>
  <si>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</si>
  <si>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</si>
  <si>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</si>
  <si>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</si>
  <si>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</si>
  <si>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</si>
  <si>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</si>
  <si>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</si>
  <si>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</si>
  <si>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</si>
  <si>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</si>
  <si>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</si>
  <si>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</si>
  <si>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</si>
  <si>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</si>
  <si>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</si>
  <si>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</si>
  <si>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</si>
  <si>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</si>
  <si>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</si>
  <si>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</si>
  <si>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</si>
  <si>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</si>
  <si>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</si>
  <si>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</si>
  <si>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</si>
  <si>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</si>
  <si>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</si>
  <si>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</si>
  <si>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</si>
  <si>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</si>
  <si>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</si>
  <si>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</si>
  <si>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</si>
  <si>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</si>
  <si>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</si>
  <si>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</si>
  <si>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</si>
  <si>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</si>
  <si>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</si>
  <si>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</si>
  <si>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</si>
  <si>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</si>
  <si>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</si>
  <si>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</si>
  <si>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</si>
  <si>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</si>
  <si>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</si>
  <si>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</si>
  <si>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</si>
  <si>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</si>
  <si>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</si>
  <si>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</si>
  <si>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</si>
  <si>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</si>
  <si>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</si>
  <si>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</si>
  <si>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</si>
  <si>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</si>
  <si>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</si>
  <si>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</si>
  <si>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</si>
  <si>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</si>
  <si>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</si>
  <si>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</si>
  <si>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</si>
  <si>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</si>
  <si>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</si>
  <si>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</si>
  <si>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</si>
  <si>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</si>
  <si>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</si>
  <si>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</si>
  <si>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</si>
  <si>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</si>
  <si>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</si>
  <si>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</si>
  <si>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</si>
  <si>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</si>
  <si>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</si>
  <si>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</si>
  <si>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</si>
  <si>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</si>
  <si>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</si>
  <si>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</si>
  <si>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</si>
  <si>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</si>
  <si>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</si>
  <si>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</si>
  <si>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</si>
  <si>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</si>
  <si>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</si>
  <si>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</si>
  <si>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</si>
  <si>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</si>
  <si>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</si>
  <si>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</si>
  <si>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</si>
  <si>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</si>
  <si>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</si>
  <si>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</si>
  <si>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</si>
  <si>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</si>
  <si>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</si>
  <si>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</si>
  <si>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</si>
  <si>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</si>
  <si>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</si>
  <si>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</si>
  <si>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</si>
  <si>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</si>
  <si>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</si>
  <si>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</si>
  <si>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</si>
  <si>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</si>
  <si>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</si>
  <si>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</si>
  <si>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</si>
  <si>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</si>
  <si>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</si>
  <si>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</si>
  <si>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</si>
  <si>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</si>
  <si>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</si>
  <si>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</si>
  <si>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</si>
  <si>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</si>
  <si>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</si>
  <si>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</si>
  <si>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</si>
  <si>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</si>
  <si>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</si>
  <si>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</si>
  <si>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</si>
  <si>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</si>
  <si>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</si>
  <si>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</si>
  <si>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</si>
  <si>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</si>
  <si>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</si>
  <si>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</si>
  <si>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</si>
  <si>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</si>
  <si>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</si>
  <si>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</si>
  <si>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</si>
  <si>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</si>
  <si>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</si>
  <si>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</si>
  <si>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</si>
  <si>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</si>
  <si>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</si>
  <si>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</si>
  <si>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</si>
  <si>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</si>
  <si>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</si>
  <si>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</si>
  <si>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</si>
  <si>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</si>
  <si>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</si>
  <si>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</si>
  <si>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</si>
  <si>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</si>
  <si>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</si>
  <si>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</si>
  <si>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</si>
  <si>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</si>
  <si>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</si>
  <si>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</si>
  <si>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</si>
  <si>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</si>
  <si>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</si>
  <si>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</si>
  <si>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</si>
  <si>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</si>
  <si>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</si>
  <si>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</si>
  <si>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n/a</t>
  </si>
  <si>
    <t>n/a - dane niedostępne lub do wyjaśnienia</t>
  </si>
  <si>
    <t>Źródło: Ministerstwo Finansów</t>
  </si>
  <si>
    <t/>
  </si>
  <si>
    <t>Ministerstwo Rolnictwa i Rozwoju Wsi</t>
  </si>
  <si>
    <t xml:space="preserve">Opracowała: </t>
  </si>
  <si>
    <t>17.05.2020</t>
  </si>
  <si>
    <t>11.05.2020 - 17.05.2020</t>
  </si>
  <si>
    <t>11 - 17.05.2020r.</t>
  </si>
  <si>
    <t>Tydzień 20</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</si>
  <si>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I-III 2020 r. (dane wstępne) </t>
    </r>
    <r>
      <rPr>
        <b/>
        <sz val="11"/>
        <rFont val="Times New Roman"/>
        <family val="1"/>
        <charset val="238"/>
      </rPr>
      <t xml:space="preserve">w porównaniu do I-III 2019 r. </t>
    </r>
    <r>
      <rPr>
        <i/>
        <sz val="11"/>
        <rFont val="Times New Roman"/>
        <family val="1"/>
        <charset val="238"/>
      </rPr>
      <t>(wg wstępnych danych Min. Finansów).</t>
    </r>
  </si>
  <si>
    <t>I-III 2020 r. (wstępne)</t>
  </si>
  <si>
    <t>I-III 2019 r.</t>
  </si>
  <si>
    <t>zmiana w stos. do I-III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</si>
  <si>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I-III 2020 r. (dane wstępne)  </t>
    </r>
    <r>
      <rPr>
        <b/>
        <sz val="11"/>
        <rFont val="Times New Roman"/>
        <family val="1"/>
        <charset val="238"/>
      </rPr>
      <t>w porównaniu do I-II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</si>
  <si>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I-III 2020 r.</t>
    </r>
    <r>
      <rPr>
        <b/>
        <sz val="14"/>
        <color indexed="8"/>
        <rFont val="Arial"/>
        <family val="2"/>
        <charset val="238"/>
      </rPr>
      <t xml:space="preserve"> (dane wstępne)</t>
    </r>
  </si>
  <si>
    <t>OKRES: I-III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</si>
  <si>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I-III 2020 r.</t>
    </r>
    <r>
      <rPr>
        <b/>
        <sz val="14"/>
        <color indexed="8"/>
        <rFont val="Arial"/>
        <family val="2"/>
        <charset val="238"/>
      </rPr>
      <t xml:space="preserve"> (dane wstępne)</t>
    </r>
  </si>
  <si>
    <t>OKRES: I - III 2020 r. (wstępne) - ważniejsze państwa</t>
  </si>
  <si>
    <t>28.05.2020 r.</t>
  </si>
  <si>
    <t>NR 21/2020</t>
  </si>
  <si>
    <t>Notowania z okresu: 18 - 24.05.2020r.</t>
  </si>
  <si>
    <t>24.05.2020</t>
  </si>
  <si>
    <r>
      <t xml:space="preserve">Tablica 5. Średnie ceny sprzedaży netto (bez VAT) elementów mięsa wołowego wg makroregionów </t>
    </r>
    <r>
      <rPr>
        <b/>
        <sz val="14"/>
        <color rgb="FF0000FF"/>
        <rFont val="Times New Roman CE"/>
        <family val="1"/>
        <charset val="238"/>
      </rPr>
      <t>w okresie: 18 - 24.05.2020</t>
    </r>
  </si>
  <si>
    <t>Dane nie zostały przesłane - niektóre ceny takie same jak tydzień wcześniej: EL, MT, 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</si>
</sst>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s>
  <cellStyleXfs count="215">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cellStyleXfs>
  <cellXfs count="150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0" fontId="203" fillId="64" borderId="38" xfId="188" applyFont="1" applyFill="1" applyBorder="1" applyAlignment="1" applyProtection="1">
      <alignment horizontal="center" vertical="center"/>
      <protection locked="0"/>
    </xf>
    <xf numFmtId="0" fontId="203" fillId="61" borderId="38" xfId="188" applyFont="1" applyFill="1" applyBorder="1" applyAlignment="1" applyProtection="1">
      <alignment horizontal="center" vertical="center"/>
      <protection locked="0"/>
    </xf>
    <xf numFmtId="0" fontId="203" fillId="61" borderId="40" xfId="188" applyFont="1" applyFill="1" applyBorder="1" applyAlignment="1" applyProtection="1">
      <alignment horizontal="center" vertical="center"/>
      <protection locked="0"/>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3" fontId="37" fillId="0" borderId="55" xfId="188" applyNumberFormat="1" applyFont="1" applyBorder="1"/>
    <xf numFmtId="3" fontId="37" fillId="0" borderId="3" xfId="188" applyNumberFormat="1" applyFont="1" applyBorder="1"/>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0" borderId="47" xfId="0" applyNumberFormat="1" applyFont="1" applyBorder="1" applyAlignment="1">
      <alignment horizontal="center" vertical="center" wrapText="1"/>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2" fontId="14" fillId="0" borderId="58" xfId="0" quotePrefix="1" applyNumberFormat="1" applyFont="1" applyFill="1" applyBorder="1"/>
    <xf numFmtId="0" fontId="0" fillId="0" borderId="110" xfId="0" applyNumberFormat="1" applyBorder="1"/>
    <xf numFmtId="0" fontId="200" fillId="60" borderId="0" xfId="213" applyFont="1" applyFill="1" applyBorder="1" applyAlignment="1">
      <alignment horizontal="center" vertical="center"/>
    </xf>
    <xf numFmtId="0" fontId="204" fillId="60" borderId="0" xfId="213" applyFont="1" applyFill="1" applyBorder="1" applyAlignment="1" applyProtection="1">
      <alignment horizontal="center" vertical="center"/>
      <protection locked="0"/>
    </xf>
    <xf numFmtId="2" fontId="204" fillId="60" borderId="2" xfId="213" applyNumberFormat="1" applyFont="1" applyFill="1" applyBorder="1" applyAlignment="1" applyProtection="1">
      <alignment horizontal="center" vertical="center"/>
      <protection locked="0"/>
    </xf>
    <xf numFmtId="2" fontId="204" fillId="60" borderId="3" xfId="213" applyNumberFormat="1" applyFont="1" applyFill="1" applyBorder="1" applyAlignment="1" applyProtection="1">
      <alignment horizontal="center" vertical="center"/>
      <protection locked="0"/>
    </xf>
    <xf numFmtId="2" fontId="204" fillId="60" borderId="3" xfId="213" applyNumberFormat="1" applyFont="1" applyFill="1" applyBorder="1" applyAlignment="1">
      <alignment horizontal="center" vertical="center"/>
    </xf>
    <xf numFmtId="2" fontId="204" fillId="64" borderId="3" xfId="213"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13" applyNumberFormat="1" applyFont="1" applyFill="1" applyBorder="1" applyAlignment="1">
      <alignment horizontal="center" vertical="center"/>
    </xf>
    <xf numFmtId="43" fontId="204" fillId="60" borderId="3" xfId="214" applyFont="1" applyFill="1" applyBorder="1" applyAlignment="1">
      <alignment horizontal="center" vertical="center"/>
    </xf>
    <xf numFmtId="0" fontId="200" fillId="60" borderId="0" xfId="213" applyFont="1" applyFill="1" applyBorder="1" applyAlignment="1">
      <alignment horizontal="center" vertical="center"/>
    </xf>
    <xf numFmtId="0" fontId="200" fillId="60" borderId="0" xfId="213" applyFont="1" applyFill="1" applyAlignment="1">
      <alignment vertical="center"/>
    </xf>
    <xf numFmtId="2" fontId="204" fillId="60" borderId="96" xfId="213" applyNumberFormat="1" applyFont="1" applyFill="1" applyBorder="1" applyAlignment="1">
      <alignment horizontal="center" vertical="center"/>
    </xf>
    <xf numFmtId="2" fontId="204" fillId="60" borderId="97" xfId="213" applyNumberFormat="1" applyFont="1" applyFill="1" applyBorder="1" applyAlignment="1">
      <alignment horizontal="center" vertical="center"/>
    </xf>
    <xf numFmtId="2" fontId="204" fillId="64" borderId="97" xfId="213"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13"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13" applyNumberFormat="1" applyFont="1" applyFill="1" applyBorder="1" applyAlignment="1">
      <alignment horizontal="center" vertical="center"/>
    </xf>
    <xf numFmtId="0" fontId="200" fillId="60" borderId="0" xfId="213" applyFont="1" applyFill="1"/>
    <xf numFmtId="171" fontId="204" fillId="60" borderId="96" xfId="99" applyNumberFormat="1" applyFont="1" applyFill="1" applyBorder="1" applyAlignment="1">
      <alignment horizontal="center" vertical="center"/>
    </xf>
    <xf numFmtId="2" fontId="204" fillId="60" borderId="100" xfId="213" applyNumberFormat="1" applyFont="1" applyFill="1" applyBorder="1" applyAlignment="1">
      <alignment horizontal="center" vertical="center"/>
    </xf>
    <xf numFmtId="2" fontId="204" fillId="60" borderId="101" xfId="213" applyNumberFormat="1" applyFont="1" applyFill="1" applyBorder="1" applyAlignment="1">
      <alignment horizontal="center" vertical="center"/>
    </xf>
    <xf numFmtId="2" fontId="204" fillId="64" borderId="101" xfId="213"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13"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13" applyNumberFormat="1" applyFont="1" applyFill="1" applyBorder="1" applyAlignment="1">
      <alignment horizontal="center" vertical="center"/>
    </xf>
    <xf numFmtId="2" fontId="204" fillId="60" borderId="100" xfId="213" applyNumberFormat="1" applyFont="1" applyFill="1" applyBorder="1" applyAlignment="1" applyProtection="1">
      <alignment horizontal="center" vertical="center"/>
      <protection locked="0"/>
    </xf>
    <xf numFmtId="2" fontId="204" fillId="60" borderId="101" xfId="213" applyNumberFormat="1" applyFont="1" applyFill="1" applyBorder="1" applyAlignment="1" applyProtection="1">
      <alignment horizontal="center" vertical="center"/>
      <protection locked="0"/>
    </xf>
    <xf numFmtId="2" fontId="204" fillId="64" borderId="101" xfId="213" applyNumberFormat="1" applyFont="1" applyFill="1" applyBorder="1" applyAlignment="1" applyProtection="1">
      <alignment horizontal="center" vertical="center"/>
      <protection locked="0"/>
    </xf>
    <xf numFmtId="169" fontId="204" fillId="60" borderId="0" xfId="213"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13" applyNumberFormat="1" applyFont="1" applyFill="1" applyBorder="1" applyAlignment="1">
      <alignment horizontal="center" vertical="center"/>
    </xf>
    <xf numFmtId="2" fontId="204" fillId="61" borderId="101" xfId="213" applyNumberFormat="1" applyFont="1" applyFill="1" applyBorder="1" applyAlignment="1" applyProtection="1">
      <alignment horizontal="center" vertical="center"/>
      <protection locked="0"/>
    </xf>
    <xf numFmtId="2" fontId="204" fillId="61" borderId="101" xfId="213"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13"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13" applyNumberFormat="1" applyFont="1" applyFill="1" applyBorder="1" applyAlignment="1" applyProtection="1">
      <alignment horizontal="center" vertical="center"/>
      <protection locked="0"/>
    </xf>
    <xf numFmtId="2" fontId="204" fillId="61" borderId="106" xfId="213"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13"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33"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90" fillId="0" borderId="0" xfId="0" applyFont="1" applyBorder="1" applyAlignment="1">
      <alignment horizont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3" fontId="14" fillId="0" borderId="46" xfId="0" quotePrefix="1" applyNumberFormat="1" applyFont="1" applyBorder="1"/>
    <xf numFmtId="3" fontId="14" fillId="2" borderId="46" xfId="0" quotePrefix="1" applyNumberFormat="1" applyFont="1" applyFill="1" applyBorder="1"/>
    <xf numFmtId="3" fontId="14" fillId="0" borderId="48" xfId="0" quotePrefix="1" applyNumberFormat="1" applyFont="1" applyBorder="1"/>
    <xf numFmtId="165" fontId="57" fillId="0" borderId="42" xfId="51" applyNumberFormat="1" applyFont="1" applyBorder="1"/>
  </cellXfs>
  <cellStyles count="215">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512584</xdr:colOff>
      <xdr:row>21</xdr:row>
      <xdr:rowOff>29239</xdr:rowOff>
    </xdr:to>
    <xdr:pic>
      <xdr:nvPicPr>
        <xdr:cNvPr id="4" name="Obraz 3"/>
        <xdr:cNvPicPr>
          <a:picLocks noChangeAspect="1"/>
        </xdr:cNvPicPr>
      </xdr:nvPicPr>
      <xdr:blipFill>
        <a:blip xmlns:r="http://schemas.openxmlformats.org/officeDocument/2006/relationships" r:embed="rId1"/>
        <a:stretch>
          <a:fillRect/>
        </a:stretch>
      </xdr:blipFill>
      <xdr:spPr>
        <a:xfrm>
          <a:off x="0" y="161925"/>
          <a:ext cx="5998984" cy="3267739"/>
        </a:xfrm>
        <a:prstGeom prst="rect">
          <a:avLst/>
        </a:prstGeom>
      </xdr:spPr>
    </xdr:pic>
    <xdr:clientData/>
  </xdr:twoCellAnchor>
  <xdr:twoCellAnchor editAs="oneCell">
    <xdr:from>
      <xdr:col>10</xdr:col>
      <xdr:colOff>57150</xdr:colOff>
      <xdr:row>1</xdr:row>
      <xdr:rowOff>0</xdr:rowOff>
    </xdr:from>
    <xdr:to>
      <xdr:col>19</xdr:col>
      <xdr:colOff>557541</xdr:colOff>
      <xdr:row>21</xdr:row>
      <xdr:rowOff>41432</xdr:rowOff>
    </xdr:to>
    <xdr:pic>
      <xdr:nvPicPr>
        <xdr:cNvPr id="7" name="Obraz 6"/>
        <xdr:cNvPicPr>
          <a:picLocks noChangeAspect="1"/>
        </xdr:cNvPicPr>
      </xdr:nvPicPr>
      <xdr:blipFill>
        <a:blip xmlns:r="http://schemas.openxmlformats.org/officeDocument/2006/relationships" r:embed="rId2"/>
        <a:stretch>
          <a:fillRect/>
        </a:stretch>
      </xdr:blipFill>
      <xdr:spPr>
        <a:xfrm>
          <a:off x="6153150" y="161925"/>
          <a:ext cx="5986791" cy="3279932"/>
        </a:xfrm>
        <a:prstGeom prst="rect">
          <a:avLst/>
        </a:prstGeom>
      </xdr:spPr>
    </xdr:pic>
    <xdr:clientData/>
  </xdr:twoCellAnchor>
  <xdr:twoCellAnchor editAs="oneCell">
    <xdr:from>
      <xdr:col>0</xdr:col>
      <xdr:colOff>0</xdr:colOff>
      <xdr:row>23</xdr:row>
      <xdr:rowOff>0</xdr:rowOff>
    </xdr:from>
    <xdr:to>
      <xdr:col>9</xdr:col>
      <xdr:colOff>543067</xdr:colOff>
      <xdr:row>43</xdr:row>
      <xdr:rowOff>18193</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05225"/>
          <a:ext cx="6029467" cy="3304318"/>
        </a:xfrm>
        <a:prstGeom prst="rect">
          <a:avLst/>
        </a:prstGeom>
      </xdr:spPr>
    </xdr:pic>
    <xdr:clientData/>
  </xdr:twoCellAnchor>
  <xdr:twoCellAnchor editAs="oneCell">
    <xdr:from>
      <xdr:col>10</xdr:col>
      <xdr:colOff>0</xdr:colOff>
      <xdr:row>23</xdr:row>
      <xdr:rowOff>0</xdr:rowOff>
    </xdr:from>
    <xdr:to>
      <xdr:col>19</xdr:col>
      <xdr:colOff>512584</xdr:colOff>
      <xdr:row>42</xdr:row>
      <xdr:rowOff>218979</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705225"/>
          <a:ext cx="5998984" cy="32860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B15" sqref="B15"/>
    </sheetView>
  </sheetViews>
  <sheetFormatPr defaultRowHeight="11.25"/>
  <cols>
    <col min="1" max="1" width="4.42578125" style="1196" customWidth="1"/>
    <col min="2" max="2" width="13.7109375" style="1196" customWidth="1"/>
    <col min="3" max="3" width="10.28515625" style="1196" customWidth="1"/>
    <col min="4" max="4" width="10.7109375" style="1196" customWidth="1"/>
    <col min="5" max="6" width="9.140625" style="1196"/>
    <col min="7" max="7" width="12.42578125" style="1196" customWidth="1"/>
    <col min="8" max="16384" width="9.140625" style="1196"/>
  </cols>
  <sheetData>
    <row r="2" spans="1:18" ht="12.75">
      <c r="B2" s="1197" t="s">
        <v>0</v>
      </c>
      <c r="G2" s="1198" t="s">
        <v>482</v>
      </c>
      <c r="I2" s="1199"/>
    </row>
    <row r="3" spans="1:18" ht="12.75">
      <c r="B3" s="1197" t="s">
        <v>460</v>
      </c>
    </row>
    <row r="5" spans="1:18">
      <c r="B5" s="1200" t="s">
        <v>461</v>
      </c>
      <c r="C5" s="1200"/>
      <c r="D5" s="1200"/>
      <c r="E5" s="1200"/>
      <c r="F5" s="1200"/>
    </row>
    <row r="6" spans="1:18">
      <c r="B6" s="1201"/>
      <c r="C6" s="1202"/>
      <c r="D6" s="1203"/>
      <c r="E6" s="1203"/>
      <c r="F6" s="1203"/>
      <c r="G6" s="1203"/>
      <c r="H6" s="1203"/>
      <c r="I6" s="1203"/>
      <c r="J6" s="1203"/>
    </row>
    <row r="7" spans="1:18">
      <c r="B7" s="1201" t="s">
        <v>1</v>
      </c>
      <c r="C7" s="1202"/>
      <c r="D7" s="1203"/>
      <c r="E7" s="1203"/>
      <c r="F7" s="1203"/>
      <c r="G7" s="1203"/>
      <c r="H7" s="1203"/>
      <c r="I7" s="1203"/>
      <c r="J7" s="1203"/>
    </row>
    <row r="8" spans="1:18">
      <c r="B8" s="1201" t="s">
        <v>2</v>
      </c>
      <c r="C8" s="1202"/>
      <c r="D8" s="1203"/>
      <c r="E8" s="1203"/>
      <c r="F8" s="1203"/>
      <c r="G8" s="1203"/>
      <c r="H8" s="1203"/>
      <c r="I8" s="1203"/>
      <c r="J8" s="1203"/>
    </row>
    <row r="9" spans="1:18" ht="23.25">
      <c r="B9" s="1203"/>
      <c r="C9" s="1203"/>
      <c r="D9" s="1203"/>
      <c r="E9" s="1203"/>
      <c r="H9" s="1203"/>
      <c r="I9" s="1203"/>
      <c r="J9" s="1204"/>
    </row>
    <row r="10" spans="1:18" ht="24.75" customHeight="1">
      <c r="B10" s="1205" t="s">
        <v>483</v>
      </c>
      <c r="C10" s="1206"/>
      <c r="D10" s="1207" t="s">
        <v>68</v>
      </c>
      <c r="E10" s="1204"/>
      <c r="F10" s="1204"/>
      <c r="G10" s="1204"/>
      <c r="H10" s="1204"/>
      <c r="I10" s="1204"/>
      <c r="J10" s="1203"/>
    </row>
    <row r="11" spans="1:18">
      <c r="B11" s="1202"/>
      <c r="C11" s="1202"/>
      <c r="E11" s="1203"/>
      <c r="F11" s="1208" t="s">
        <v>255</v>
      </c>
      <c r="G11" s="1203"/>
      <c r="H11" s="1203"/>
      <c r="I11" s="1203"/>
      <c r="J11" s="1203"/>
    </row>
    <row r="12" spans="1:18" ht="15.75">
      <c r="B12" s="1209"/>
      <c r="C12" s="1202"/>
      <c r="D12" s="1203"/>
      <c r="E12" s="1203"/>
      <c r="F12" s="1203"/>
      <c r="G12" s="1210"/>
      <c r="H12" s="1211"/>
      <c r="I12" s="1203"/>
      <c r="J12" s="1203"/>
    </row>
    <row r="13" spans="1:18" ht="15.75">
      <c r="A13" s="1203"/>
      <c r="B13" s="1205" t="s">
        <v>484</v>
      </c>
      <c r="C13" s="1212"/>
      <c r="D13" s="1212"/>
      <c r="E13" s="1212"/>
      <c r="F13" s="1203"/>
      <c r="G13" s="1203"/>
      <c r="H13" s="65"/>
      <c r="I13" s="1203"/>
      <c r="J13" s="1203"/>
    </row>
    <row r="14" spans="1:18" ht="12.75">
      <c r="A14" s="1203"/>
      <c r="B14" s="1203"/>
      <c r="C14" s="1203"/>
      <c r="D14" s="1203"/>
      <c r="E14" s="1203"/>
      <c r="F14" s="1203"/>
      <c r="G14" s="1203"/>
      <c r="H14" s="65"/>
      <c r="I14" s="1203"/>
      <c r="J14" s="1203"/>
    </row>
    <row r="15" spans="1:18" ht="18.75">
      <c r="A15" s="1213"/>
      <c r="B15" s="1214"/>
      <c r="C15" s="1215"/>
      <c r="D15" s="1215"/>
      <c r="E15" s="1216"/>
      <c r="F15" s="1216"/>
      <c r="G15" s="1216"/>
      <c r="H15" s="1216"/>
      <c r="I15" s="1215"/>
      <c r="J15" s="1215"/>
      <c r="K15" s="1215"/>
      <c r="L15" s="1216"/>
      <c r="M15" s="1216"/>
      <c r="N15" s="1216"/>
      <c r="P15" s="1203"/>
      <c r="Q15" s="1203"/>
      <c r="R15" s="1203"/>
    </row>
    <row r="16" spans="1:18" ht="12.75">
      <c r="B16" s="1217"/>
      <c r="C16" s="1217"/>
      <c r="D16" s="1218"/>
      <c r="E16" s="1218"/>
      <c r="F16" s="1218"/>
      <c r="G16" s="1218"/>
      <c r="H16" s="1218"/>
      <c r="I16" s="1218"/>
      <c r="J16" s="1218"/>
      <c r="K16" s="1219"/>
      <c r="L16" s="1219"/>
      <c r="M16" s="1219"/>
      <c r="N16" s="1219"/>
      <c r="O16" s="1219"/>
    </row>
    <row r="17" spans="2:11">
      <c r="B17" s="1201" t="s">
        <v>336</v>
      </c>
      <c r="C17" s="1202"/>
      <c r="D17" s="1203"/>
      <c r="E17" s="1203"/>
      <c r="F17" s="1203"/>
      <c r="G17" s="1203"/>
      <c r="H17" s="1203"/>
      <c r="I17" s="1203"/>
      <c r="J17" s="1203"/>
    </row>
    <row r="18" spans="2:11">
      <c r="B18" s="1203" t="s">
        <v>3</v>
      </c>
      <c r="C18" s="1203"/>
      <c r="D18" s="1203"/>
      <c r="E18" s="1203"/>
      <c r="F18" s="1203"/>
      <c r="G18" s="1203"/>
      <c r="H18" s="1203"/>
      <c r="I18" s="1203"/>
      <c r="J18" s="1203"/>
    </row>
    <row r="19" spans="2:11">
      <c r="B19" s="1203" t="s">
        <v>467</v>
      </c>
      <c r="C19" s="1203"/>
      <c r="D19" s="1203"/>
      <c r="E19" s="1203"/>
      <c r="F19" s="1203"/>
      <c r="G19" s="1203"/>
      <c r="H19" s="1203"/>
      <c r="I19" s="1203"/>
      <c r="J19" s="1203"/>
    </row>
    <row r="20" spans="2:11">
      <c r="B20" s="1203" t="s">
        <v>4</v>
      </c>
      <c r="C20" s="1203"/>
      <c r="D20" s="1203"/>
      <c r="E20" s="1203"/>
      <c r="F20" s="1203"/>
      <c r="G20" s="1203"/>
      <c r="H20" s="1203"/>
      <c r="I20" s="1203"/>
      <c r="J20" s="1203"/>
    </row>
    <row r="21" spans="2:11">
      <c r="B21" s="1203" t="s">
        <v>5</v>
      </c>
      <c r="C21" s="1203"/>
      <c r="D21" s="1203"/>
      <c r="E21" s="1203"/>
      <c r="F21" s="1203"/>
      <c r="G21" s="1203"/>
      <c r="H21" s="1203"/>
      <c r="I21" s="1203"/>
      <c r="J21" s="1203"/>
    </row>
    <row r="22" spans="2:11">
      <c r="B22" s="1203" t="s">
        <v>86</v>
      </c>
      <c r="C22" s="1203"/>
      <c r="D22" s="1203"/>
      <c r="E22" s="1203"/>
      <c r="F22" s="1203"/>
      <c r="G22" s="1203"/>
      <c r="H22" s="1203"/>
      <c r="I22" s="1203"/>
      <c r="J22" s="1203"/>
    </row>
    <row r="23" spans="2:11">
      <c r="B23" s="1203" t="s">
        <v>6</v>
      </c>
      <c r="C23" s="1203"/>
      <c r="D23" s="1203"/>
      <c r="E23" s="1203"/>
      <c r="F23" s="1203"/>
      <c r="G23" s="1203"/>
      <c r="H23" s="1203"/>
      <c r="I23" s="1203"/>
      <c r="J23" s="1203"/>
    </row>
    <row r="24" spans="2:11">
      <c r="B24" s="1203" t="s">
        <v>97</v>
      </c>
      <c r="C24" s="1203"/>
      <c r="D24" s="1203"/>
      <c r="E24" s="1203"/>
      <c r="F24" s="1203"/>
      <c r="G24" s="1203"/>
      <c r="H24" s="1203"/>
      <c r="I24" s="1203"/>
      <c r="J24" s="1203"/>
    </row>
    <row r="25" spans="2:11">
      <c r="B25" s="1203" t="s">
        <v>7</v>
      </c>
      <c r="C25" s="1203"/>
      <c r="D25" s="1203"/>
      <c r="E25" s="1203"/>
      <c r="F25" s="1203"/>
      <c r="G25" s="1203"/>
      <c r="H25" s="1203"/>
      <c r="I25" s="1203"/>
      <c r="J25" s="1203"/>
    </row>
    <row r="26" spans="2:11">
      <c r="C26" s="1203"/>
      <c r="D26" s="1203"/>
      <c r="E26" s="1203"/>
      <c r="F26" s="1203"/>
      <c r="G26" s="1203"/>
      <c r="H26" s="1203"/>
      <c r="I26" s="1203"/>
      <c r="J26" s="1203"/>
    </row>
    <row r="27" spans="2:11" ht="11.25" customHeight="1">
      <c r="B27" s="1220" t="s">
        <v>468</v>
      </c>
      <c r="C27" s="1203"/>
      <c r="D27" s="1203"/>
      <c r="E27" s="1203"/>
      <c r="F27" s="1203"/>
      <c r="G27" s="1203"/>
      <c r="H27" s="1203"/>
      <c r="I27" s="1203"/>
    </row>
    <row r="28" spans="2:11" ht="12.75">
      <c r="B28" s="1220"/>
    </row>
    <row r="29" spans="2:11" ht="12.75">
      <c r="B29" s="1220" t="s">
        <v>330</v>
      </c>
    </row>
    <row r="30" spans="2:11">
      <c r="B30" s="1221"/>
      <c r="C30" s="1222"/>
      <c r="D30" s="1222"/>
      <c r="E30" s="1222"/>
      <c r="F30" s="1222"/>
      <c r="G30" s="1222"/>
      <c r="H30" s="1222"/>
      <c r="I30" s="1222"/>
      <c r="J30" s="1222"/>
      <c r="K30" s="1222"/>
    </row>
    <row r="31" spans="2:11">
      <c r="B31" s="1223"/>
      <c r="C31" s="1222"/>
      <c r="D31" s="1222"/>
      <c r="E31" s="1222"/>
      <c r="F31" s="1222"/>
      <c r="G31" s="1222"/>
      <c r="H31" s="1222"/>
      <c r="I31" s="1222"/>
      <c r="J31" s="1222"/>
      <c r="K31" s="122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Y4" sqref="Y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427</v>
      </c>
      <c r="M3" s="1084"/>
      <c r="N3" s="1084"/>
      <c r="O3" s="1084"/>
      <c r="P3" s="1085"/>
      <c r="Q3" s="1084"/>
      <c r="R3" s="1084"/>
      <c r="S3" s="1084"/>
      <c r="T3" s="1084"/>
      <c r="U3" s="1084"/>
      <c r="V3" s="1120"/>
      <c r="W3" s="1119"/>
      <c r="X3" s="1122"/>
      <c r="Y3" s="1123" t="s">
        <v>472</v>
      </c>
      <c r="Z3" s="1122"/>
      <c r="AA3" s="1119"/>
      <c r="AB3" s="1087"/>
      <c r="AC3" s="106"/>
      <c r="AD3" s="106"/>
      <c r="AE3" s="106"/>
      <c r="AF3" s="106"/>
      <c r="AG3" s="106"/>
      <c r="AH3" s="106"/>
    </row>
    <row r="4" spans="1:34" s="1090" customFormat="1" ht="15.75">
      <c r="A4" s="1231" t="s">
        <v>487</v>
      </c>
      <c r="B4" s="1245"/>
      <c r="C4" s="1246"/>
      <c r="D4" s="1246"/>
      <c r="E4" s="1246"/>
      <c r="F4" s="1247"/>
      <c r="G4" s="1248"/>
      <c r="H4" s="1247"/>
      <c r="I4" s="1245"/>
      <c r="J4" s="1246"/>
      <c r="K4" s="1086"/>
      <c r="L4" s="1086"/>
      <c r="M4" s="1086"/>
      <c r="N4" s="1086"/>
      <c r="O4" s="1087"/>
      <c r="P4" s="1088"/>
      <c r="Q4" s="1086"/>
      <c r="R4" s="1086"/>
      <c r="S4" s="1086"/>
      <c r="T4" s="1086"/>
      <c r="U4" s="1086"/>
      <c r="V4" s="1118"/>
      <c r="W4" s="1117"/>
      <c r="X4" s="1121"/>
      <c r="Y4" s="1148" t="s">
        <v>471</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2" t="s">
        <v>378</v>
      </c>
      <c r="B6" s="1170"/>
      <c r="C6" s="1383" t="s">
        <v>454</v>
      </c>
      <c r="D6" s="1384"/>
      <c r="E6" s="1384"/>
      <c r="F6" s="1384"/>
      <c r="G6" s="1384"/>
      <c r="H6" s="1385"/>
      <c r="I6" s="1171"/>
      <c r="J6" s="1383" t="s">
        <v>455</v>
      </c>
      <c r="K6" s="1384"/>
      <c r="L6" s="1384"/>
      <c r="M6" s="1384"/>
      <c r="N6" s="1384"/>
      <c r="O6" s="1385"/>
      <c r="P6" s="1171"/>
      <c r="Q6" s="1383" t="s">
        <v>456</v>
      </c>
      <c r="R6" s="1384"/>
      <c r="S6" s="1384"/>
      <c r="T6" s="1384"/>
      <c r="U6" s="1384"/>
      <c r="V6" s="1385"/>
      <c r="W6" s="1171"/>
      <c r="X6" s="1386" t="s">
        <v>457</v>
      </c>
      <c r="Y6" s="1387"/>
      <c r="Z6" s="1387"/>
      <c r="AA6" s="1388"/>
      <c r="AB6" s="1139"/>
      <c r="AC6" s="106"/>
      <c r="AD6" s="106"/>
      <c r="AE6" s="106"/>
      <c r="AF6" s="106"/>
      <c r="AG6" s="106"/>
      <c r="AH6" s="106"/>
    </row>
    <row r="7" spans="1:34">
      <c r="A7" s="1170"/>
      <c r="B7" s="1170"/>
      <c r="C7" s="1389" t="s">
        <v>379</v>
      </c>
      <c r="D7" s="1389" t="s">
        <v>380</v>
      </c>
      <c r="E7" s="1389" t="s">
        <v>381</v>
      </c>
      <c r="F7" s="1389" t="s">
        <v>382</v>
      </c>
      <c r="G7" s="1173" t="s">
        <v>431</v>
      </c>
      <c r="H7" s="1174"/>
      <c r="I7" s="1171"/>
      <c r="J7" s="1381" t="s">
        <v>383</v>
      </c>
      <c r="K7" s="1381" t="s">
        <v>384</v>
      </c>
      <c r="L7" s="1381" t="s">
        <v>385</v>
      </c>
      <c r="M7" s="1381" t="s">
        <v>382</v>
      </c>
      <c r="N7" s="1173" t="s">
        <v>431</v>
      </c>
      <c r="O7" s="1173"/>
      <c r="P7" s="1171"/>
      <c r="Q7" s="1389" t="s">
        <v>379</v>
      </c>
      <c r="R7" s="1389" t="s">
        <v>380</v>
      </c>
      <c r="S7" s="1389" t="s">
        <v>381</v>
      </c>
      <c r="T7" s="1389" t="s">
        <v>382</v>
      </c>
      <c r="U7" s="1173" t="s">
        <v>431</v>
      </c>
      <c r="V7" s="1174"/>
      <c r="W7" s="1171"/>
      <c r="X7" s="1390" t="s">
        <v>386</v>
      </c>
      <c r="Y7" s="1175" t="s">
        <v>387</v>
      </c>
      <c r="Z7" s="1173" t="s">
        <v>431</v>
      </c>
      <c r="AA7" s="1173"/>
      <c r="AB7" s="1139"/>
      <c r="AC7" s="106"/>
      <c r="AD7" s="106"/>
      <c r="AE7" s="106"/>
      <c r="AF7" s="106"/>
      <c r="AG7" s="106"/>
      <c r="AH7" s="106"/>
    </row>
    <row r="8" spans="1:34" ht="13.5" thickBot="1">
      <c r="A8" s="1176" t="s">
        <v>432</v>
      </c>
      <c r="B8" s="1170"/>
      <c r="C8" s="1382"/>
      <c r="D8" s="1382"/>
      <c r="E8" s="1382"/>
      <c r="F8" s="1382"/>
      <c r="G8" s="1177" t="s">
        <v>433</v>
      </c>
      <c r="H8" s="1178" t="s">
        <v>388</v>
      </c>
      <c r="I8" s="1179"/>
      <c r="J8" s="1382"/>
      <c r="K8" s="1382"/>
      <c r="L8" s="1382"/>
      <c r="M8" s="1382"/>
      <c r="N8" s="1177" t="s">
        <v>433</v>
      </c>
      <c r="O8" s="1178" t="s">
        <v>388</v>
      </c>
      <c r="P8" s="1170"/>
      <c r="Q8" s="1382"/>
      <c r="R8" s="1382"/>
      <c r="S8" s="1382"/>
      <c r="T8" s="1382"/>
      <c r="U8" s="1177" t="s">
        <v>433</v>
      </c>
      <c r="V8" s="1178" t="s">
        <v>388</v>
      </c>
      <c r="W8" s="1170"/>
      <c r="X8" s="1391"/>
      <c r="Y8" s="1180" t="s">
        <v>389</v>
      </c>
      <c r="Z8" s="1177" t="s">
        <v>433</v>
      </c>
      <c r="AA8" s="1177" t="s">
        <v>388</v>
      </c>
      <c r="AB8" s="1138"/>
      <c r="AC8" s="106"/>
    </row>
    <row r="9" spans="1:34" ht="13.5" thickBot="1">
      <c r="A9" s="1181" t="s">
        <v>434</v>
      </c>
      <c r="B9" s="1170"/>
      <c r="C9" s="1273">
        <v>354.11200000000002</v>
      </c>
      <c r="D9" s="1274">
        <v>337.12200000000001</v>
      </c>
      <c r="E9" s="1275"/>
      <c r="F9" s="1276">
        <v>344.089</v>
      </c>
      <c r="G9" s="1277">
        <v>0.96800000000001774</v>
      </c>
      <c r="H9" s="1278">
        <v>2.8211622139129311E-3</v>
      </c>
      <c r="I9" s="1272"/>
      <c r="J9" s="1273">
        <v>307.04500000000002</v>
      </c>
      <c r="K9" s="1274">
        <v>360.24200000000002</v>
      </c>
      <c r="L9" s="1275">
        <v>358.68</v>
      </c>
      <c r="M9" s="1276">
        <v>357.47899999999998</v>
      </c>
      <c r="N9" s="1277">
        <v>7.1309999999999718</v>
      </c>
      <c r="O9" s="1278">
        <v>2.0354047975156053E-2</v>
      </c>
      <c r="P9" s="1271"/>
      <c r="Q9" s="1273">
        <v>364.64100000000002</v>
      </c>
      <c r="R9" s="1274">
        <v>355.03399999999999</v>
      </c>
      <c r="S9" s="1275"/>
      <c r="T9" s="1276">
        <v>346.99900000000002</v>
      </c>
      <c r="U9" s="1277">
        <v>-1.7999999999999545</v>
      </c>
      <c r="V9" s="1278">
        <v>-5.1605652539140623E-3</v>
      </c>
      <c r="W9" s="1271"/>
      <c r="X9" s="1279">
        <v>346.6146</v>
      </c>
      <c r="Y9" s="1280">
        <v>155.85188848920865</v>
      </c>
      <c r="Z9" s="1277">
        <v>0.81319999999999482</v>
      </c>
      <c r="AA9" s="1278">
        <v>2.3516388308433278E-3</v>
      </c>
      <c r="AB9" s="1139"/>
      <c r="AC9" s="106"/>
    </row>
    <row r="10" spans="1:34" ht="3.75" customHeight="1">
      <c r="A10" s="1182"/>
      <c r="B10" s="1170"/>
      <c r="C10" s="1182"/>
      <c r="D10" s="1183"/>
      <c r="E10" s="1183"/>
      <c r="F10" s="1183"/>
      <c r="G10" s="1183"/>
      <c r="H10" s="1184"/>
      <c r="I10" s="1183"/>
      <c r="J10" s="1183"/>
      <c r="K10" s="1183"/>
      <c r="L10" s="1183"/>
      <c r="M10" s="1183"/>
      <c r="N10" s="1183"/>
      <c r="O10" s="1185"/>
      <c r="P10" s="1170"/>
      <c r="Q10" s="1182"/>
      <c r="R10" s="1183"/>
      <c r="S10" s="1183"/>
      <c r="T10" s="1183"/>
      <c r="U10" s="1183"/>
      <c r="V10" s="1184"/>
      <c r="W10" s="1170"/>
      <c r="X10" s="1186"/>
      <c r="Y10" s="1187"/>
      <c r="Z10" s="1182"/>
      <c r="AA10" s="1182"/>
      <c r="AB10" s="1139"/>
      <c r="AC10" s="106"/>
    </row>
    <row r="11" spans="1:34" ht="13.5" thickBot="1">
      <c r="A11" s="1234"/>
      <c r="B11" s="1232"/>
      <c r="C11" s="1236" t="s">
        <v>390</v>
      </c>
      <c r="D11" s="1236" t="s">
        <v>391</v>
      </c>
      <c r="E11" s="1236" t="s">
        <v>392</v>
      </c>
      <c r="F11" s="1236" t="s">
        <v>393</v>
      </c>
      <c r="G11" s="1236"/>
      <c r="H11" s="1237"/>
      <c r="I11" s="1233"/>
      <c r="J11" s="1236" t="s">
        <v>390</v>
      </c>
      <c r="K11" s="1236" t="s">
        <v>391</v>
      </c>
      <c r="L11" s="1236" t="s">
        <v>392</v>
      </c>
      <c r="M11" s="1236" t="s">
        <v>393</v>
      </c>
      <c r="N11" s="1238"/>
      <c r="O11" s="1239"/>
      <c r="P11" s="1233"/>
      <c r="Q11" s="1236" t="s">
        <v>390</v>
      </c>
      <c r="R11" s="1236" t="s">
        <v>391</v>
      </c>
      <c r="S11" s="1236" t="s">
        <v>392</v>
      </c>
      <c r="T11" s="1236" t="s">
        <v>393</v>
      </c>
      <c r="U11" s="1236"/>
      <c r="V11" s="1237"/>
      <c r="W11" s="1232"/>
      <c r="X11" s="1240" t="s">
        <v>386</v>
      </c>
      <c r="Y11" s="1233"/>
      <c r="Z11" s="1235"/>
      <c r="AA11" s="1235"/>
      <c r="AB11" s="1139"/>
      <c r="AC11" s="106"/>
    </row>
    <row r="12" spans="1:34">
      <c r="A12" s="1241" t="s">
        <v>394</v>
      </c>
      <c r="B12" s="1232"/>
      <c r="C12" s="1283">
        <v>338.68090000000001</v>
      </c>
      <c r="D12" s="1284">
        <v>313.93599999999998</v>
      </c>
      <c r="E12" s="1284" t="s">
        <v>466</v>
      </c>
      <c r="F12" s="1285">
        <v>335.20580000000001</v>
      </c>
      <c r="G12" s="1286">
        <v>-2.2421999999999684</v>
      </c>
      <c r="H12" s="1287">
        <v>-6.6445793129606967E-3</v>
      </c>
      <c r="I12" s="1288"/>
      <c r="J12" s="1283" t="s">
        <v>466</v>
      </c>
      <c r="K12" s="1284" t="s">
        <v>466</v>
      </c>
      <c r="L12" s="1284" t="s">
        <v>466</v>
      </c>
      <c r="M12" s="1285" t="s">
        <v>466</v>
      </c>
      <c r="N12" s="1286"/>
      <c r="O12" s="1287"/>
      <c r="P12" s="1281"/>
      <c r="Q12" s="1283" t="s">
        <v>466</v>
      </c>
      <c r="R12" s="1284" t="s">
        <v>466</v>
      </c>
      <c r="S12" s="1284" t="s">
        <v>466</v>
      </c>
      <c r="T12" s="1285" t="s">
        <v>466</v>
      </c>
      <c r="U12" s="1286" t="s">
        <v>466</v>
      </c>
      <c r="V12" s="1289" t="s">
        <v>466</v>
      </c>
      <c r="W12" s="1281"/>
      <c r="X12" s="1290">
        <v>335.20580000000001</v>
      </c>
      <c r="Y12" s="1291"/>
      <c r="Z12" s="1292">
        <v>-2.2421999999999684</v>
      </c>
      <c r="AA12" s="1289">
        <v>-6.6445793129606967E-3</v>
      </c>
      <c r="AB12" s="1138"/>
    </row>
    <row r="13" spans="1:34">
      <c r="A13" s="1242" t="s">
        <v>395</v>
      </c>
      <c r="B13" s="1232"/>
      <c r="C13" s="1293" t="s">
        <v>466</v>
      </c>
      <c r="D13" s="1294" t="s">
        <v>466</v>
      </c>
      <c r="E13" s="1294" t="s">
        <v>466</v>
      </c>
      <c r="F13" s="1295" t="s">
        <v>466</v>
      </c>
      <c r="G13" s="1296"/>
      <c r="H13" s="1297" t="s">
        <v>466</v>
      </c>
      <c r="I13" s="1288"/>
      <c r="J13" s="1293" t="s">
        <v>466</v>
      </c>
      <c r="K13" s="1294" t="s">
        <v>466</v>
      </c>
      <c r="L13" s="1294" t="s">
        <v>466</v>
      </c>
      <c r="M13" s="1295" t="s">
        <v>466</v>
      </c>
      <c r="N13" s="1296" t="s">
        <v>466</v>
      </c>
      <c r="O13" s="1298" t="s">
        <v>466</v>
      </c>
      <c r="P13" s="1281"/>
      <c r="Q13" s="1293" t="s">
        <v>466</v>
      </c>
      <c r="R13" s="1294" t="s">
        <v>466</v>
      </c>
      <c r="S13" s="1294" t="s">
        <v>466</v>
      </c>
      <c r="T13" s="1295" t="s">
        <v>466</v>
      </c>
      <c r="U13" s="1296" t="s">
        <v>466</v>
      </c>
      <c r="V13" s="1298" t="s">
        <v>466</v>
      </c>
      <c r="W13" s="1281"/>
      <c r="X13" s="1299" t="s">
        <v>466</v>
      </c>
      <c r="Y13" s="1282"/>
      <c r="Z13" s="1300" t="s">
        <v>466</v>
      </c>
      <c r="AA13" s="1298" t="s">
        <v>466</v>
      </c>
      <c r="AB13" s="1139"/>
    </row>
    <row r="14" spans="1:34">
      <c r="A14" s="1242" t="s">
        <v>396</v>
      </c>
      <c r="B14" s="1232"/>
      <c r="C14" s="1293">
        <v>295.33199999999999</v>
      </c>
      <c r="D14" s="1294">
        <v>298.96539999999999</v>
      </c>
      <c r="E14" s="1294">
        <v>297.23329999999999</v>
      </c>
      <c r="F14" s="1295">
        <v>297.74709999999999</v>
      </c>
      <c r="G14" s="1296">
        <v>-4.1154000000000224</v>
      </c>
      <c r="H14" s="1297">
        <v>-1.3633359559402147E-2</v>
      </c>
      <c r="I14" s="1288"/>
      <c r="J14" s="1293" t="s">
        <v>466</v>
      </c>
      <c r="K14" s="1294" t="s">
        <v>466</v>
      </c>
      <c r="L14" s="1294" t="s">
        <v>466</v>
      </c>
      <c r="M14" s="1295" t="s">
        <v>466</v>
      </c>
      <c r="N14" s="1296" t="s">
        <v>466</v>
      </c>
      <c r="O14" s="1298" t="s">
        <v>466</v>
      </c>
      <c r="P14" s="1281"/>
      <c r="Q14" s="1293" t="s">
        <v>466</v>
      </c>
      <c r="R14" s="1294" t="s">
        <v>466</v>
      </c>
      <c r="S14" s="1294" t="s">
        <v>400</v>
      </c>
      <c r="T14" s="1295" t="s">
        <v>400</v>
      </c>
      <c r="U14" s="1296" t="s">
        <v>466</v>
      </c>
      <c r="V14" s="1298" t="s">
        <v>466</v>
      </c>
      <c r="W14" s="1281"/>
      <c r="X14" s="1299" t="s">
        <v>400</v>
      </c>
      <c r="Y14" s="1282"/>
      <c r="Z14" s="1300" t="s">
        <v>466</v>
      </c>
      <c r="AA14" s="1298" t="s">
        <v>466</v>
      </c>
      <c r="AB14" s="1139"/>
    </row>
    <row r="15" spans="1:34">
      <c r="A15" s="1242" t="s">
        <v>397</v>
      </c>
      <c r="B15" s="1232"/>
      <c r="C15" s="1293" t="s">
        <v>466</v>
      </c>
      <c r="D15" s="1294">
        <v>318.74310000000003</v>
      </c>
      <c r="E15" s="1294">
        <v>311.07940000000002</v>
      </c>
      <c r="F15" s="1295">
        <v>313.53289999999998</v>
      </c>
      <c r="G15" s="1296">
        <v>3.6617999999999711</v>
      </c>
      <c r="H15" s="1297">
        <v>1.1817171720757358E-2</v>
      </c>
      <c r="I15" s="1288"/>
      <c r="J15" s="1293" t="s">
        <v>466</v>
      </c>
      <c r="K15" s="1294" t="s">
        <v>466</v>
      </c>
      <c r="L15" s="1294" t="s">
        <v>466</v>
      </c>
      <c r="M15" s="1295" t="s">
        <v>466</v>
      </c>
      <c r="N15" s="1296" t="s">
        <v>466</v>
      </c>
      <c r="O15" s="1298" t="s">
        <v>466</v>
      </c>
      <c r="P15" s="1281"/>
      <c r="Q15" s="1293" t="s">
        <v>466</v>
      </c>
      <c r="R15" s="1294">
        <v>334.5342</v>
      </c>
      <c r="S15" s="1294">
        <v>346.24669999999998</v>
      </c>
      <c r="T15" s="1295">
        <v>343.8306</v>
      </c>
      <c r="U15" s="1296">
        <v>0.65670000000000073</v>
      </c>
      <c r="V15" s="1298">
        <v>1.9136070662717497E-3</v>
      </c>
      <c r="W15" s="1281"/>
      <c r="X15" s="1301">
        <v>332.46820000000002</v>
      </c>
      <c r="Y15" s="1281"/>
      <c r="Z15" s="1300">
        <v>1.7837000000000103</v>
      </c>
      <c r="AA15" s="1298">
        <v>5.3939631279966704E-3</v>
      </c>
      <c r="AB15" s="1138"/>
    </row>
    <row r="16" spans="1:34">
      <c r="A16" s="1242" t="s">
        <v>398</v>
      </c>
      <c r="B16" s="1232"/>
      <c r="C16" s="1293">
        <v>327.19299999999998</v>
      </c>
      <c r="D16" s="1294">
        <v>336.50940000000003</v>
      </c>
      <c r="E16" s="1294" t="s">
        <v>466</v>
      </c>
      <c r="F16" s="1295">
        <v>331.49990000000003</v>
      </c>
      <c r="G16" s="1296">
        <v>1.061300000000017</v>
      </c>
      <c r="H16" s="1297">
        <v>3.2117918427205794E-3</v>
      </c>
      <c r="I16" s="1288"/>
      <c r="J16" s="1293" t="s">
        <v>466</v>
      </c>
      <c r="K16" s="1294" t="s">
        <v>466</v>
      </c>
      <c r="L16" s="1294" t="s">
        <v>466</v>
      </c>
      <c r="M16" s="1295" t="s">
        <v>466</v>
      </c>
      <c r="N16" s="1296" t="s">
        <v>466</v>
      </c>
      <c r="O16" s="1298" t="s">
        <v>466</v>
      </c>
      <c r="P16" s="1281"/>
      <c r="Q16" s="1293" t="s">
        <v>466</v>
      </c>
      <c r="R16" s="1294" t="s">
        <v>466</v>
      </c>
      <c r="S16" s="1294" t="s">
        <v>466</v>
      </c>
      <c r="T16" s="1295" t="s">
        <v>466</v>
      </c>
      <c r="U16" s="1296" t="s">
        <v>466</v>
      </c>
      <c r="V16" s="1298" t="s">
        <v>466</v>
      </c>
      <c r="W16" s="1281"/>
      <c r="X16" s="1301">
        <v>331.49990000000003</v>
      </c>
      <c r="Y16" s="1282"/>
      <c r="Z16" s="1300">
        <v>1.061300000000017</v>
      </c>
      <c r="AA16" s="1298">
        <v>3.2117918427205794E-3</v>
      </c>
      <c r="AB16" s="1139"/>
    </row>
    <row r="17" spans="1:28">
      <c r="A17" s="1242" t="s">
        <v>399</v>
      </c>
      <c r="B17" s="1232"/>
      <c r="C17" s="1293" t="s">
        <v>466</v>
      </c>
      <c r="D17" s="1294" t="s">
        <v>400</v>
      </c>
      <c r="E17" s="1294" t="s">
        <v>466</v>
      </c>
      <c r="F17" s="1295" t="s">
        <v>400</v>
      </c>
      <c r="G17" s="1296" t="s">
        <v>466</v>
      </c>
      <c r="H17" s="1297" t="s">
        <v>466</v>
      </c>
      <c r="I17" s="1288"/>
      <c r="J17" s="1293" t="s">
        <v>466</v>
      </c>
      <c r="K17" s="1294" t="s">
        <v>466</v>
      </c>
      <c r="L17" s="1294" t="s">
        <v>466</v>
      </c>
      <c r="M17" s="1295" t="s">
        <v>466</v>
      </c>
      <c r="N17" s="1296" t="s">
        <v>466</v>
      </c>
      <c r="O17" s="1298" t="s">
        <v>466</v>
      </c>
      <c r="P17" s="1281"/>
      <c r="Q17" s="1293" t="s">
        <v>466</v>
      </c>
      <c r="R17" s="1294" t="s">
        <v>466</v>
      </c>
      <c r="S17" s="1294" t="s">
        <v>466</v>
      </c>
      <c r="T17" s="1295" t="s">
        <v>466</v>
      </c>
      <c r="U17" s="1296" t="s">
        <v>466</v>
      </c>
      <c r="V17" s="1298" t="s">
        <v>466</v>
      </c>
      <c r="W17" s="1281"/>
      <c r="X17" s="1301" t="s">
        <v>400</v>
      </c>
      <c r="Y17" s="1282"/>
      <c r="Z17" s="1300" t="s">
        <v>466</v>
      </c>
      <c r="AA17" s="1298" t="s">
        <v>466</v>
      </c>
      <c r="AB17" s="1139"/>
    </row>
    <row r="18" spans="1:28">
      <c r="A18" s="1242" t="s">
        <v>401</v>
      </c>
      <c r="B18" s="1232"/>
      <c r="C18" s="1302" t="s">
        <v>466</v>
      </c>
      <c r="D18" s="1303" t="s">
        <v>466</v>
      </c>
      <c r="E18" s="1303" t="s">
        <v>466</v>
      </c>
      <c r="F18" s="1304" t="s">
        <v>466</v>
      </c>
      <c r="G18" s="1296"/>
      <c r="H18" s="1297"/>
      <c r="I18" s="1305"/>
      <c r="J18" s="1302">
        <v>353.73079999999999</v>
      </c>
      <c r="K18" s="1303">
        <v>359.83</v>
      </c>
      <c r="L18" s="1303">
        <v>365.61720000000003</v>
      </c>
      <c r="M18" s="1304">
        <v>361.5213</v>
      </c>
      <c r="N18" s="1296">
        <v>8.108099999999979</v>
      </c>
      <c r="O18" s="1298">
        <v>2.2942267012098005E-2</v>
      </c>
      <c r="P18" s="1281"/>
      <c r="Q18" s="1302" t="s">
        <v>466</v>
      </c>
      <c r="R18" s="1303" t="s">
        <v>466</v>
      </c>
      <c r="S18" s="1303" t="s">
        <v>466</v>
      </c>
      <c r="T18" s="1304" t="s">
        <v>466</v>
      </c>
      <c r="U18" s="1296" t="s">
        <v>466</v>
      </c>
      <c r="V18" s="1298" t="s">
        <v>466</v>
      </c>
      <c r="W18" s="1281"/>
      <c r="X18" s="1301">
        <v>361.5213</v>
      </c>
      <c r="Y18" s="1291"/>
      <c r="Z18" s="1300">
        <v>8.108099999999979</v>
      </c>
      <c r="AA18" s="1298">
        <v>2.2942267012098005E-2</v>
      </c>
      <c r="AB18" s="1138"/>
    </row>
    <row r="19" spans="1:28">
      <c r="A19" s="1242" t="s">
        <v>402</v>
      </c>
      <c r="B19" s="1232"/>
      <c r="C19" s="1293" t="s">
        <v>466</v>
      </c>
      <c r="D19" s="1294">
        <v>418.10840000000002</v>
      </c>
      <c r="E19" s="1294">
        <v>409.34980000000002</v>
      </c>
      <c r="F19" s="1295">
        <v>413.4178</v>
      </c>
      <c r="G19" s="1296">
        <v>0</v>
      </c>
      <c r="H19" s="1297">
        <v>0</v>
      </c>
      <c r="I19" s="1288"/>
      <c r="J19" s="1293" t="s">
        <v>466</v>
      </c>
      <c r="K19" s="1294" t="s">
        <v>466</v>
      </c>
      <c r="L19" s="1294" t="s">
        <v>466</v>
      </c>
      <c r="M19" s="1295" t="s">
        <v>466</v>
      </c>
      <c r="N19" s="1296" t="s">
        <v>466</v>
      </c>
      <c r="O19" s="1298" t="s">
        <v>466</v>
      </c>
      <c r="P19" s="1281"/>
      <c r="Q19" s="1293" t="s">
        <v>466</v>
      </c>
      <c r="R19" s="1294" t="s">
        <v>466</v>
      </c>
      <c r="S19" s="1294" t="s">
        <v>466</v>
      </c>
      <c r="T19" s="1295" t="s">
        <v>466</v>
      </c>
      <c r="U19" s="1296" t="s">
        <v>466</v>
      </c>
      <c r="V19" s="1298" t="s">
        <v>466</v>
      </c>
      <c r="W19" s="1281"/>
      <c r="X19" s="1301">
        <v>413.4178</v>
      </c>
      <c r="Y19" s="1291"/>
      <c r="Z19" s="1300" t="s">
        <v>466</v>
      </c>
      <c r="AA19" s="1298" t="s">
        <v>466</v>
      </c>
      <c r="AB19" s="1139"/>
    </row>
    <row r="20" spans="1:28">
      <c r="A20" s="1242" t="s">
        <v>403</v>
      </c>
      <c r="B20" s="1232"/>
      <c r="C20" s="1293">
        <v>343.11700000000002</v>
      </c>
      <c r="D20" s="1294">
        <v>342.57639999999998</v>
      </c>
      <c r="E20" s="1294" t="s">
        <v>466</v>
      </c>
      <c r="F20" s="1295">
        <v>342.99130000000002</v>
      </c>
      <c r="G20" s="1296">
        <v>0.61630000000002383</v>
      </c>
      <c r="H20" s="1297">
        <v>1.8000730193501457E-3</v>
      </c>
      <c r="I20" s="1288"/>
      <c r="J20" s="1293" t="s">
        <v>466</v>
      </c>
      <c r="K20" s="1294" t="s">
        <v>466</v>
      </c>
      <c r="L20" s="1294" t="s">
        <v>466</v>
      </c>
      <c r="M20" s="1295" t="s">
        <v>466</v>
      </c>
      <c r="N20" s="1296" t="s">
        <v>466</v>
      </c>
      <c r="O20" s="1298" t="s">
        <v>466</v>
      </c>
      <c r="P20" s="1281"/>
      <c r="Q20" s="1293">
        <v>356.18599999999998</v>
      </c>
      <c r="R20" s="1294">
        <v>361.4975</v>
      </c>
      <c r="S20" s="1294" t="s">
        <v>466</v>
      </c>
      <c r="T20" s="1295">
        <v>360.77260000000001</v>
      </c>
      <c r="U20" s="1296">
        <v>-3.1621000000000095</v>
      </c>
      <c r="V20" s="1298">
        <v>-8.6886466170992271E-3</v>
      </c>
      <c r="W20" s="1281"/>
      <c r="X20" s="1301">
        <v>354.66390000000001</v>
      </c>
      <c r="Y20" s="1291"/>
      <c r="Z20" s="1300">
        <v>-1.8639999999999759</v>
      </c>
      <c r="AA20" s="1298">
        <v>-5.2282023370400221E-3</v>
      </c>
      <c r="AB20" s="1139"/>
    </row>
    <row r="21" spans="1:28">
      <c r="A21" s="1242" t="s">
        <v>404</v>
      </c>
      <c r="B21" s="1232"/>
      <c r="C21" s="1302">
        <v>370.7595</v>
      </c>
      <c r="D21" s="1303">
        <v>363.18060000000003</v>
      </c>
      <c r="E21" s="1303">
        <v>339.7824</v>
      </c>
      <c r="F21" s="1304">
        <v>363.49970000000002</v>
      </c>
      <c r="G21" s="1296">
        <v>-0.35620000000000118</v>
      </c>
      <c r="H21" s="1297">
        <v>-9.7895897799105125E-4</v>
      </c>
      <c r="I21" s="1288"/>
      <c r="J21" s="1302">
        <v>395.59390000000002</v>
      </c>
      <c r="K21" s="1303">
        <v>353</v>
      </c>
      <c r="L21" s="1303">
        <v>325.90230000000003</v>
      </c>
      <c r="M21" s="1304">
        <v>341.90480000000002</v>
      </c>
      <c r="N21" s="1296">
        <v>3.3650000000000091</v>
      </c>
      <c r="O21" s="1298">
        <v>9.9397471139286431E-3</v>
      </c>
      <c r="P21" s="1281"/>
      <c r="Q21" s="1302" t="s">
        <v>466</v>
      </c>
      <c r="R21" s="1303" t="s">
        <v>466</v>
      </c>
      <c r="S21" s="1303" t="s">
        <v>466</v>
      </c>
      <c r="T21" s="1304" t="s">
        <v>466</v>
      </c>
      <c r="U21" s="1296" t="s">
        <v>466</v>
      </c>
      <c r="V21" s="1298" t="s">
        <v>466</v>
      </c>
      <c r="W21" s="1281"/>
      <c r="X21" s="1301">
        <v>360.33449999999999</v>
      </c>
      <c r="Y21" s="1282"/>
      <c r="Z21" s="1300">
        <v>0.18930000000000291</v>
      </c>
      <c r="AA21" s="1298">
        <v>5.2562133272915368E-4</v>
      </c>
      <c r="AB21" s="1138"/>
    </row>
    <row r="22" spans="1:28">
      <c r="A22" s="1242" t="s">
        <v>405</v>
      </c>
      <c r="B22" s="1232"/>
      <c r="C22" s="1302">
        <v>316.5607</v>
      </c>
      <c r="D22" s="1303">
        <v>338.19490000000002</v>
      </c>
      <c r="E22" s="1303" t="s">
        <v>466</v>
      </c>
      <c r="F22" s="1304">
        <v>332.15960000000001</v>
      </c>
      <c r="G22" s="1296">
        <v>-5.7803000000000111</v>
      </c>
      <c r="H22" s="1297">
        <v>-1.7104520655891853E-2</v>
      </c>
      <c r="I22" s="1288"/>
      <c r="J22" s="1302" t="s">
        <v>466</v>
      </c>
      <c r="K22" s="1303" t="s">
        <v>466</v>
      </c>
      <c r="L22" s="1303" t="s">
        <v>466</v>
      </c>
      <c r="M22" s="1304" t="s">
        <v>466</v>
      </c>
      <c r="N22" s="1296" t="s">
        <v>466</v>
      </c>
      <c r="O22" s="1298" t="s">
        <v>466</v>
      </c>
      <c r="P22" s="1281"/>
      <c r="Q22" s="1302" t="s">
        <v>466</v>
      </c>
      <c r="R22" s="1303" t="s">
        <v>466</v>
      </c>
      <c r="S22" s="1303" t="s">
        <v>466</v>
      </c>
      <c r="T22" s="1304" t="s">
        <v>466</v>
      </c>
      <c r="U22" s="1296" t="s">
        <v>466</v>
      </c>
      <c r="V22" s="1298" t="s">
        <v>466</v>
      </c>
      <c r="W22" s="1281"/>
      <c r="X22" s="1301">
        <v>332.15960000000001</v>
      </c>
      <c r="Y22" s="1282"/>
      <c r="Z22" s="1300">
        <v>-5.7803000000000111</v>
      </c>
      <c r="AA22" s="1298">
        <v>-1.7104520655891853E-2</v>
      </c>
      <c r="AB22" s="1139"/>
    </row>
    <row r="23" spans="1:28">
      <c r="A23" s="1242" t="s">
        <v>406</v>
      </c>
      <c r="B23" s="1232"/>
      <c r="C23" s="1293">
        <v>389.96499999999997</v>
      </c>
      <c r="D23" s="1294">
        <v>347.10250000000002</v>
      </c>
      <c r="E23" s="1294">
        <v>335.7928</v>
      </c>
      <c r="F23" s="1295">
        <v>383.29379999999998</v>
      </c>
      <c r="G23" s="1306">
        <v>-1.0793000000000461</v>
      </c>
      <c r="H23" s="1297">
        <v>-2.8079488392919183E-3</v>
      </c>
      <c r="I23" s="1288"/>
      <c r="J23" s="1293" t="s">
        <v>466</v>
      </c>
      <c r="K23" s="1294" t="s">
        <v>466</v>
      </c>
      <c r="L23" s="1294" t="s">
        <v>466</v>
      </c>
      <c r="M23" s="1295" t="s">
        <v>466</v>
      </c>
      <c r="N23" s="1296" t="s">
        <v>466</v>
      </c>
      <c r="O23" s="1298" t="s">
        <v>466</v>
      </c>
      <c r="P23" s="1281"/>
      <c r="Q23" s="1293">
        <v>456.19569999999999</v>
      </c>
      <c r="R23" s="1294">
        <v>348.84660000000002</v>
      </c>
      <c r="S23" s="1294">
        <v>379.44560000000001</v>
      </c>
      <c r="T23" s="1295">
        <v>399.25409999999999</v>
      </c>
      <c r="U23" s="1296">
        <v>-10.027800000000013</v>
      </c>
      <c r="V23" s="1298">
        <v>-2.4500961317859393E-2</v>
      </c>
      <c r="W23" s="1281"/>
      <c r="X23" s="1301">
        <v>384.44319999999999</v>
      </c>
      <c r="Y23" s="1282"/>
      <c r="Z23" s="1300">
        <v>-1.723700000000008</v>
      </c>
      <c r="AA23" s="1298">
        <v>-4.46361404874418E-3</v>
      </c>
      <c r="AB23" s="1139"/>
    </row>
    <row r="24" spans="1:28">
      <c r="A24" s="1242" t="s">
        <v>407</v>
      </c>
      <c r="B24" s="1232"/>
      <c r="C24" s="1293" t="s">
        <v>466</v>
      </c>
      <c r="D24" s="1294" t="s">
        <v>466</v>
      </c>
      <c r="E24" s="1294" t="s">
        <v>466</v>
      </c>
      <c r="F24" s="1295" t="s">
        <v>466</v>
      </c>
      <c r="G24" s="1296">
        <v>0</v>
      </c>
      <c r="H24" s="1297">
        <v>0</v>
      </c>
      <c r="I24" s="1288"/>
      <c r="J24" s="1293" t="s">
        <v>466</v>
      </c>
      <c r="K24" s="1294" t="s">
        <v>466</v>
      </c>
      <c r="L24" s="1294" t="s">
        <v>466</v>
      </c>
      <c r="M24" s="1295" t="s">
        <v>466</v>
      </c>
      <c r="N24" s="1296" t="s">
        <v>466</v>
      </c>
      <c r="O24" s="1298" t="s">
        <v>466</v>
      </c>
      <c r="P24" s="1281"/>
      <c r="Q24" s="1293" t="s">
        <v>466</v>
      </c>
      <c r="R24" s="1294" t="s">
        <v>466</v>
      </c>
      <c r="S24" s="1294" t="s">
        <v>466</v>
      </c>
      <c r="T24" s="1295" t="s">
        <v>466</v>
      </c>
      <c r="U24" s="1296" t="s">
        <v>466</v>
      </c>
      <c r="V24" s="1298" t="s">
        <v>466</v>
      </c>
      <c r="W24" s="1281"/>
      <c r="X24" s="1301" t="s">
        <v>466</v>
      </c>
      <c r="Y24" s="1291"/>
      <c r="Z24" s="1300" t="s">
        <v>466</v>
      </c>
      <c r="AA24" s="1298" t="s">
        <v>466</v>
      </c>
      <c r="AB24" s="1138"/>
    </row>
    <row r="25" spans="1:28">
      <c r="A25" s="1242" t="s">
        <v>408</v>
      </c>
      <c r="B25" s="1232"/>
      <c r="C25" s="1293" t="s">
        <v>466</v>
      </c>
      <c r="D25" s="1294">
        <v>243.11330000000001</v>
      </c>
      <c r="E25" s="1294" t="s">
        <v>466</v>
      </c>
      <c r="F25" s="1295">
        <v>243.11330000000001</v>
      </c>
      <c r="G25" s="1296">
        <v>-21.379299999999972</v>
      </c>
      <c r="H25" s="1297">
        <v>-8.0831372976030269E-2</v>
      </c>
      <c r="I25" s="1288"/>
      <c r="J25" s="1293" t="s">
        <v>466</v>
      </c>
      <c r="K25" s="1294" t="s">
        <v>466</v>
      </c>
      <c r="L25" s="1294" t="s">
        <v>466</v>
      </c>
      <c r="M25" s="1295" t="s">
        <v>466</v>
      </c>
      <c r="N25" s="1296" t="s">
        <v>466</v>
      </c>
      <c r="O25" s="1298" t="s">
        <v>466</v>
      </c>
      <c r="P25" s="1281"/>
      <c r="Q25" s="1293" t="s">
        <v>466</v>
      </c>
      <c r="R25" s="1294">
        <v>215.19210000000001</v>
      </c>
      <c r="S25" s="1294" t="s">
        <v>466</v>
      </c>
      <c r="T25" s="1295">
        <v>215.19210000000001</v>
      </c>
      <c r="U25" s="1296">
        <v>-11.104399999999998</v>
      </c>
      <c r="V25" s="1298">
        <v>-4.9070135861579822E-2</v>
      </c>
      <c r="W25" s="1281"/>
      <c r="X25" s="1301">
        <v>237.14930000000001</v>
      </c>
      <c r="Y25" s="1291"/>
      <c r="Z25" s="1300">
        <v>-19.184600000000017</v>
      </c>
      <c r="AA25" s="1298">
        <v>-7.4842227266857853E-2</v>
      </c>
      <c r="AB25" s="1139"/>
    </row>
    <row r="26" spans="1:28">
      <c r="A26" s="1242" t="s">
        <v>409</v>
      </c>
      <c r="B26" s="1232"/>
      <c r="C26" s="1293" t="s">
        <v>466</v>
      </c>
      <c r="D26" s="1294">
        <v>261.44069999999999</v>
      </c>
      <c r="E26" s="1294">
        <v>279.40170000000001</v>
      </c>
      <c r="F26" s="1295">
        <v>274.92959999999999</v>
      </c>
      <c r="G26" s="1296">
        <v>-1.3641999999999825</v>
      </c>
      <c r="H26" s="1297">
        <v>-4.937497692673487E-3</v>
      </c>
      <c r="I26" s="1288"/>
      <c r="J26" s="1293" t="s">
        <v>466</v>
      </c>
      <c r="K26" s="1294" t="s">
        <v>466</v>
      </c>
      <c r="L26" s="1294" t="s">
        <v>466</v>
      </c>
      <c r="M26" s="1295" t="s">
        <v>466</v>
      </c>
      <c r="N26" s="1296" t="s">
        <v>466</v>
      </c>
      <c r="O26" s="1298" t="s">
        <v>466</v>
      </c>
      <c r="P26" s="1281"/>
      <c r="Q26" s="1293" t="s">
        <v>466</v>
      </c>
      <c r="R26" s="1294" t="s">
        <v>466</v>
      </c>
      <c r="S26" s="1294" t="s">
        <v>466</v>
      </c>
      <c r="T26" s="1295" t="s">
        <v>466</v>
      </c>
      <c r="U26" s="1296" t="s">
        <v>466</v>
      </c>
      <c r="V26" s="1298" t="s">
        <v>466</v>
      </c>
      <c r="W26" s="1281"/>
      <c r="X26" s="1301">
        <v>274.92959999999999</v>
      </c>
      <c r="Y26" s="1291"/>
      <c r="Z26" s="1300">
        <v>-1.2886000000000308</v>
      </c>
      <c r="AA26" s="1298">
        <v>-4.6651524048741955E-3</v>
      </c>
      <c r="AB26" s="1139"/>
    </row>
    <row r="27" spans="1:28">
      <c r="A27" s="1242" t="s">
        <v>410</v>
      </c>
      <c r="B27" s="1232"/>
      <c r="C27" s="1293">
        <v>360.96409999999997</v>
      </c>
      <c r="D27" s="1303">
        <v>346.6669</v>
      </c>
      <c r="E27" s="1303" t="s">
        <v>466</v>
      </c>
      <c r="F27" s="1304">
        <v>357.16950000000003</v>
      </c>
      <c r="G27" s="1296">
        <v>-1.0523999999999774</v>
      </c>
      <c r="H27" s="1297">
        <v>-2.9378438336683521E-3</v>
      </c>
      <c r="I27" s="1288"/>
      <c r="J27" s="1293" t="s">
        <v>466</v>
      </c>
      <c r="K27" s="1303" t="s">
        <v>466</v>
      </c>
      <c r="L27" s="1303" t="s">
        <v>466</v>
      </c>
      <c r="M27" s="1304" t="s">
        <v>466</v>
      </c>
      <c r="N27" s="1296" t="s">
        <v>466</v>
      </c>
      <c r="O27" s="1298" t="s">
        <v>466</v>
      </c>
      <c r="P27" s="1281"/>
      <c r="Q27" s="1293" t="s">
        <v>466</v>
      </c>
      <c r="R27" s="1303" t="s">
        <v>466</v>
      </c>
      <c r="S27" s="1303" t="s">
        <v>466</v>
      </c>
      <c r="T27" s="1304" t="s">
        <v>466</v>
      </c>
      <c r="U27" s="1296" t="s">
        <v>466</v>
      </c>
      <c r="V27" s="1298" t="s">
        <v>466</v>
      </c>
      <c r="W27" s="1281"/>
      <c r="X27" s="1301">
        <v>357.16950000000003</v>
      </c>
      <c r="Y27" s="1291"/>
      <c r="Z27" s="1300">
        <v>-1.0523999999999774</v>
      </c>
      <c r="AA27" s="1298">
        <v>-2.9378438336683521E-3</v>
      </c>
      <c r="AB27" s="1138"/>
    </row>
    <row r="28" spans="1:28">
      <c r="A28" s="1242" t="s">
        <v>411</v>
      </c>
      <c r="B28" s="1232"/>
      <c r="C28" s="1293" t="s">
        <v>466</v>
      </c>
      <c r="D28" s="1303">
        <v>184.14250000000001</v>
      </c>
      <c r="E28" s="1303" t="s">
        <v>466</v>
      </c>
      <c r="F28" s="1304">
        <v>184.14250000000001</v>
      </c>
      <c r="G28" s="1296">
        <v>-0.9486999999999739</v>
      </c>
      <c r="H28" s="1297">
        <v>-5.1255813350390422E-3</v>
      </c>
      <c r="I28" s="1288"/>
      <c r="J28" s="1293" t="s">
        <v>466</v>
      </c>
      <c r="K28" s="1303" t="s">
        <v>466</v>
      </c>
      <c r="L28" s="1303" t="s">
        <v>466</v>
      </c>
      <c r="M28" s="1304" t="s">
        <v>466</v>
      </c>
      <c r="N28" s="1296" t="s">
        <v>466</v>
      </c>
      <c r="O28" s="1298" t="s">
        <v>466</v>
      </c>
      <c r="P28" s="1281"/>
      <c r="Q28" s="1293" t="s">
        <v>466</v>
      </c>
      <c r="R28" s="1303" t="s">
        <v>466</v>
      </c>
      <c r="S28" s="1303" t="s">
        <v>466</v>
      </c>
      <c r="T28" s="1304" t="s">
        <v>466</v>
      </c>
      <c r="U28" s="1296" t="s">
        <v>466</v>
      </c>
      <c r="V28" s="1298" t="s">
        <v>466</v>
      </c>
      <c r="W28" s="1281"/>
      <c r="X28" s="1301" t="s">
        <v>466</v>
      </c>
      <c r="Y28" s="1291"/>
      <c r="Z28" s="1300" t="s">
        <v>466</v>
      </c>
      <c r="AA28" s="1298" t="s">
        <v>466</v>
      </c>
      <c r="AB28" s="1139"/>
    </row>
    <row r="29" spans="1:28">
      <c r="A29" s="1242" t="s">
        <v>412</v>
      </c>
      <c r="B29" s="1232"/>
      <c r="C29" s="1293" t="s">
        <v>466</v>
      </c>
      <c r="D29" s="1303" t="s">
        <v>466</v>
      </c>
      <c r="E29" s="1303" t="s">
        <v>466</v>
      </c>
      <c r="F29" s="1304" t="s">
        <v>466</v>
      </c>
      <c r="G29" s="1296">
        <v>0</v>
      </c>
      <c r="H29" s="1297" t="s">
        <v>466</v>
      </c>
      <c r="I29" s="1288"/>
      <c r="J29" s="1293" t="s">
        <v>466</v>
      </c>
      <c r="K29" s="1303" t="s">
        <v>466</v>
      </c>
      <c r="L29" s="1303" t="s">
        <v>466</v>
      </c>
      <c r="M29" s="1304" t="s">
        <v>466</v>
      </c>
      <c r="N29" s="1296" t="s">
        <v>466</v>
      </c>
      <c r="O29" s="1298" t="s">
        <v>466</v>
      </c>
      <c r="P29" s="1281"/>
      <c r="Q29" s="1293" t="s">
        <v>466</v>
      </c>
      <c r="R29" s="1303" t="s">
        <v>466</v>
      </c>
      <c r="S29" s="1303" t="s">
        <v>466</v>
      </c>
      <c r="T29" s="1304" t="s">
        <v>466</v>
      </c>
      <c r="U29" s="1296" t="s">
        <v>466</v>
      </c>
      <c r="V29" s="1298" t="s">
        <v>466</v>
      </c>
      <c r="W29" s="1281"/>
      <c r="X29" s="1301" t="s">
        <v>466</v>
      </c>
      <c r="Y29" s="1291"/>
      <c r="Z29" s="1300" t="s">
        <v>466</v>
      </c>
      <c r="AA29" s="1298" t="s">
        <v>466</v>
      </c>
      <c r="AB29" s="1139"/>
    </row>
    <row r="30" spans="1:28">
      <c r="A30" s="1242" t="s">
        <v>413</v>
      </c>
      <c r="B30" s="1232"/>
      <c r="C30" s="1293" t="s">
        <v>466</v>
      </c>
      <c r="D30" s="1294">
        <v>306.01</v>
      </c>
      <c r="E30" s="1294">
        <v>304.1506</v>
      </c>
      <c r="F30" s="1295">
        <v>305.06389999999999</v>
      </c>
      <c r="G30" s="1296">
        <v>31.105799999999988</v>
      </c>
      <c r="H30" s="1297">
        <v>0.11354218035531716</v>
      </c>
      <c r="I30" s="1288"/>
      <c r="J30" s="1293" t="s">
        <v>466</v>
      </c>
      <c r="K30" s="1294" t="s">
        <v>466</v>
      </c>
      <c r="L30" s="1294" t="s">
        <v>466</v>
      </c>
      <c r="M30" s="1295" t="s">
        <v>466</v>
      </c>
      <c r="N30" s="1296" t="s">
        <v>466</v>
      </c>
      <c r="O30" s="1298" t="s">
        <v>466</v>
      </c>
      <c r="P30" s="1281"/>
      <c r="Q30" s="1293" t="s">
        <v>466</v>
      </c>
      <c r="R30" s="1294">
        <v>249.732</v>
      </c>
      <c r="S30" s="1294" t="s">
        <v>466</v>
      </c>
      <c r="T30" s="1295">
        <v>249.78030000000001</v>
      </c>
      <c r="U30" s="1296">
        <v>4.697100000000006</v>
      </c>
      <c r="V30" s="1298">
        <v>1.9165328345639443E-2</v>
      </c>
      <c r="W30" s="1281"/>
      <c r="X30" s="1301">
        <v>262.81619999999998</v>
      </c>
      <c r="Y30" s="1282"/>
      <c r="Z30" s="1300">
        <v>10.924299999999988</v>
      </c>
      <c r="AA30" s="1298">
        <v>4.336900074992478E-2</v>
      </c>
      <c r="AB30" s="1138"/>
    </row>
    <row r="31" spans="1:28">
      <c r="A31" s="1242" t="s">
        <v>414</v>
      </c>
      <c r="B31" s="1232"/>
      <c r="C31" s="1293">
        <v>337.03440000000001</v>
      </c>
      <c r="D31" s="1294">
        <v>338.99970000000002</v>
      </c>
      <c r="E31" s="1294" t="s">
        <v>466</v>
      </c>
      <c r="F31" s="1295">
        <v>337.7706</v>
      </c>
      <c r="G31" s="1296">
        <v>-0.44429999999999836</v>
      </c>
      <c r="H31" s="1297">
        <v>-1.3136618167916003E-3</v>
      </c>
      <c r="I31" s="1288"/>
      <c r="J31" s="1293" t="s">
        <v>466</v>
      </c>
      <c r="K31" s="1294" t="s">
        <v>466</v>
      </c>
      <c r="L31" s="1294" t="s">
        <v>466</v>
      </c>
      <c r="M31" s="1295" t="s">
        <v>466</v>
      </c>
      <c r="N31" s="1296" t="s">
        <v>466</v>
      </c>
      <c r="O31" s="1298" t="s">
        <v>466</v>
      </c>
      <c r="P31" s="1281"/>
      <c r="Q31" s="1293">
        <v>461.33429999999998</v>
      </c>
      <c r="R31" s="1294">
        <v>442.7903</v>
      </c>
      <c r="S31" s="1294" t="s">
        <v>466</v>
      </c>
      <c r="T31" s="1295">
        <v>452.4556</v>
      </c>
      <c r="U31" s="1296">
        <v>1.6397999999999797</v>
      </c>
      <c r="V31" s="1298">
        <v>3.6374057874635213E-3</v>
      </c>
      <c r="W31" s="1281"/>
      <c r="X31" s="1301">
        <v>342.56439999999998</v>
      </c>
      <c r="Y31" s="1282"/>
      <c r="Z31" s="1300">
        <v>-0.35720000000003438</v>
      </c>
      <c r="AA31" s="1298">
        <v>-1.0416375054823623E-3</v>
      </c>
      <c r="AB31" s="1139"/>
    </row>
    <row r="32" spans="1:28">
      <c r="A32" s="1242" t="s">
        <v>415</v>
      </c>
      <c r="B32" s="1232"/>
      <c r="C32" s="1293" t="s">
        <v>466</v>
      </c>
      <c r="D32" s="1294">
        <v>270.38150000000002</v>
      </c>
      <c r="E32" s="1294">
        <v>278.52359999999999</v>
      </c>
      <c r="F32" s="1295">
        <v>275.55189999999999</v>
      </c>
      <c r="G32" s="1296">
        <v>5.3641999999999825</v>
      </c>
      <c r="H32" s="1297">
        <v>1.9853605475008695E-2</v>
      </c>
      <c r="I32" s="1288"/>
      <c r="J32" s="1293" t="s">
        <v>466</v>
      </c>
      <c r="K32" s="1294" t="s">
        <v>466</v>
      </c>
      <c r="L32" s="1294" t="s">
        <v>466</v>
      </c>
      <c r="M32" s="1295" t="s">
        <v>466</v>
      </c>
      <c r="N32" s="1296" t="s">
        <v>466</v>
      </c>
      <c r="O32" s="1298" t="s">
        <v>466</v>
      </c>
      <c r="P32" s="1281"/>
      <c r="Q32" s="1293" t="s">
        <v>466</v>
      </c>
      <c r="R32" s="1294" t="s">
        <v>466</v>
      </c>
      <c r="S32" s="1294" t="s">
        <v>466</v>
      </c>
      <c r="T32" s="1295" t="s">
        <v>466</v>
      </c>
      <c r="U32" s="1296" t="s">
        <v>466</v>
      </c>
      <c r="V32" s="1298" t="s">
        <v>466</v>
      </c>
      <c r="W32" s="1281"/>
      <c r="X32" s="1301">
        <v>275.55189999999999</v>
      </c>
      <c r="Y32" s="1282"/>
      <c r="Z32" s="1300">
        <v>5.4993999999999801</v>
      </c>
      <c r="AA32" s="1298">
        <v>2.0364188444839337E-2</v>
      </c>
      <c r="AB32" s="1139"/>
    </row>
    <row r="33" spans="1:28">
      <c r="A33" s="1242" t="s">
        <v>416</v>
      </c>
      <c r="B33" s="1232"/>
      <c r="C33" s="1293">
        <v>358.42070000000001</v>
      </c>
      <c r="D33" s="1294">
        <v>366.3218</v>
      </c>
      <c r="E33" s="1294" t="s">
        <v>466</v>
      </c>
      <c r="F33" s="1295">
        <v>362.14519999999999</v>
      </c>
      <c r="G33" s="1296">
        <v>0</v>
      </c>
      <c r="H33" s="1297">
        <v>0</v>
      </c>
      <c r="I33" s="1288"/>
      <c r="J33" s="1293" t="s">
        <v>466</v>
      </c>
      <c r="K33" s="1294" t="s">
        <v>466</v>
      </c>
      <c r="L33" s="1294" t="s">
        <v>466</v>
      </c>
      <c r="M33" s="1295" t="s">
        <v>466</v>
      </c>
      <c r="N33" s="1296" t="s">
        <v>466</v>
      </c>
      <c r="O33" s="1298" t="s">
        <v>466</v>
      </c>
      <c r="P33" s="1281"/>
      <c r="Q33" s="1293">
        <v>367.30180000000001</v>
      </c>
      <c r="R33" s="1294">
        <v>377.90300000000002</v>
      </c>
      <c r="S33" s="1294" t="s">
        <v>466</v>
      </c>
      <c r="T33" s="1295">
        <v>376.32740000000001</v>
      </c>
      <c r="U33" s="1296" t="s">
        <v>466</v>
      </c>
      <c r="V33" s="1298" t="s">
        <v>466</v>
      </c>
      <c r="W33" s="1281"/>
      <c r="X33" s="1301">
        <v>368.43419999999998</v>
      </c>
      <c r="Y33" s="1282"/>
      <c r="Z33" s="1300" t="s">
        <v>466</v>
      </c>
      <c r="AA33" s="1298" t="s">
        <v>466</v>
      </c>
      <c r="AB33" s="1138"/>
    </row>
    <row r="34" spans="1:28">
      <c r="A34" s="1242" t="s">
        <v>417</v>
      </c>
      <c r="B34" s="1232"/>
      <c r="C34" s="1293">
        <v>286.26600000000002</v>
      </c>
      <c r="D34" s="1294">
        <v>317.57499999999999</v>
      </c>
      <c r="E34" s="1294">
        <v>305.27269999999999</v>
      </c>
      <c r="F34" s="1295">
        <v>307.63670000000002</v>
      </c>
      <c r="G34" s="1296">
        <v>-5.8864999999999554</v>
      </c>
      <c r="H34" s="1297">
        <v>-1.8775325079611216E-2</v>
      </c>
      <c r="I34" s="1288"/>
      <c r="J34" s="1293" t="s">
        <v>466</v>
      </c>
      <c r="K34" s="1294" t="s">
        <v>466</v>
      </c>
      <c r="L34" s="1294" t="s">
        <v>466</v>
      </c>
      <c r="M34" s="1295" t="s">
        <v>466</v>
      </c>
      <c r="N34" s="1296" t="s">
        <v>466</v>
      </c>
      <c r="O34" s="1298" t="s">
        <v>466</v>
      </c>
      <c r="P34" s="1281"/>
      <c r="Q34" s="1293">
        <v>311.49180000000001</v>
      </c>
      <c r="R34" s="1294">
        <v>305.45119999999997</v>
      </c>
      <c r="S34" s="1294">
        <v>302.35789999999997</v>
      </c>
      <c r="T34" s="1295">
        <v>302.63549999999998</v>
      </c>
      <c r="U34" s="1296">
        <v>6.1814999999999714</v>
      </c>
      <c r="V34" s="1298">
        <v>2.0851464308121903E-2</v>
      </c>
      <c r="W34" s="1281"/>
      <c r="X34" s="1301">
        <v>304.31439999999998</v>
      </c>
      <c r="Y34" s="1282"/>
      <c r="Z34" s="1300">
        <v>2.130299999999977</v>
      </c>
      <c r="AA34" s="1298">
        <v>7.0496760087641608E-3</v>
      </c>
      <c r="AB34" s="1139"/>
    </row>
    <row r="35" spans="1:28">
      <c r="A35" s="1242" t="s">
        <v>418</v>
      </c>
      <c r="B35" s="1232"/>
      <c r="C35" s="1293" t="s">
        <v>466</v>
      </c>
      <c r="D35" s="1294" t="s">
        <v>466</v>
      </c>
      <c r="E35" s="1294" t="s">
        <v>466</v>
      </c>
      <c r="F35" s="1295" t="s">
        <v>466</v>
      </c>
      <c r="G35" s="1296">
        <v>-299.83969999999999</v>
      </c>
      <c r="H35" s="1297">
        <v>-1</v>
      </c>
      <c r="I35" s="1288"/>
      <c r="J35" s="1293" t="s">
        <v>466</v>
      </c>
      <c r="K35" s="1294" t="s">
        <v>466</v>
      </c>
      <c r="L35" s="1294" t="s">
        <v>466</v>
      </c>
      <c r="M35" s="1295" t="s">
        <v>466</v>
      </c>
      <c r="N35" s="1296" t="s">
        <v>466</v>
      </c>
      <c r="O35" s="1298" t="s">
        <v>466</v>
      </c>
      <c r="P35" s="1281"/>
      <c r="Q35" s="1293">
        <v>299.00760000000002</v>
      </c>
      <c r="R35" s="1294">
        <v>304.5335</v>
      </c>
      <c r="S35" s="1294">
        <v>298.6506</v>
      </c>
      <c r="T35" s="1295">
        <v>302.1678</v>
      </c>
      <c r="U35" s="1296" t="s">
        <v>466</v>
      </c>
      <c r="V35" s="1298" t="s">
        <v>466</v>
      </c>
      <c r="W35" s="1281"/>
      <c r="X35" s="1301">
        <v>302.1678</v>
      </c>
      <c r="Y35" s="1282"/>
      <c r="Z35" s="1300">
        <v>2.3281000000000063</v>
      </c>
      <c r="AA35" s="1298">
        <v>7.7644821549647247E-3</v>
      </c>
      <c r="AB35" s="1139"/>
    </row>
    <row r="36" spans="1:28">
      <c r="A36" s="1242" t="s">
        <v>419</v>
      </c>
      <c r="B36" s="1232"/>
      <c r="C36" s="1293" t="s">
        <v>466</v>
      </c>
      <c r="D36" s="1294">
        <v>340.21460000000002</v>
      </c>
      <c r="E36" s="1294">
        <v>323.74090000000001</v>
      </c>
      <c r="F36" s="1295">
        <v>330.01119999999997</v>
      </c>
      <c r="G36" s="1296">
        <v>-3.0383000000000493</v>
      </c>
      <c r="H36" s="1297">
        <v>-9.1226679517610876E-3</v>
      </c>
      <c r="I36" s="1288"/>
      <c r="J36" s="1293" t="s">
        <v>466</v>
      </c>
      <c r="K36" s="1294" t="s">
        <v>466</v>
      </c>
      <c r="L36" s="1294" t="s">
        <v>466</v>
      </c>
      <c r="M36" s="1295" t="s">
        <v>466</v>
      </c>
      <c r="N36" s="1296" t="s">
        <v>466</v>
      </c>
      <c r="O36" s="1298" t="s">
        <v>466</v>
      </c>
      <c r="P36" s="1281"/>
      <c r="Q36" s="1293" t="s">
        <v>466</v>
      </c>
      <c r="R36" s="1294">
        <v>434.43900000000002</v>
      </c>
      <c r="S36" s="1294">
        <v>303.01519999999999</v>
      </c>
      <c r="T36" s="1295">
        <v>354.78219999999999</v>
      </c>
      <c r="U36" s="1296" t="s">
        <v>466</v>
      </c>
      <c r="V36" s="1298" t="s">
        <v>466</v>
      </c>
      <c r="W36" s="1281"/>
      <c r="X36" s="1301">
        <v>331.1284</v>
      </c>
      <c r="Y36" s="1282"/>
      <c r="Z36" s="1300">
        <v>-1.921100000000024</v>
      </c>
      <c r="AA36" s="1298">
        <v>-5.7682116322048671E-3</v>
      </c>
      <c r="AB36" s="1138"/>
    </row>
    <row r="37" spans="1:28">
      <c r="A37" s="1242" t="s">
        <v>420</v>
      </c>
      <c r="B37" s="1232"/>
      <c r="C37" s="1293" t="s">
        <v>466</v>
      </c>
      <c r="D37" s="1294">
        <v>384.93119999999999</v>
      </c>
      <c r="E37" s="1294">
        <v>369.4144</v>
      </c>
      <c r="F37" s="1295">
        <v>371.59030000000001</v>
      </c>
      <c r="G37" s="1296">
        <v>0.45690000000001874</v>
      </c>
      <c r="H37" s="1297">
        <v>1.2310937253290355E-3</v>
      </c>
      <c r="I37" s="1288"/>
      <c r="J37" s="1293" t="s">
        <v>466</v>
      </c>
      <c r="K37" s="1294" t="s">
        <v>466</v>
      </c>
      <c r="L37" s="1294" t="s">
        <v>466</v>
      </c>
      <c r="M37" s="1295" t="s">
        <v>466</v>
      </c>
      <c r="N37" s="1296" t="s">
        <v>466</v>
      </c>
      <c r="O37" s="1298" t="s">
        <v>466</v>
      </c>
      <c r="P37" s="1281"/>
      <c r="Q37" s="1293" t="s">
        <v>466</v>
      </c>
      <c r="R37" s="1294" t="s">
        <v>466</v>
      </c>
      <c r="S37" s="1294" t="s">
        <v>466</v>
      </c>
      <c r="T37" s="1295" t="s">
        <v>466</v>
      </c>
      <c r="U37" s="1296" t="s">
        <v>466</v>
      </c>
      <c r="V37" s="1298" t="s">
        <v>466</v>
      </c>
      <c r="W37" s="1281"/>
      <c r="X37" s="1301">
        <v>371.59030000000001</v>
      </c>
      <c r="Y37" s="1282"/>
      <c r="Z37" s="1300">
        <v>0.45690000000001874</v>
      </c>
      <c r="AA37" s="1298">
        <v>1.2310937253290355E-3</v>
      </c>
      <c r="AB37" s="1139"/>
    </row>
    <row r="38" spans="1:28">
      <c r="A38" s="1242" t="s">
        <v>421</v>
      </c>
      <c r="B38" s="1232"/>
      <c r="C38" s="1293" t="s">
        <v>466</v>
      </c>
      <c r="D38" s="1294">
        <v>414.65699999999998</v>
      </c>
      <c r="E38" s="1294">
        <v>423.51179999999999</v>
      </c>
      <c r="F38" s="1295">
        <v>420.1465</v>
      </c>
      <c r="G38" s="1296">
        <v>-5.0999999999987722E-2</v>
      </c>
      <c r="H38" s="1297">
        <v>-1.2137149792657009E-4</v>
      </c>
      <c r="I38" s="1288"/>
      <c r="J38" s="1293" t="s">
        <v>466</v>
      </c>
      <c r="K38" s="1294" t="s">
        <v>466</v>
      </c>
      <c r="L38" s="1294" t="s">
        <v>466</v>
      </c>
      <c r="M38" s="1295" t="s">
        <v>466</v>
      </c>
      <c r="N38" s="1296" t="s">
        <v>466</v>
      </c>
      <c r="O38" s="1298" t="s">
        <v>466</v>
      </c>
      <c r="P38" s="1281"/>
      <c r="Q38" s="1293" t="s">
        <v>466</v>
      </c>
      <c r="R38" s="1294">
        <v>404.44869999999997</v>
      </c>
      <c r="S38" s="1294" t="s">
        <v>466</v>
      </c>
      <c r="T38" s="1295">
        <v>404.44869999999997</v>
      </c>
      <c r="U38" s="1296">
        <v>-22.594600000000014</v>
      </c>
      <c r="V38" s="1298">
        <v>-5.290938881373386E-2</v>
      </c>
      <c r="W38" s="1281"/>
      <c r="X38" s="1301">
        <v>419.14819999999997</v>
      </c>
      <c r="Y38" s="1282"/>
      <c r="Z38" s="1300">
        <v>-1.4847000000000321</v>
      </c>
      <c r="AA38" s="1298">
        <v>-3.5296811067323519E-3</v>
      </c>
      <c r="AB38" s="1084"/>
    </row>
    <row r="39" spans="1:28">
      <c r="A39" s="1243" t="s">
        <v>422</v>
      </c>
      <c r="B39" s="1232"/>
      <c r="C39" s="1307">
        <v>362.65960000000001</v>
      </c>
      <c r="D39" s="1308">
        <v>367.48880000000003</v>
      </c>
      <c r="E39" s="1309">
        <v>351.54480000000001</v>
      </c>
      <c r="F39" s="1308">
        <v>360.57060000000001</v>
      </c>
      <c r="G39" s="1310">
        <v>4.2325000000000159</v>
      </c>
      <c r="H39" s="1311">
        <v>1.1877764404087054E-2</v>
      </c>
      <c r="I39" s="1305"/>
      <c r="J39" s="1307">
        <v>372.95389999999998</v>
      </c>
      <c r="K39" s="1309">
        <v>389.07010000000002</v>
      </c>
      <c r="L39" s="1309">
        <v>392.26389999999998</v>
      </c>
      <c r="M39" s="1308">
        <v>387.15559999999999</v>
      </c>
      <c r="N39" s="1310">
        <v>4.3471999999999866</v>
      </c>
      <c r="O39" s="1312">
        <v>1.1356072646263815E-2</v>
      </c>
      <c r="P39" s="1281"/>
      <c r="Q39" s="1307" t="s">
        <v>466</v>
      </c>
      <c r="R39" s="1308" t="s">
        <v>466</v>
      </c>
      <c r="S39" s="1309" t="s">
        <v>466</v>
      </c>
      <c r="T39" s="1308" t="s">
        <v>466</v>
      </c>
      <c r="U39" s="1310">
        <v>-434.73349999999999</v>
      </c>
      <c r="V39" s="1312">
        <v>-1</v>
      </c>
      <c r="W39" s="1281"/>
      <c r="X39" s="1313">
        <v>380.34660000000002</v>
      </c>
      <c r="Y39" s="1282"/>
      <c r="Z39" s="1314">
        <v>4.1065000000000396</v>
      </c>
      <c r="AA39" s="1312">
        <v>1.0914572901719044E-2</v>
      </c>
      <c r="AB39" s="106"/>
    </row>
    <row r="40" spans="1:28" ht="13.5" thickBot="1">
      <c r="A40" s="1244" t="s">
        <v>423</v>
      </c>
      <c r="B40" s="1232"/>
      <c r="C40" s="1315">
        <v>360.13780000000003</v>
      </c>
      <c r="D40" s="1316">
        <v>372.70690000000002</v>
      </c>
      <c r="E40" s="1316">
        <v>369.30430000000001</v>
      </c>
      <c r="F40" s="1316">
        <v>368.05840000000001</v>
      </c>
      <c r="G40" s="1317">
        <v>10.240000000000009</v>
      </c>
      <c r="H40" s="1318">
        <v>2.8617868728941787E-2</v>
      </c>
      <c r="I40" s="1305"/>
      <c r="J40" s="1315">
        <v>365.95139999999998</v>
      </c>
      <c r="K40" s="1316">
        <v>384.29689999999999</v>
      </c>
      <c r="L40" s="1316">
        <v>395.32</v>
      </c>
      <c r="M40" s="1316">
        <v>385.07420000000002</v>
      </c>
      <c r="N40" s="1317">
        <v>6.897199999999998</v>
      </c>
      <c r="O40" s="1319">
        <v>1.8238020820938283E-2</v>
      </c>
      <c r="P40" s="1281"/>
      <c r="Q40" s="1315" t="s">
        <v>466</v>
      </c>
      <c r="R40" s="1316" t="s">
        <v>466</v>
      </c>
      <c r="S40" s="1316" t="s">
        <v>466</v>
      </c>
      <c r="T40" s="1316" t="s">
        <v>466</v>
      </c>
      <c r="U40" s="1317" t="s">
        <v>466</v>
      </c>
      <c r="V40" s="1319" t="s">
        <v>466</v>
      </c>
      <c r="W40" s="1281"/>
      <c r="X40" s="1320">
        <v>379.33159999999998</v>
      </c>
      <c r="Y40" s="1282"/>
      <c r="Z40" s="1321">
        <v>8.0252999999999588</v>
      </c>
      <c r="AA40" s="1319">
        <v>2.1613691984218919E-2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T7:T8"/>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G34" sqref="G34"/>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3.425781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403" t="s">
        <v>473</v>
      </c>
      <c r="B5" s="1403"/>
      <c r="C5" s="1403"/>
      <c r="D5" s="1403"/>
      <c r="E5" s="1403"/>
      <c r="F5" s="1403"/>
      <c r="H5" s="651" t="s">
        <v>331</v>
      </c>
    </row>
    <row r="6" spans="1:10" ht="15.75" customHeight="1" thickBot="1">
      <c r="A6" s="1404" t="s">
        <v>170</v>
      </c>
      <c r="B6" s="1395" t="s">
        <v>474</v>
      </c>
      <c r="C6" s="1396"/>
      <c r="D6" s="1397"/>
      <c r="E6" s="1398" t="s">
        <v>475</v>
      </c>
      <c r="F6" s="1400" t="s">
        <v>476</v>
      </c>
    </row>
    <row r="7" spans="1:10" ht="21" customHeight="1" thickBot="1">
      <c r="A7" s="1405"/>
      <c r="B7" s="1164" t="s">
        <v>312</v>
      </c>
      <c r="C7" s="1164" t="s">
        <v>320</v>
      </c>
      <c r="D7" s="1164" t="s">
        <v>321</v>
      </c>
      <c r="E7" s="1399"/>
      <c r="F7" s="1401"/>
    </row>
    <row r="8" spans="1:10" ht="17.25" customHeight="1" thickBot="1">
      <c r="A8" s="850" t="s">
        <v>171</v>
      </c>
      <c r="B8" s="735">
        <v>3250</v>
      </c>
      <c r="C8" s="735">
        <v>543</v>
      </c>
      <c r="D8" s="888">
        <f>(C8/B8)*100</f>
        <v>16.707692307692305</v>
      </c>
      <c r="E8" s="735">
        <v>2582</v>
      </c>
      <c r="F8" s="888">
        <f>((B8-E8)/E8)*100</f>
        <v>25.87141750580945</v>
      </c>
      <c r="H8" s="680" t="s">
        <v>172</v>
      </c>
    </row>
    <row r="9" spans="1:10" ht="18" customHeight="1" thickBot="1">
      <c r="A9" s="851" t="s">
        <v>173</v>
      </c>
      <c r="B9" s="736">
        <v>9706</v>
      </c>
      <c r="C9" s="736">
        <v>1244</v>
      </c>
      <c r="D9" s="889">
        <f t="shared" ref="D9:D13" si="0">(C9/B9)*100</f>
        <v>12.816814341644346</v>
      </c>
      <c r="E9" s="736">
        <v>8364</v>
      </c>
      <c r="F9" s="889">
        <f t="shared" ref="F9:F13" si="1">((B9-E9)/E9)*100</f>
        <v>16.044954567192732</v>
      </c>
      <c r="H9" s="650">
        <f>B9-E9</f>
        <v>1342</v>
      </c>
    </row>
    <row r="10" spans="1:10" ht="15" customHeight="1" thickBot="1">
      <c r="A10" s="852" t="s">
        <v>306</v>
      </c>
      <c r="B10" s="737">
        <v>2664</v>
      </c>
      <c r="C10" s="1102">
        <v>0</v>
      </c>
      <c r="D10" s="889">
        <f t="shared" si="0"/>
        <v>0</v>
      </c>
      <c r="E10" s="738">
        <v>1741</v>
      </c>
      <c r="F10" s="889">
        <f t="shared" si="1"/>
        <v>53.015508328546815</v>
      </c>
    </row>
    <row r="11" spans="1:10" ht="17.25" customHeight="1" thickBot="1">
      <c r="A11" s="851" t="s">
        <v>174</v>
      </c>
      <c r="B11" s="1249">
        <v>66381</v>
      </c>
      <c r="C11" s="740">
        <v>2867</v>
      </c>
      <c r="D11" s="890">
        <f t="shared" si="0"/>
        <v>4.3190069447582893</v>
      </c>
      <c r="E11" s="740">
        <v>61703</v>
      </c>
      <c r="F11" s="890">
        <f t="shared" si="1"/>
        <v>7.5814790204690219</v>
      </c>
      <c r="J11" s="847"/>
    </row>
    <row r="12" spans="1:10" ht="15" customHeight="1" thickBot="1">
      <c r="A12" s="850" t="s">
        <v>175</v>
      </c>
      <c r="B12" s="735">
        <v>25639</v>
      </c>
      <c r="C12" s="735">
        <v>5359</v>
      </c>
      <c r="D12" s="889">
        <f t="shared" si="0"/>
        <v>20.901751238347828</v>
      </c>
      <c r="E12" s="735">
        <v>25669</v>
      </c>
      <c r="F12" s="889">
        <f t="shared" si="1"/>
        <v>-0.11687249211110677</v>
      </c>
    </row>
    <row r="13" spans="1:10" ht="15" customHeight="1" thickBot="1">
      <c r="A13" s="850" t="s">
        <v>176</v>
      </c>
      <c r="B13" s="735">
        <f t="shared" ref="B13:C13" si="2">B11+B12</f>
        <v>92020</v>
      </c>
      <c r="C13" s="735">
        <f t="shared" si="2"/>
        <v>8226</v>
      </c>
      <c r="D13" s="891">
        <f t="shared" si="0"/>
        <v>8.9393610084764177</v>
      </c>
      <c r="E13" s="735">
        <f t="shared" ref="E13" si="3">E11+E12</f>
        <v>87372</v>
      </c>
      <c r="F13" s="891">
        <f t="shared" si="1"/>
        <v>5.3197820812159495</v>
      </c>
    </row>
    <row r="16" spans="1:10" ht="15.75">
      <c r="A16" s="570" t="s">
        <v>307</v>
      </c>
    </row>
    <row r="18" spans="1:16" ht="33" customHeight="1" thickBot="1">
      <c r="A18" s="1403" t="s">
        <v>477</v>
      </c>
      <c r="B18" s="1403"/>
      <c r="C18" s="1403"/>
      <c r="D18" s="1403"/>
      <c r="E18" s="1403"/>
      <c r="F18" s="1403"/>
    </row>
    <row r="19" spans="1:16" ht="16.5" customHeight="1" thickBot="1">
      <c r="A19" s="1393" t="s">
        <v>177</v>
      </c>
      <c r="B19" s="1395" t="s">
        <v>474</v>
      </c>
      <c r="C19" s="1396"/>
      <c r="D19" s="1397"/>
      <c r="E19" s="1398" t="s">
        <v>475</v>
      </c>
      <c r="F19" s="1400" t="s">
        <v>476</v>
      </c>
    </row>
    <row r="20" spans="1:16" ht="21" customHeight="1" thickBot="1">
      <c r="A20" s="1394"/>
      <c r="B20" s="849" t="s">
        <v>312</v>
      </c>
      <c r="C20" s="849" t="s">
        <v>458</v>
      </c>
      <c r="D20" s="849" t="s">
        <v>459</v>
      </c>
      <c r="E20" s="1399"/>
      <c r="F20" s="1401"/>
      <c r="L20" s="1188"/>
    </row>
    <row r="21" spans="1:16" ht="15.75" thickBot="1">
      <c r="A21" s="568" t="s">
        <v>171</v>
      </c>
      <c r="B21" s="735">
        <v>7810</v>
      </c>
      <c r="C21" s="741">
        <v>0</v>
      </c>
      <c r="D21" s="888">
        <f>(C21/B21)*100</f>
        <v>0</v>
      </c>
      <c r="E21" s="735">
        <v>9369</v>
      </c>
      <c r="F21" s="888">
        <f>((B21-E21)/E21)*100</f>
        <v>-16.639982922403671</v>
      </c>
      <c r="H21" s="680" t="s">
        <v>178</v>
      </c>
    </row>
    <row r="22" spans="1:16" ht="15.75" thickBot="1">
      <c r="A22" s="568" t="s">
        <v>173</v>
      </c>
      <c r="B22" s="735">
        <v>28498</v>
      </c>
      <c r="C22" s="741">
        <v>0</v>
      </c>
      <c r="D22" s="889">
        <f t="shared" ref="D22:D26" si="4">(C22/B22)*100</f>
        <v>0</v>
      </c>
      <c r="E22" s="735">
        <v>43028</v>
      </c>
      <c r="F22" s="889">
        <f t="shared" ref="F22:F26" si="5">((B22-E22)/E22)*100</f>
        <v>-33.768708747792139</v>
      </c>
      <c r="H22" s="650">
        <f>B22-E22</f>
        <v>-14530</v>
      </c>
    </row>
    <row r="23" spans="1:16" ht="15.75" thickBot="1">
      <c r="A23" s="569" t="s">
        <v>306</v>
      </c>
      <c r="B23" s="738">
        <v>7029</v>
      </c>
      <c r="C23" s="742">
        <v>0</v>
      </c>
      <c r="D23" s="889">
        <f t="shared" si="4"/>
        <v>0</v>
      </c>
      <c r="E23" s="738">
        <v>15511</v>
      </c>
      <c r="F23" s="889">
        <f t="shared" si="5"/>
        <v>-54.68377280639546</v>
      </c>
    </row>
    <row r="24" spans="1:16" ht="15.75" thickBot="1">
      <c r="A24" s="568" t="s">
        <v>174</v>
      </c>
      <c r="B24" s="735">
        <v>3518</v>
      </c>
      <c r="C24" s="743">
        <v>12.9</v>
      </c>
      <c r="D24" s="890">
        <f t="shared" si="4"/>
        <v>0.36668561682774309</v>
      </c>
      <c r="E24" s="735">
        <v>4419</v>
      </c>
      <c r="F24" s="890">
        <f t="shared" si="5"/>
        <v>-20.389228332201856</v>
      </c>
    </row>
    <row r="25" spans="1:16" ht="15.75" thickBot="1">
      <c r="A25" s="568" t="s">
        <v>175</v>
      </c>
      <c r="B25" s="735">
        <v>1403</v>
      </c>
      <c r="C25" s="743">
        <v>6</v>
      </c>
      <c r="D25" s="889">
        <f t="shared" si="4"/>
        <v>0.42765502494654317</v>
      </c>
      <c r="E25" s="735">
        <v>1159</v>
      </c>
      <c r="F25" s="889">
        <f t="shared" si="5"/>
        <v>21.052631578947366</v>
      </c>
    </row>
    <row r="26" spans="1:16" ht="15.75" thickBot="1">
      <c r="A26" s="568" t="s">
        <v>176</v>
      </c>
      <c r="B26" s="735">
        <f t="shared" ref="B26:C26" si="6">B24+B25</f>
        <v>4921</v>
      </c>
      <c r="C26" s="744">
        <f t="shared" si="6"/>
        <v>18.899999999999999</v>
      </c>
      <c r="D26" s="891">
        <f t="shared" si="4"/>
        <v>0.38406827880512084</v>
      </c>
      <c r="E26" s="735">
        <f>E24+E25</f>
        <v>5578</v>
      </c>
      <c r="F26" s="891">
        <f t="shared" si="5"/>
        <v>-11.77841520258157</v>
      </c>
      <c r="P26" s="1089"/>
    </row>
    <row r="27" spans="1:16" ht="16.5" customHeight="1">
      <c r="A27" s="1402"/>
      <c r="B27" s="1402"/>
      <c r="C27" s="1402"/>
      <c r="D27" s="1402"/>
      <c r="E27" s="1402"/>
      <c r="F27" s="1402"/>
    </row>
    <row r="28" spans="1:16">
      <c r="B28" s="573"/>
      <c r="C28" s="574"/>
      <c r="D28" s="574"/>
      <c r="E28" s="574"/>
      <c r="F28" s="575"/>
    </row>
    <row r="29" spans="1:16" ht="15">
      <c r="A29" s="1252" t="s">
        <v>465</v>
      </c>
      <c r="B29" s="577"/>
      <c r="C29" s="578"/>
      <c r="D29" s="578"/>
      <c r="E29" s="578"/>
      <c r="F29" s="575"/>
      <c r="K29" s="1188"/>
    </row>
    <row r="30" spans="1:16">
      <c r="A30" s="573"/>
      <c r="B30" s="582"/>
      <c r="C30" s="571"/>
      <c r="D30" s="571"/>
      <c r="E30" s="571"/>
      <c r="F30" s="571"/>
      <c r="G30" s="571"/>
    </row>
    <row r="31" spans="1:16">
      <c r="A31" s="573"/>
      <c r="B31" s="583"/>
      <c r="C31" s="571"/>
      <c r="D31" s="584"/>
      <c r="E31" s="585"/>
      <c r="F31" s="571"/>
      <c r="G31" s="571"/>
      <c r="H31" s="576"/>
    </row>
    <row r="32" spans="1:16">
      <c r="A32" s="577"/>
      <c r="B32" s="571"/>
      <c r="C32" s="1392"/>
      <c r="D32" s="1392"/>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8"/>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92"/>
      <c r="C43" s="1392"/>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G14" sqref="G14"/>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11.7109375" style="1147" customWidth="1"/>
    <col min="14" max="14" width="8.85546875" style="1147" bestFit="1" customWidth="1"/>
    <col min="15" max="15" width="4.42578125" style="1147" customWidth="1"/>
    <col min="16" max="16" width="14.57031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406" t="s">
        <v>478</v>
      </c>
      <c r="B2" s="1406"/>
      <c r="C2" s="1406"/>
      <c r="D2" s="1406"/>
      <c r="E2" s="1406"/>
      <c r="F2" s="1406"/>
      <c r="G2" s="1406"/>
      <c r="H2" s="1406"/>
      <c r="I2" s="1406"/>
      <c r="J2" s="1406"/>
      <c r="K2" s="1406"/>
      <c r="L2" s="1406"/>
      <c r="M2" s="1406"/>
      <c r="N2" s="1406"/>
      <c r="O2" s="1406"/>
      <c r="P2" s="1406"/>
      <c r="Q2" s="1406"/>
      <c r="R2" s="1406"/>
      <c r="S2" s="1406"/>
      <c r="T2" s="1406"/>
      <c r="U2" s="1406"/>
      <c r="V2" s="1406"/>
      <c r="W2" s="1406"/>
      <c r="X2" s="1406"/>
    </row>
    <row r="3" spans="1:24" ht="15.75" customHeight="1">
      <c r="A3" s="1407" t="s">
        <v>479</v>
      </c>
      <c r="B3" s="1407"/>
      <c r="C3" s="1407"/>
      <c r="D3" s="1407"/>
      <c r="E3" s="1407"/>
      <c r="F3" s="1407"/>
      <c r="P3" s="589"/>
    </row>
    <row r="4" spans="1:24" ht="4.5" customHeight="1">
      <c r="A4" s="590"/>
      <c r="B4" s="590"/>
      <c r="C4" s="588"/>
      <c r="D4" s="588"/>
    </row>
    <row r="5" spans="1:24" ht="30.75" thickBot="1">
      <c r="A5" s="591" t="s">
        <v>179</v>
      </c>
      <c r="B5" s="1408" t="s">
        <v>180</v>
      </c>
      <c r="C5" s="1408"/>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3261.4259999999999</v>
      </c>
      <c r="C7" s="603">
        <v>4711</v>
      </c>
      <c r="D7" s="871">
        <v>2.3209429035345321</v>
      </c>
      <c r="F7" s="745" t="s">
        <v>194</v>
      </c>
      <c r="G7" s="603">
        <v>1009.505</v>
      </c>
      <c r="H7" s="603">
        <v>1346</v>
      </c>
      <c r="I7" s="871">
        <v>3.0440112645386876</v>
      </c>
      <c r="K7" s="745" t="s">
        <v>192</v>
      </c>
      <c r="L7" s="603">
        <v>72551.979000000007</v>
      </c>
      <c r="M7" s="603">
        <v>18893.272000000001</v>
      </c>
      <c r="N7" s="733">
        <f>L7/M7</f>
        <v>3.8400960405376052</v>
      </c>
      <c r="P7" s="745" t="s">
        <v>195</v>
      </c>
      <c r="Q7" s="603">
        <v>12058.231</v>
      </c>
      <c r="R7" s="603">
        <v>3789.5030000000002</v>
      </c>
      <c r="S7" s="733">
        <f t="shared" ref="S7:S25" si="0">Q7/R7</f>
        <v>3.1820085641837461</v>
      </c>
    </row>
    <row r="8" spans="1:24" ht="16.5" thickBot="1">
      <c r="A8" s="604" t="s">
        <v>202</v>
      </c>
      <c r="B8" s="605">
        <v>1484.62</v>
      </c>
      <c r="C8" s="605">
        <v>1073</v>
      </c>
      <c r="D8" s="854">
        <v>2.3874901997584375</v>
      </c>
      <c r="F8" s="604" t="s">
        <v>192</v>
      </c>
      <c r="G8" s="605" t="s">
        <v>463</v>
      </c>
      <c r="H8" s="605" t="s">
        <v>463</v>
      </c>
      <c r="I8" s="854" t="s">
        <v>463</v>
      </c>
      <c r="K8" s="604" t="s">
        <v>195</v>
      </c>
      <c r="L8" s="605">
        <v>43726.432000000001</v>
      </c>
      <c r="M8" s="605">
        <v>11938.918</v>
      </c>
      <c r="N8" s="652">
        <f t="shared" ref="N8:N25" si="1">L8/M8</f>
        <v>3.662512130496248</v>
      </c>
      <c r="P8" s="604" t="s">
        <v>193</v>
      </c>
      <c r="Q8" s="605">
        <v>11606.404</v>
      </c>
      <c r="R8" s="605">
        <v>2859.2049999999999</v>
      </c>
      <c r="S8" s="652">
        <f t="shared" si="0"/>
        <v>4.0593115918585765</v>
      </c>
    </row>
    <row r="9" spans="1:24" ht="16.5" thickBot="1">
      <c r="A9" s="604" t="s">
        <v>194</v>
      </c>
      <c r="B9" s="605">
        <v>1009.505</v>
      </c>
      <c r="C9" s="605">
        <v>1346</v>
      </c>
      <c r="D9" s="854">
        <v>2.1429002032002744</v>
      </c>
      <c r="F9" s="946" t="s">
        <v>322</v>
      </c>
      <c r="G9" s="608" t="s">
        <v>463</v>
      </c>
      <c r="H9" s="608" t="s">
        <v>463</v>
      </c>
      <c r="I9" s="947" t="s">
        <v>463</v>
      </c>
      <c r="K9" s="604" t="s">
        <v>435</v>
      </c>
      <c r="L9" s="605">
        <v>22380.135999999999</v>
      </c>
      <c r="M9" s="605">
        <v>7207.8789999999999</v>
      </c>
      <c r="N9" s="652">
        <f t="shared" si="1"/>
        <v>3.1049544533142135</v>
      </c>
      <c r="P9" s="604" t="s">
        <v>199</v>
      </c>
      <c r="Q9" s="605">
        <v>11180.431</v>
      </c>
      <c r="R9" s="605">
        <v>1996.0550000000001</v>
      </c>
      <c r="S9" s="652">
        <f t="shared" si="0"/>
        <v>5.6012639932266399</v>
      </c>
    </row>
    <row r="10" spans="1:24" ht="15.75">
      <c r="A10" s="604" t="s">
        <v>204</v>
      </c>
      <c r="B10" s="605">
        <v>962.71600000000001</v>
      </c>
      <c r="C10" s="605">
        <v>625</v>
      </c>
      <c r="D10" s="854">
        <v>2.3716975307026953</v>
      </c>
      <c r="H10" s="1147"/>
      <c r="K10" s="604" t="s">
        <v>194</v>
      </c>
      <c r="L10" s="605">
        <v>20479.800999999999</v>
      </c>
      <c r="M10" s="605">
        <v>5328.1109999999999</v>
      </c>
      <c r="N10" s="652">
        <f t="shared" si="1"/>
        <v>3.8437264163603198</v>
      </c>
      <c r="P10" s="604" t="s">
        <v>194</v>
      </c>
      <c r="Q10" s="605">
        <v>7851.9120000000003</v>
      </c>
      <c r="R10" s="605">
        <v>2190.768</v>
      </c>
      <c r="S10" s="652">
        <f t="shared" si="0"/>
        <v>3.5840910584781227</v>
      </c>
    </row>
    <row r="11" spans="1:24" ht="15.75">
      <c r="A11" s="604" t="s">
        <v>353</v>
      </c>
      <c r="B11" s="605">
        <v>687.56500000000005</v>
      </c>
      <c r="C11" s="605">
        <v>462</v>
      </c>
      <c r="D11" s="854">
        <v>2.2912836021505378</v>
      </c>
      <c r="F11" s="1147" t="s">
        <v>464</v>
      </c>
      <c r="K11" s="604" t="s">
        <v>201</v>
      </c>
      <c r="L11" s="605">
        <v>17616.556</v>
      </c>
      <c r="M11" s="605">
        <v>3621.6419999999998</v>
      </c>
      <c r="N11" s="652">
        <f t="shared" si="1"/>
        <v>4.8642455549168035</v>
      </c>
      <c r="P11" s="604" t="s">
        <v>435</v>
      </c>
      <c r="Q11" s="605">
        <v>7257.6319999999996</v>
      </c>
      <c r="R11" s="605">
        <v>2596.7040000000002</v>
      </c>
      <c r="S11" s="652">
        <f t="shared" si="0"/>
        <v>2.7949400470750612</v>
      </c>
    </row>
    <row r="12" spans="1:24" ht="15.75">
      <c r="A12" s="604" t="s">
        <v>205</v>
      </c>
      <c r="B12" s="605">
        <v>474.46800000000002</v>
      </c>
      <c r="C12" s="605">
        <v>327</v>
      </c>
      <c r="D12" s="854">
        <v>2.8847161808013402</v>
      </c>
      <c r="H12" s="1147"/>
      <c r="K12" s="604" t="s">
        <v>202</v>
      </c>
      <c r="L12" s="605">
        <v>10804.206</v>
      </c>
      <c r="M12" s="605">
        <v>2853.875</v>
      </c>
      <c r="N12" s="652">
        <f t="shared" si="1"/>
        <v>3.7858021111646445</v>
      </c>
      <c r="P12" s="604" t="s">
        <v>196</v>
      </c>
      <c r="Q12" s="605">
        <v>7008.1220000000003</v>
      </c>
      <c r="R12" s="605">
        <v>1670.0229999999999</v>
      </c>
      <c r="S12" s="652">
        <f t="shared" si="0"/>
        <v>4.1964224444813043</v>
      </c>
    </row>
    <row r="13" spans="1:24" ht="16.5" thickBot="1">
      <c r="A13" s="604" t="s">
        <v>200</v>
      </c>
      <c r="B13" s="605">
        <v>350.54199999999997</v>
      </c>
      <c r="C13" s="605">
        <v>487</v>
      </c>
      <c r="D13" s="854">
        <v>2.6096143287199198</v>
      </c>
      <c r="H13" s="1147"/>
      <c r="K13" s="604" t="s">
        <v>199</v>
      </c>
      <c r="L13" s="605">
        <v>9513.509</v>
      </c>
      <c r="M13" s="605">
        <v>1464.0409999999999</v>
      </c>
      <c r="N13" s="652">
        <f t="shared" si="1"/>
        <v>6.4981165144965205</v>
      </c>
      <c r="P13" s="604" t="s">
        <v>201</v>
      </c>
      <c r="Q13" s="605">
        <v>4381.7030000000004</v>
      </c>
      <c r="R13" s="605">
        <v>1131.2940000000001</v>
      </c>
      <c r="S13" s="652">
        <f t="shared" si="0"/>
        <v>3.873177971420338</v>
      </c>
    </row>
    <row r="14" spans="1:24" ht="16.5" thickBot="1">
      <c r="A14" s="1150" t="s">
        <v>322</v>
      </c>
      <c r="B14" s="1250">
        <v>8769.3320000000003</v>
      </c>
      <c r="C14" s="1251">
        <v>9706</v>
      </c>
      <c r="D14" s="1149">
        <v>2.7555470305968215</v>
      </c>
      <c r="K14" s="604" t="s">
        <v>197</v>
      </c>
      <c r="L14" s="605">
        <v>9214.1509999999998</v>
      </c>
      <c r="M14" s="605">
        <v>2377.0219999999999</v>
      </c>
      <c r="N14" s="652">
        <f t="shared" si="1"/>
        <v>3.8763423308661005</v>
      </c>
      <c r="P14" s="604" t="s">
        <v>341</v>
      </c>
      <c r="Q14" s="605">
        <v>3598.6460000000002</v>
      </c>
      <c r="R14" s="605">
        <v>994.07899999999995</v>
      </c>
      <c r="S14" s="652">
        <f t="shared" si="0"/>
        <v>3.6200804966204903</v>
      </c>
    </row>
    <row r="15" spans="1:24" ht="15.75">
      <c r="E15" s="825"/>
      <c r="K15" s="604" t="s">
        <v>354</v>
      </c>
      <c r="L15" s="605">
        <v>7334.5630000000001</v>
      </c>
      <c r="M15" s="605">
        <v>1401.4570000000001</v>
      </c>
      <c r="N15" s="652">
        <f t="shared" si="1"/>
        <v>5.2335269651512668</v>
      </c>
      <c r="P15" s="604" t="s">
        <v>192</v>
      </c>
      <c r="Q15" s="605">
        <v>3267.973</v>
      </c>
      <c r="R15" s="605">
        <v>975.54499999999996</v>
      </c>
      <c r="S15" s="652">
        <f t="shared" si="0"/>
        <v>3.3498946742590041</v>
      </c>
    </row>
    <row r="16" spans="1:24" ht="15.75">
      <c r="E16" s="661"/>
      <c r="K16" s="604" t="s">
        <v>206</v>
      </c>
      <c r="L16" s="605">
        <v>6098.4030000000002</v>
      </c>
      <c r="M16" s="605">
        <v>1527.356</v>
      </c>
      <c r="N16" s="652">
        <f t="shared" si="1"/>
        <v>3.9927842624771177</v>
      </c>
      <c r="P16" s="604" t="s">
        <v>202</v>
      </c>
      <c r="Q16" s="605">
        <v>2431.1210000000001</v>
      </c>
      <c r="R16" s="605">
        <v>660.93600000000004</v>
      </c>
      <c r="S16" s="652">
        <f t="shared" si="0"/>
        <v>3.6783001682462446</v>
      </c>
    </row>
    <row r="17" spans="1:19" ht="15.75">
      <c r="K17" s="604" t="s">
        <v>193</v>
      </c>
      <c r="L17" s="605">
        <v>5610.51</v>
      </c>
      <c r="M17" s="605">
        <v>1218.751</v>
      </c>
      <c r="N17" s="652">
        <f t="shared" si="1"/>
        <v>4.6034916073915015</v>
      </c>
      <c r="P17" s="604" t="s">
        <v>209</v>
      </c>
      <c r="Q17" s="605">
        <v>1796.682</v>
      </c>
      <c r="R17" s="605">
        <v>689.08299999999997</v>
      </c>
      <c r="S17" s="652">
        <f t="shared" si="0"/>
        <v>2.6073520896611875</v>
      </c>
    </row>
    <row r="18" spans="1:19" ht="15.75">
      <c r="K18" s="604" t="s">
        <v>209</v>
      </c>
      <c r="L18" s="605">
        <v>5095.6930000000002</v>
      </c>
      <c r="M18" s="605">
        <v>1535.7760000000001</v>
      </c>
      <c r="N18" s="652">
        <f t="shared" si="1"/>
        <v>3.3179923374242075</v>
      </c>
      <c r="P18" s="604" t="s">
        <v>208</v>
      </c>
      <c r="Q18" s="605">
        <v>1704.0719999999999</v>
      </c>
      <c r="R18" s="605">
        <v>586.875</v>
      </c>
      <c r="S18" s="652">
        <f t="shared" si="0"/>
        <v>2.9036370607028754</v>
      </c>
    </row>
    <row r="19" spans="1:19" ht="15.75">
      <c r="K19" s="604" t="s">
        <v>355</v>
      </c>
      <c r="L19" s="605">
        <v>3740.9679999999998</v>
      </c>
      <c r="M19" s="605">
        <v>1165.7370000000001</v>
      </c>
      <c r="N19" s="652">
        <f t="shared" si="1"/>
        <v>3.2091011952095538</v>
      </c>
      <c r="P19" s="604" t="s">
        <v>203</v>
      </c>
      <c r="Q19" s="605">
        <v>1374.9639999999999</v>
      </c>
      <c r="R19" s="605">
        <v>809.05600000000004</v>
      </c>
      <c r="S19" s="652">
        <f t="shared" si="0"/>
        <v>1.6994670331843529</v>
      </c>
    </row>
    <row r="20" spans="1:19" ht="15.75">
      <c r="K20" s="604" t="s">
        <v>207</v>
      </c>
      <c r="L20" s="605">
        <v>3303.694</v>
      </c>
      <c r="M20" s="605">
        <v>775.09299999999996</v>
      </c>
      <c r="N20" s="652">
        <f t="shared" si="1"/>
        <v>4.2623194894032075</v>
      </c>
      <c r="P20" s="604" t="s">
        <v>354</v>
      </c>
      <c r="Q20" s="605">
        <v>1231.643</v>
      </c>
      <c r="R20" s="605">
        <v>345.81200000000001</v>
      </c>
      <c r="S20" s="652">
        <f t="shared" si="0"/>
        <v>3.5615970527338554</v>
      </c>
    </row>
    <row r="21" spans="1:19" ht="15.75">
      <c r="K21" s="604" t="s">
        <v>200</v>
      </c>
      <c r="L21" s="605">
        <v>3301.3339999999998</v>
      </c>
      <c r="M21" s="605">
        <v>1124.0740000000001</v>
      </c>
      <c r="N21" s="652">
        <f t="shared" si="1"/>
        <v>2.9369365362066908</v>
      </c>
      <c r="P21" s="604" t="s">
        <v>206</v>
      </c>
      <c r="Q21" s="605">
        <v>1091.932</v>
      </c>
      <c r="R21" s="605">
        <v>294.238</v>
      </c>
      <c r="S21" s="652">
        <f t="shared" si="0"/>
        <v>3.7110502382425112</v>
      </c>
    </row>
    <row r="22" spans="1:19" ht="15.75">
      <c r="H22" s="1147"/>
      <c r="K22" s="604" t="s">
        <v>196</v>
      </c>
      <c r="L22" s="605">
        <v>1829.0930000000001</v>
      </c>
      <c r="M22" s="605">
        <v>412.87099999999998</v>
      </c>
      <c r="N22" s="652">
        <f t="shared" si="1"/>
        <v>4.4301803711086514</v>
      </c>
      <c r="P22" s="604" t="s">
        <v>210</v>
      </c>
      <c r="Q22" s="605">
        <v>1083.415</v>
      </c>
      <c r="R22" s="605">
        <v>287.38</v>
      </c>
      <c r="S22" s="652">
        <f t="shared" si="0"/>
        <v>3.7699735541791357</v>
      </c>
    </row>
    <row r="23" spans="1:19" ht="15.75">
      <c r="H23" s="1147"/>
      <c r="K23" s="604" t="s">
        <v>210</v>
      </c>
      <c r="L23" s="605">
        <v>1816.3789999999999</v>
      </c>
      <c r="M23" s="605">
        <v>741.5</v>
      </c>
      <c r="N23" s="652">
        <f t="shared" si="1"/>
        <v>2.4496008091706001</v>
      </c>
      <c r="P23" s="604" t="s">
        <v>353</v>
      </c>
      <c r="Q23" s="605">
        <v>1081.704</v>
      </c>
      <c r="R23" s="605">
        <v>286.79899999999998</v>
      </c>
      <c r="S23" s="652">
        <f t="shared" si="0"/>
        <v>3.7716449499475244</v>
      </c>
    </row>
    <row r="24" spans="1:19" ht="16.5" thickBot="1">
      <c r="H24" s="1147"/>
      <c r="K24" s="604" t="s">
        <v>205</v>
      </c>
      <c r="L24" s="605">
        <v>1476.7819999999999</v>
      </c>
      <c r="M24" s="605">
        <v>337.03</v>
      </c>
      <c r="N24" s="652">
        <f t="shared" si="1"/>
        <v>4.3817523662581968</v>
      </c>
      <c r="P24" s="604" t="s">
        <v>211</v>
      </c>
      <c r="Q24" s="605">
        <v>1032.258</v>
      </c>
      <c r="R24" s="605">
        <v>305.37</v>
      </c>
      <c r="S24" s="652">
        <f t="shared" si="0"/>
        <v>3.3803517044896356</v>
      </c>
    </row>
    <row r="25" spans="1:19" ht="16.5" thickBot="1">
      <c r="H25" s="1147"/>
      <c r="K25" s="946" t="s">
        <v>322</v>
      </c>
      <c r="L25" s="608">
        <v>254033.62700000001</v>
      </c>
      <c r="M25" s="608">
        <v>66380.918999999994</v>
      </c>
      <c r="N25" s="732">
        <f t="shared" si="1"/>
        <v>3.8269073526987483</v>
      </c>
      <c r="P25" s="946" t="s">
        <v>322</v>
      </c>
      <c r="Q25" s="608">
        <v>89323.24</v>
      </c>
      <c r="R25" s="608">
        <v>25638.591</v>
      </c>
      <c r="S25" s="732">
        <f t="shared" si="0"/>
        <v>3.4839371633175942</v>
      </c>
    </row>
    <row r="26" spans="1:19">
      <c r="H26" s="1147"/>
    </row>
    <row r="27" spans="1:19">
      <c r="A27" s="1252" t="s">
        <v>465</v>
      </c>
      <c r="H27" s="1147"/>
    </row>
    <row r="28" spans="1:19">
      <c r="H28" s="1147"/>
    </row>
    <row r="29" spans="1:19">
      <c r="H29" s="1147"/>
    </row>
    <row r="30" spans="1:19">
      <c r="H30" s="1147"/>
    </row>
    <row r="31" spans="1:19">
      <c r="H31" s="1147"/>
    </row>
    <row r="32" spans="1:19">
      <c r="H32" s="1147"/>
    </row>
    <row r="33" spans="8:8">
      <c r="H33" s="1147"/>
    </row>
    <row r="34" spans="8:8">
      <c r="H34" s="1147"/>
    </row>
    <row r="35" spans="8:8">
      <c r="H35" s="1147"/>
    </row>
    <row r="36" spans="8:8">
      <c r="H36" s="1147"/>
    </row>
    <row r="37" spans="8:8" ht="17.25" customHeight="1">
      <c r="H37" s="1147"/>
    </row>
    <row r="38" spans="8:8">
      <c r="H38" s="1147"/>
    </row>
    <row r="39" spans="8:8">
      <c r="H39" s="1147"/>
    </row>
    <row r="40" spans="8:8">
      <c r="H40" s="1147"/>
    </row>
    <row r="41" spans="8:8">
      <c r="H41" s="1147"/>
    </row>
    <row r="42" spans="8:8" ht="14.25" customHeight="1">
      <c r="H42" s="1147"/>
    </row>
    <row r="43" spans="8:8">
      <c r="H43" s="1147"/>
    </row>
    <row r="44" spans="8:8">
      <c r="H44" s="1147"/>
    </row>
    <row r="45" spans="8:8">
      <c r="H45" s="1147"/>
    </row>
    <row r="46" spans="8:8">
      <c r="H46" s="1147"/>
    </row>
    <row r="47" spans="8:8">
      <c r="H47" s="1147"/>
    </row>
    <row r="48" spans="8:8" ht="14.25" customHeight="1">
      <c r="H48" s="1147"/>
    </row>
    <row r="49" spans="8:8">
      <c r="H49" s="1147"/>
    </row>
    <row r="50" spans="8:8">
      <c r="H50" s="1147"/>
    </row>
    <row r="51" spans="8:8">
      <c r="H51" s="1147"/>
    </row>
    <row r="52" spans="8:8">
      <c r="H52" s="1147"/>
    </row>
    <row r="53" spans="8:8">
      <c r="H53" s="1147"/>
    </row>
    <row r="54" spans="8:8">
      <c r="H54" s="1147"/>
    </row>
    <row r="55" spans="8:8">
      <c r="H55" s="1147"/>
    </row>
    <row r="56" spans="8:8">
      <c r="H56" s="1147"/>
    </row>
    <row r="57" spans="8:8">
      <c r="H57" s="1147"/>
    </row>
    <row r="58" spans="8:8">
      <c r="H58" s="1147"/>
    </row>
    <row r="59" spans="8:8">
      <c r="H59" s="1147"/>
    </row>
    <row r="60" spans="8:8">
      <c r="H60" s="1147"/>
    </row>
    <row r="61" spans="8:8">
      <c r="H61" s="1147"/>
    </row>
    <row r="62" spans="8:8">
      <c r="H62" s="1147"/>
    </row>
    <row r="63" spans="8:8">
      <c r="H63" s="1147"/>
    </row>
    <row r="64" spans="8:8">
      <c r="H64" s="1147"/>
    </row>
    <row r="65" spans="8:8">
      <c r="H65" s="1147"/>
    </row>
    <row r="66" spans="8:8">
      <c r="H66" s="1147"/>
    </row>
    <row r="67" spans="8:8">
      <c r="H67" s="1147"/>
    </row>
    <row r="68" spans="8:8">
      <c r="H68" s="1147"/>
    </row>
    <row r="69" spans="8:8">
      <c r="H69" s="1147"/>
    </row>
    <row r="70" spans="8:8">
      <c r="H70" s="1147"/>
    </row>
    <row r="71" spans="8:8">
      <c r="H71" s="1147"/>
    </row>
    <row r="72" spans="8:8">
      <c r="H72" s="1147"/>
    </row>
    <row r="73" spans="8:8">
      <c r="H73" s="1147"/>
    </row>
    <row r="74" spans="8:8">
      <c r="H74" s="1147"/>
    </row>
    <row r="75" spans="8:8">
      <c r="H75" s="1147"/>
    </row>
    <row r="76" spans="8:8">
      <c r="H76" s="1147"/>
    </row>
    <row r="77" spans="8:8">
      <c r="H77" s="1147"/>
    </row>
    <row r="78" spans="8:8">
      <c r="H78" s="1147"/>
    </row>
    <row r="79" spans="8:8">
      <c r="H79" s="1147"/>
    </row>
    <row r="80" spans="8:8">
      <c r="H80" s="1147"/>
    </row>
    <row r="81" spans="8:8">
      <c r="H81" s="1147"/>
    </row>
    <row r="82" spans="8:8">
      <c r="H82" s="1147"/>
    </row>
    <row r="83" spans="8:8">
      <c r="H83" s="1147"/>
    </row>
    <row r="84" spans="8:8">
      <c r="H84" s="1147"/>
    </row>
    <row r="85" spans="8:8">
      <c r="H85" s="1147"/>
    </row>
    <row r="86" spans="8:8">
      <c r="H86" s="1147"/>
    </row>
    <row r="87" spans="8:8">
      <c r="H87" s="1147"/>
    </row>
    <row r="88" spans="8:8">
      <c r="H88" s="1147"/>
    </row>
    <row r="89" spans="8:8">
      <c r="H89" s="1147"/>
    </row>
    <row r="90" spans="8:8">
      <c r="H90" s="1147"/>
    </row>
    <row r="91" spans="8:8">
      <c r="H91" s="1147"/>
    </row>
    <row r="92" spans="8:8">
      <c r="H92" s="1147"/>
    </row>
    <row r="93" spans="8:8">
      <c r="H93" s="1147"/>
    </row>
    <row r="94" spans="8:8">
      <c r="H94" s="1147"/>
    </row>
    <row r="95" spans="8:8">
      <c r="H95" s="1147"/>
    </row>
    <row r="96" spans="8:8">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22"/>
  <sheetViews>
    <sheetView zoomScaleNormal="100" workbookViewId="0">
      <selection activeCell="I33" sqref="I33"/>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406" t="s">
        <v>480</v>
      </c>
      <c r="B2" s="1406"/>
      <c r="C2" s="1406"/>
      <c r="D2" s="1406"/>
      <c r="E2" s="1406"/>
      <c r="F2" s="1406"/>
      <c r="G2" s="1406"/>
      <c r="H2" s="1406"/>
      <c r="I2" s="1406"/>
      <c r="J2" s="1406"/>
      <c r="K2" s="1406"/>
      <c r="L2" s="1406"/>
      <c r="M2" s="1406"/>
      <c r="N2" s="1406"/>
      <c r="O2" s="1406"/>
      <c r="P2" s="1406"/>
      <c r="Q2" s="1406"/>
      <c r="R2" s="1406"/>
      <c r="S2" s="1406"/>
      <c r="T2" s="1406"/>
      <c r="U2" s="1406"/>
      <c r="V2" s="1406"/>
      <c r="W2" s="1406"/>
      <c r="X2" s="1406"/>
      <c r="Y2" s="1406"/>
      <c r="Z2" s="1406"/>
      <c r="AA2" s="1406"/>
    </row>
    <row r="3" spans="1:27" ht="18" customHeight="1">
      <c r="A3" s="1409" t="s">
        <v>481</v>
      </c>
      <c r="B3" s="1409"/>
      <c r="C3" s="1409"/>
      <c r="D3" s="1409"/>
      <c r="E3" s="1409"/>
      <c r="F3" s="1409"/>
      <c r="G3" s="140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4274.09</v>
      </c>
      <c r="C8" s="603">
        <v>6110</v>
      </c>
      <c r="D8" s="733">
        <v>2.2772960333773984</v>
      </c>
      <c r="E8" s="828"/>
      <c r="F8" s="827" t="s">
        <v>210</v>
      </c>
      <c r="G8" s="603">
        <v>1142.2239999999999</v>
      </c>
      <c r="H8" s="893">
        <v>5892</v>
      </c>
      <c r="I8" s="894">
        <v>2.4752513440205299</v>
      </c>
      <c r="J8" s="661"/>
      <c r="K8" s="745" t="s">
        <v>201</v>
      </c>
      <c r="L8" s="603">
        <v>2200.826</v>
      </c>
      <c r="M8" s="603">
        <v>753.19799999999998</v>
      </c>
      <c r="N8" s="733">
        <f>L8/M8</f>
        <v>2.9219753637157826</v>
      </c>
      <c r="O8" s="661"/>
      <c r="P8" s="745" t="s">
        <v>435</v>
      </c>
      <c r="Q8" s="603">
        <v>1360.817</v>
      </c>
      <c r="R8" s="603">
        <v>287.49299999999999</v>
      </c>
      <c r="S8" s="733">
        <f t="shared" ref="S8:S16" si="0">Q8/R8</f>
        <v>4.7333917695387369</v>
      </c>
    </row>
    <row r="9" spans="1:27" ht="15.75">
      <c r="A9" s="606" t="s">
        <v>210</v>
      </c>
      <c r="B9" s="605">
        <v>2617.4070000000002</v>
      </c>
      <c r="C9" s="607">
        <v>8764</v>
      </c>
      <c r="D9" s="653">
        <v>1.8006727722381861</v>
      </c>
      <c r="E9" s="829"/>
      <c r="F9" s="606" t="s">
        <v>214</v>
      </c>
      <c r="G9" s="605">
        <v>79.125</v>
      </c>
      <c r="H9" s="607">
        <v>832</v>
      </c>
      <c r="I9" s="653">
        <v>1.4913245794163636</v>
      </c>
      <c r="J9" s="661"/>
      <c r="K9" s="604" t="s">
        <v>197</v>
      </c>
      <c r="L9" s="605">
        <v>1676.9849999999999</v>
      </c>
      <c r="M9" s="605">
        <v>516.93100000000004</v>
      </c>
      <c r="N9" s="652">
        <v>3.2317403424930307</v>
      </c>
      <c r="O9" s="661"/>
      <c r="P9" s="604" t="s">
        <v>195</v>
      </c>
      <c r="Q9" s="605">
        <v>1287.375</v>
      </c>
      <c r="R9" s="605">
        <v>314.62400000000002</v>
      </c>
      <c r="S9" s="652">
        <f t="shared" si="0"/>
        <v>4.0917889290073228</v>
      </c>
    </row>
    <row r="10" spans="1:27" ht="16.5" thickBot="1">
      <c r="A10" s="606" t="s">
        <v>197</v>
      </c>
      <c r="B10" s="605">
        <v>2127.35</v>
      </c>
      <c r="C10" s="605">
        <v>1938</v>
      </c>
      <c r="D10" s="652">
        <v>1.7637585930478297</v>
      </c>
      <c r="E10" s="828"/>
      <c r="F10" s="952" t="s">
        <v>435</v>
      </c>
      <c r="G10" s="945">
        <v>42.201000000000001</v>
      </c>
      <c r="H10" s="953">
        <v>140</v>
      </c>
      <c r="I10" s="954">
        <v>2.5143154006003234</v>
      </c>
      <c r="J10" s="661"/>
      <c r="K10" s="604" t="s">
        <v>195</v>
      </c>
      <c r="L10" s="605">
        <v>1601.412</v>
      </c>
      <c r="M10" s="605">
        <v>439.13299999999998</v>
      </c>
      <c r="N10" s="652">
        <v>2.5733953939574841</v>
      </c>
      <c r="O10" s="661"/>
      <c r="P10" s="604" t="s">
        <v>197</v>
      </c>
      <c r="Q10" s="605">
        <v>1118.74</v>
      </c>
      <c r="R10" s="605">
        <v>352.48099999999999</v>
      </c>
      <c r="S10" s="652">
        <f t="shared" si="0"/>
        <v>3.1739015719996257</v>
      </c>
    </row>
    <row r="11" spans="1:27" ht="16.5" thickBot="1">
      <c r="A11" s="606" t="s">
        <v>195</v>
      </c>
      <c r="B11" s="605">
        <v>1997.578</v>
      </c>
      <c r="C11" s="607">
        <v>1656</v>
      </c>
      <c r="D11" s="653">
        <v>2.2371977690302947</v>
      </c>
      <c r="E11" s="829"/>
      <c r="F11" s="1041" t="s">
        <v>322</v>
      </c>
      <c r="G11" s="1113">
        <v>1285.3230000000001</v>
      </c>
      <c r="H11" s="1270">
        <v>7029</v>
      </c>
      <c r="I11" s="1115">
        <v>2.3067895162311416</v>
      </c>
      <c r="J11" s="661"/>
      <c r="K11" s="604" t="s">
        <v>212</v>
      </c>
      <c r="L11" s="605">
        <v>1537.2080000000001</v>
      </c>
      <c r="M11" s="605">
        <v>325.85300000000001</v>
      </c>
      <c r="N11" s="652">
        <v>3.4685944956126917</v>
      </c>
      <c r="O11" s="661"/>
      <c r="P11" s="604" t="s">
        <v>194</v>
      </c>
      <c r="Q11" s="605">
        <v>652.976</v>
      </c>
      <c r="R11" s="605">
        <v>102.30200000000001</v>
      </c>
      <c r="S11" s="652">
        <f t="shared" si="0"/>
        <v>6.3828273152040031</v>
      </c>
    </row>
    <row r="12" spans="1:27" ht="15.75">
      <c r="A12" s="606" t="s">
        <v>206</v>
      </c>
      <c r="B12" s="605">
        <v>1567.095</v>
      </c>
      <c r="C12" s="607">
        <v>996</v>
      </c>
      <c r="D12" s="653">
        <v>3.0566763287838841</v>
      </c>
      <c r="E12" s="829"/>
      <c r="J12" s="661"/>
      <c r="K12" s="604" t="s">
        <v>192</v>
      </c>
      <c r="L12" s="605">
        <v>1231.4839999999999</v>
      </c>
      <c r="M12" s="605">
        <v>501.44600000000003</v>
      </c>
      <c r="N12" s="652">
        <v>4.5970279399346481</v>
      </c>
      <c r="O12" s="661"/>
      <c r="P12" s="604" t="s">
        <v>212</v>
      </c>
      <c r="Q12" s="605">
        <v>388.09800000000001</v>
      </c>
      <c r="R12" s="605">
        <v>78.45</v>
      </c>
      <c r="S12" s="652">
        <f t="shared" si="0"/>
        <v>4.9470745697896747</v>
      </c>
    </row>
    <row r="13" spans="1:27" ht="15.75">
      <c r="A13" s="606" t="s">
        <v>214</v>
      </c>
      <c r="B13" s="605">
        <v>1188.6469999999999</v>
      </c>
      <c r="C13" s="605">
        <v>2972</v>
      </c>
      <c r="D13" s="652">
        <v>1.7083595480330025</v>
      </c>
      <c r="E13" s="829"/>
      <c r="J13" s="661"/>
      <c r="K13" s="604" t="s">
        <v>435</v>
      </c>
      <c r="L13" s="605">
        <v>1168.723</v>
      </c>
      <c r="M13" s="605">
        <v>165.65</v>
      </c>
      <c r="N13" s="652">
        <v>2.9630257847383312</v>
      </c>
      <c r="O13" s="661"/>
      <c r="P13" s="604" t="s">
        <v>192</v>
      </c>
      <c r="Q13" s="605">
        <v>334.16899999999998</v>
      </c>
      <c r="R13" s="605">
        <v>69.793000000000006</v>
      </c>
      <c r="S13" s="652">
        <f t="shared" si="0"/>
        <v>4.7880016620577992</v>
      </c>
    </row>
    <row r="14" spans="1:27" ht="15.75">
      <c r="A14" s="606" t="s">
        <v>435</v>
      </c>
      <c r="B14" s="605">
        <v>1100.289</v>
      </c>
      <c r="C14" s="607">
        <v>1688</v>
      </c>
      <c r="D14" s="653">
        <v>3.2533089846065484</v>
      </c>
      <c r="E14" s="829"/>
      <c r="J14" s="661"/>
      <c r="K14" s="604" t="s">
        <v>210</v>
      </c>
      <c r="L14" s="605">
        <v>1099.942</v>
      </c>
      <c r="M14" s="605">
        <v>269.43799999999999</v>
      </c>
      <c r="N14" s="652">
        <v>2.3718258165942947</v>
      </c>
      <c r="O14" s="661"/>
      <c r="P14" s="604" t="s">
        <v>206</v>
      </c>
      <c r="Q14" s="605">
        <v>225.71100000000001</v>
      </c>
      <c r="R14" s="605">
        <v>44.796999999999997</v>
      </c>
      <c r="S14" s="652">
        <f t="shared" si="0"/>
        <v>5.0385293658057462</v>
      </c>
    </row>
    <row r="15" spans="1:27" ht="16.5" thickBot="1">
      <c r="A15" s="952" t="s">
        <v>211</v>
      </c>
      <c r="B15" s="945">
        <v>568.28899999999999</v>
      </c>
      <c r="C15" s="953">
        <v>848</v>
      </c>
      <c r="D15" s="954">
        <v>2.3417218137254903</v>
      </c>
      <c r="E15" s="829"/>
      <c r="J15" s="661"/>
      <c r="K15" s="604" t="s">
        <v>213</v>
      </c>
      <c r="L15" s="605">
        <v>715.68299999999999</v>
      </c>
      <c r="M15" s="605">
        <v>294.15499999999997</v>
      </c>
      <c r="N15" s="652">
        <v>3.2657497832912896</v>
      </c>
      <c r="O15" s="661"/>
      <c r="P15" s="604" t="s">
        <v>201</v>
      </c>
      <c r="Q15" s="605">
        <v>86.721000000000004</v>
      </c>
      <c r="R15" s="605">
        <v>59.152999999999999</v>
      </c>
      <c r="S15" s="652">
        <f t="shared" si="0"/>
        <v>1.4660456781566447</v>
      </c>
    </row>
    <row r="16" spans="1:27" ht="16.5" thickBot="1">
      <c r="A16" s="606" t="s">
        <v>192</v>
      </c>
      <c r="B16" s="605">
        <v>554.71100000000001</v>
      </c>
      <c r="C16" s="607">
        <v>2253</v>
      </c>
      <c r="D16" s="653">
        <v>2.3054483990130996</v>
      </c>
      <c r="E16" s="829"/>
      <c r="J16" s="661"/>
      <c r="K16" s="946" t="s">
        <v>322</v>
      </c>
      <c r="L16" s="608">
        <v>12453.371999999999</v>
      </c>
      <c r="M16" s="608">
        <v>3517.5419999999999</v>
      </c>
      <c r="N16" s="732">
        <v>3.2657497832912896</v>
      </c>
      <c r="O16" s="661"/>
      <c r="P16" s="946" t="s">
        <v>322</v>
      </c>
      <c r="Q16" s="608">
        <v>5585.8019999999997</v>
      </c>
      <c r="R16" s="608">
        <v>1403.289</v>
      </c>
      <c r="S16" s="732">
        <f t="shared" si="0"/>
        <v>3.9805072226747304</v>
      </c>
    </row>
    <row r="17" spans="1:15" ht="15.75">
      <c r="A17" s="606" t="s">
        <v>193</v>
      </c>
      <c r="B17" s="605">
        <v>520.154</v>
      </c>
      <c r="C17" s="605">
        <v>537</v>
      </c>
      <c r="D17" s="652">
        <v>2.9947861621926304</v>
      </c>
      <c r="E17" s="828"/>
      <c r="J17" s="661"/>
      <c r="O17" s="661"/>
    </row>
    <row r="18" spans="1:15" ht="16.5" thickBot="1">
      <c r="A18" s="952" t="s">
        <v>205</v>
      </c>
      <c r="B18" s="945">
        <v>458.5</v>
      </c>
      <c r="C18" s="953">
        <v>514</v>
      </c>
      <c r="D18" s="954">
        <v>1.8530027804656974</v>
      </c>
      <c r="E18" s="830"/>
      <c r="O18" s="661"/>
    </row>
    <row r="19" spans="1:15" ht="16.5" thickBot="1">
      <c r="A19" s="1041" t="s">
        <v>322</v>
      </c>
      <c r="B19" s="608">
        <v>17216.16</v>
      </c>
      <c r="C19" s="1103">
        <v>28498</v>
      </c>
      <c r="D19" s="1104">
        <v>2.1862075874414244</v>
      </c>
      <c r="E19" s="831"/>
      <c r="J19" s="661"/>
      <c r="O19" s="661"/>
    </row>
    <row r="20" spans="1:15" ht="15" customHeight="1">
      <c r="E20" s="831"/>
      <c r="J20" s="661"/>
      <c r="O20" s="661"/>
    </row>
    <row r="21" spans="1:15">
      <c r="E21" s="832"/>
      <c r="J21" s="661"/>
    </row>
    <row r="22" spans="1:15">
      <c r="A22" s="1252" t="s">
        <v>465</v>
      </c>
      <c r="F22" s="111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403" t="s">
        <v>441</v>
      </c>
      <c r="B5" s="1403"/>
      <c r="C5" s="1403"/>
      <c r="D5" s="1403"/>
      <c r="E5" s="1403"/>
      <c r="F5" s="1403"/>
      <c r="H5" s="651" t="s">
        <v>331</v>
      </c>
    </row>
    <row r="6" spans="1:10" ht="15.75" customHeight="1" thickBot="1">
      <c r="A6" s="1404" t="s">
        <v>170</v>
      </c>
      <c r="B6" s="1395" t="s">
        <v>442</v>
      </c>
      <c r="C6" s="1396"/>
      <c r="D6" s="1397"/>
      <c r="E6" s="1398" t="s">
        <v>443</v>
      </c>
      <c r="F6" s="1404" t="s">
        <v>444</v>
      </c>
    </row>
    <row r="7" spans="1:10" ht="31.5" customHeight="1" thickBot="1">
      <c r="A7" s="1405"/>
      <c r="B7" s="849" t="s">
        <v>312</v>
      </c>
      <c r="C7" s="849" t="s">
        <v>320</v>
      </c>
      <c r="D7" s="849" t="s">
        <v>321</v>
      </c>
      <c r="E7" s="1399"/>
      <c r="F7" s="1405"/>
    </row>
    <row r="8" spans="1:10" ht="17.25" customHeight="1" thickBot="1">
      <c r="A8" s="850" t="s">
        <v>171</v>
      </c>
      <c r="B8" s="735">
        <v>13872.912</v>
      </c>
      <c r="C8" s="735">
        <v>4836.6369999999997</v>
      </c>
      <c r="D8" s="888">
        <f>(C8/B8)*100</f>
        <v>34.86389158959561</v>
      </c>
      <c r="E8" s="735">
        <v>10934.939</v>
      </c>
      <c r="F8" s="888">
        <f>((B8-E8)/E8)*100</f>
        <v>26.867758475836034</v>
      </c>
      <c r="H8" s="680" t="s">
        <v>172</v>
      </c>
    </row>
    <row r="9" spans="1:10" ht="18" customHeight="1" thickBot="1">
      <c r="A9" s="851" t="s">
        <v>173</v>
      </c>
      <c r="B9" s="736">
        <v>49967</v>
      </c>
      <c r="C9" s="736">
        <v>10098</v>
      </c>
      <c r="D9" s="889">
        <f t="shared" ref="D9:D13" si="0">(C9/B9)*100</f>
        <v>20.209338163187702</v>
      </c>
      <c r="E9" s="736">
        <v>51011</v>
      </c>
      <c r="F9" s="889">
        <f t="shared" ref="F9:F13" si="1">((B9-E9)/E9)*100</f>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 t="shared" ref="B13:C13" si="2">B11+B12</f>
        <v>377786.21299999999</v>
      </c>
      <c r="C13" s="735">
        <f t="shared" si="2"/>
        <v>33423.286</v>
      </c>
      <c r="D13" s="891">
        <f t="shared" si="0"/>
        <v>8.8471428680749664</v>
      </c>
      <c r="E13" s="735">
        <f t="shared" ref="E13" si="3">E11+E12</f>
        <v>395846.44400000002</v>
      </c>
      <c r="F13" s="891">
        <f t="shared" si="1"/>
        <v>-4.5624335582006719</v>
      </c>
    </row>
    <row r="16" spans="1:10" ht="15.75">
      <c r="A16" s="570" t="s">
        <v>307</v>
      </c>
    </row>
    <row r="18" spans="1:16" ht="33" customHeight="1" thickBot="1">
      <c r="A18" s="1403" t="s">
        <v>445</v>
      </c>
      <c r="B18" s="1403"/>
      <c r="C18" s="1403"/>
      <c r="D18" s="1403"/>
      <c r="E18" s="1403"/>
      <c r="F18" s="1403"/>
      <c r="K18" s="106"/>
      <c r="L18" s="106"/>
    </row>
    <row r="19" spans="1:16" ht="24.75" customHeight="1" thickBot="1">
      <c r="A19" s="1393" t="s">
        <v>177</v>
      </c>
      <c r="B19" s="1411" t="s">
        <v>442</v>
      </c>
      <c r="C19" s="1412"/>
      <c r="D19" s="1413"/>
      <c r="E19" s="1414" t="s">
        <v>443</v>
      </c>
      <c r="F19" s="1393" t="s">
        <v>444</v>
      </c>
      <c r="J19" s="106"/>
      <c r="K19" s="106"/>
      <c r="L19" s="106"/>
    </row>
    <row r="20" spans="1:16" ht="21" customHeight="1" thickBot="1">
      <c r="A20" s="1394"/>
      <c r="B20" s="879" t="s">
        <v>312</v>
      </c>
      <c r="C20" s="879" t="s">
        <v>320</v>
      </c>
      <c r="D20" s="879" t="s">
        <v>321</v>
      </c>
      <c r="E20" s="1415"/>
      <c r="F20" s="1410"/>
      <c r="J20" s="106"/>
      <c r="K20" s="106"/>
      <c r="L20" s="892"/>
    </row>
    <row r="21" spans="1:16" ht="15.75" thickBot="1">
      <c r="A21" s="568" t="s">
        <v>171</v>
      </c>
      <c r="B21" s="735">
        <v>32701.297999999999</v>
      </c>
      <c r="C21" s="741">
        <v>0</v>
      </c>
      <c r="D21" s="888">
        <f>(C21/B21)*100</f>
        <v>0</v>
      </c>
      <c r="E21" s="735">
        <v>45324.656000000003</v>
      </c>
      <c r="F21" s="888">
        <f>((B21-E21)/E21)*100</f>
        <v>-27.850973651074156</v>
      </c>
      <c r="H21" s="680" t="s">
        <v>178</v>
      </c>
      <c r="J21" s="106"/>
      <c r="K21" s="106"/>
      <c r="L21" s="106"/>
    </row>
    <row r="22" spans="1:16" ht="15.75" thickBot="1">
      <c r="A22" s="568" t="s">
        <v>173</v>
      </c>
      <c r="B22" s="735">
        <v>157627</v>
      </c>
      <c r="C22" s="741">
        <v>0</v>
      </c>
      <c r="D22" s="889">
        <f t="shared" ref="D22:D26" si="4">(C22/B22)*100</f>
        <v>0</v>
      </c>
      <c r="E22" s="735">
        <v>192967</v>
      </c>
      <c r="F22" s="889">
        <f t="shared" ref="F22:F26" si="5">((B22-E22)/E22)*100</f>
        <v>-18.314012240434892</v>
      </c>
      <c r="H22" s="650">
        <f>B22-E22</f>
        <v>-35340</v>
      </c>
      <c r="K22" s="106"/>
      <c r="L22" s="106"/>
    </row>
    <row r="23" spans="1:16" ht="15.75" thickBot="1">
      <c r="A23" s="569" t="s">
        <v>306</v>
      </c>
      <c r="B23" s="738">
        <v>47828</v>
      </c>
      <c r="C23" s="742">
        <v>0</v>
      </c>
      <c r="D23" s="889">
        <f t="shared" si="4"/>
        <v>0</v>
      </c>
      <c r="E23" s="738">
        <v>52966</v>
      </c>
      <c r="F23" s="889">
        <f t="shared" si="5"/>
        <v>-9.7005626250802397</v>
      </c>
    </row>
    <row r="24" spans="1:16" ht="15.75" thickBot="1">
      <c r="A24" s="568" t="s">
        <v>174</v>
      </c>
      <c r="B24" s="735">
        <v>16828.11</v>
      </c>
      <c r="C24" s="743">
        <v>52.972999999999999</v>
      </c>
      <c r="D24" s="890">
        <f t="shared" si="4"/>
        <v>0.31478876712833465</v>
      </c>
      <c r="E24" s="735">
        <v>17494.170999999998</v>
      </c>
      <c r="F24" s="890">
        <f t="shared" si="5"/>
        <v>-3.8073310247167353</v>
      </c>
    </row>
    <row r="25" spans="1:16" ht="15.75" thickBot="1">
      <c r="A25" s="568" t="s">
        <v>175</v>
      </c>
      <c r="B25" s="735">
        <v>5128.2700000000004</v>
      </c>
      <c r="C25" s="743">
        <v>54.781999999999996</v>
      </c>
      <c r="D25" s="889">
        <f t="shared" si="4"/>
        <v>1.0682354868210917</v>
      </c>
      <c r="E25" s="735">
        <v>5563.3559999999998</v>
      </c>
      <c r="F25" s="889">
        <f t="shared" si="5"/>
        <v>-7.8205672978683971</v>
      </c>
    </row>
    <row r="26" spans="1:16" ht="15.75" thickBot="1">
      <c r="A26" s="568" t="s">
        <v>176</v>
      </c>
      <c r="B26" s="735">
        <f t="shared" ref="B26:C26" si="6">B24+B25</f>
        <v>21956.38</v>
      </c>
      <c r="C26" s="744">
        <f t="shared" si="6"/>
        <v>107.755</v>
      </c>
      <c r="D26" s="891">
        <f t="shared" si="4"/>
        <v>0.49076851466407484</v>
      </c>
      <c r="E26" s="735">
        <f>E24+E25</f>
        <v>23057.526999999998</v>
      </c>
      <c r="F26" s="891">
        <f t="shared" si="5"/>
        <v>-4.7756509186783012</v>
      </c>
      <c r="P26" s="1089"/>
    </row>
    <row r="27" spans="1:16" ht="16.5" customHeight="1">
      <c r="A27" s="1402"/>
      <c r="B27" s="1402"/>
      <c r="C27" s="1402"/>
      <c r="D27" s="1402"/>
      <c r="E27" s="1402"/>
      <c r="F27" s="1402"/>
      <c r="J27" s="106"/>
      <c r="K27" s="106"/>
      <c r="L27" s="106"/>
    </row>
    <row r="28" spans="1:16">
      <c r="B28" s="573"/>
      <c r="C28" s="574"/>
      <c r="D28" s="574"/>
      <c r="E28" s="574"/>
      <c r="F28" s="575"/>
      <c r="I28" s="106"/>
      <c r="J28" s="106"/>
      <c r="K28" s="106"/>
      <c r="L28" s="106"/>
    </row>
    <row r="29" spans="1:16" ht="15">
      <c r="A29" s="1252" t="s">
        <v>465</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92"/>
      <c r="D32" s="1392"/>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92"/>
      <c r="C43" s="1392"/>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06" t="s">
        <v>446</v>
      </c>
      <c r="B2" s="1406"/>
      <c r="C2" s="1406"/>
      <c r="D2" s="1406"/>
      <c r="E2" s="1406"/>
      <c r="F2" s="1406"/>
      <c r="G2" s="1406"/>
      <c r="H2" s="1406"/>
      <c r="I2" s="1406"/>
      <c r="J2" s="1406"/>
      <c r="K2" s="1406"/>
      <c r="L2" s="1406"/>
      <c r="M2" s="1406"/>
      <c r="N2" s="1406"/>
      <c r="O2" s="1406"/>
      <c r="P2" s="1406"/>
      <c r="Q2" s="1406"/>
      <c r="R2" s="1406"/>
      <c r="S2" s="1406"/>
      <c r="T2" s="1406"/>
      <c r="U2" s="1406"/>
      <c r="V2" s="1406"/>
      <c r="W2" s="1406"/>
      <c r="X2" s="1406"/>
    </row>
    <row r="3" spans="1:24" ht="15.75" customHeight="1">
      <c r="A3" s="1407" t="s">
        <v>447</v>
      </c>
      <c r="B3" s="1407"/>
      <c r="C3" s="1407"/>
      <c r="D3" s="1407"/>
      <c r="E3" s="1407"/>
      <c r="F3" s="1407"/>
      <c r="P3" s="589"/>
    </row>
    <row r="4" spans="1:24" ht="4.5" customHeight="1">
      <c r="A4" s="590"/>
      <c r="B4" s="590"/>
      <c r="C4" s="588"/>
      <c r="D4" s="588"/>
    </row>
    <row r="5" spans="1:24" ht="15.75" thickBot="1">
      <c r="A5" s="591" t="s">
        <v>179</v>
      </c>
      <c r="B5" s="1408" t="s">
        <v>180</v>
      </c>
      <c r="C5" s="1408"/>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435</v>
      </c>
      <c r="G9" s="945">
        <v>451.22199999999998</v>
      </c>
      <c r="H9" s="945">
        <v>2476</v>
      </c>
      <c r="I9" s="1063">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322</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4">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322</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6"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450</v>
      </c>
      <c r="Q31" s="945">
        <v>2408.4180000000001</v>
      </c>
      <c r="R31" s="945">
        <v>607.25099999999998</v>
      </c>
      <c r="S31" s="1049">
        <v>3.9660996853031123</v>
      </c>
    </row>
    <row r="32" spans="1:19" ht="16.5" thickBot="1">
      <c r="A32" s="1252" t="s">
        <v>465</v>
      </c>
      <c r="B32" s="106"/>
      <c r="C32" s="106"/>
      <c r="D32" s="106"/>
      <c r="E32" s="106"/>
      <c r="F32" s="106"/>
      <c r="G32" s="106"/>
      <c r="H32" s="106"/>
      <c r="I32" s="106"/>
      <c r="J32" s="106"/>
      <c r="K32" s="106"/>
      <c r="L32" s="106"/>
      <c r="M32" s="106"/>
      <c r="N32" s="106"/>
      <c r="P32" s="946"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06" t="s">
        <v>451</v>
      </c>
      <c r="B2" s="1406"/>
      <c r="C2" s="1406"/>
      <c r="D2" s="1406"/>
      <c r="E2" s="1406"/>
      <c r="F2" s="1406"/>
      <c r="G2" s="1406"/>
      <c r="H2" s="1406"/>
      <c r="I2" s="1406"/>
      <c r="J2" s="1406"/>
      <c r="K2" s="1406"/>
      <c r="L2" s="1406"/>
      <c r="M2" s="1406"/>
      <c r="N2" s="1406"/>
      <c r="O2" s="1406"/>
      <c r="P2" s="1406"/>
      <c r="Q2" s="1406"/>
      <c r="R2" s="1406"/>
      <c r="S2" s="1406"/>
      <c r="T2" s="1406"/>
      <c r="U2" s="1406"/>
      <c r="V2" s="1406"/>
      <c r="W2" s="1406"/>
      <c r="X2" s="1406"/>
      <c r="Y2" s="1406"/>
      <c r="Z2" s="1406"/>
      <c r="AA2" s="1406"/>
    </row>
    <row r="3" spans="1:27" ht="18" customHeight="1">
      <c r="A3" s="1409" t="s">
        <v>452</v>
      </c>
      <c r="B3" s="1409"/>
      <c r="C3" s="1409"/>
      <c r="D3" s="1409"/>
      <c r="E3" s="1409"/>
      <c r="F3" s="1409"/>
      <c r="G3" s="140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322</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41" t="s">
        <v>322</v>
      </c>
      <c r="B19" s="608">
        <v>74448.308999999994</v>
      </c>
      <c r="C19" s="1103">
        <v>157627</v>
      </c>
      <c r="D19" s="1104">
        <v>2.2766163288074988</v>
      </c>
      <c r="E19" s="831"/>
      <c r="F19" s="106"/>
      <c r="G19" s="106"/>
      <c r="H19" s="106"/>
      <c r="I19" s="106"/>
      <c r="J19" s="661"/>
      <c r="K19" s="946"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52" t="s">
        <v>465</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7" zoomScale="80" zoomScaleNormal="80" workbookViewId="0">
      <selection activeCell="C686" sqref="C686"/>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82" t="s">
        <v>258</v>
      </c>
      <c r="C5" s="1482"/>
      <c r="D5" s="1482"/>
      <c r="E5" s="1482"/>
      <c r="F5" s="1482"/>
      <c r="G5" s="1482"/>
      <c r="H5" s="1482"/>
      <c r="I5" s="1482"/>
      <c r="J5" s="1482"/>
      <c r="K5" s="1482"/>
      <c r="L5" s="1482"/>
    </row>
    <row r="6" spans="2:13" ht="18">
      <c r="B6" s="666"/>
      <c r="C6" s="666"/>
      <c r="D6" s="666"/>
      <c r="E6" s="666"/>
      <c r="F6" s="439" t="s">
        <v>259</v>
      </c>
      <c r="G6" s="666"/>
      <c r="H6" s="666"/>
      <c r="I6" s="666"/>
      <c r="J6" s="666"/>
      <c r="K6" s="666"/>
      <c r="L6" s="666"/>
    </row>
    <row r="7" spans="2:13" s="440" customFormat="1" ht="15">
      <c r="B7" s="1483" t="s">
        <v>260</v>
      </c>
      <c r="C7" s="1475" t="s">
        <v>22</v>
      </c>
      <c r="D7" s="1475" t="s">
        <v>261</v>
      </c>
      <c r="E7" s="1486" t="s">
        <v>262</v>
      </c>
      <c r="F7" s="1487"/>
      <c r="G7" s="1488"/>
      <c r="H7" s="1489" t="s">
        <v>263</v>
      </c>
      <c r="I7" s="1491" t="s">
        <v>264</v>
      </c>
      <c r="J7" s="1492"/>
      <c r="K7" s="1492"/>
      <c r="L7" s="1483"/>
    </row>
    <row r="8" spans="2:13">
      <c r="B8" s="1484"/>
      <c r="C8" s="1485"/>
      <c r="D8" s="1485"/>
      <c r="E8" s="1477" t="s">
        <v>265</v>
      </c>
      <c r="F8" s="1475" t="s">
        <v>266</v>
      </c>
      <c r="G8" s="1475" t="s">
        <v>267</v>
      </c>
      <c r="H8" s="1490"/>
      <c r="I8" s="1477" t="s">
        <v>268</v>
      </c>
      <c r="J8" s="1477" t="s">
        <v>24</v>
      </c>
      <c r="K8" s="1475" t="s">
        <v>269</v>
      </c>
      <c r="L8" s="1477" t="s">
        <v>270</v>
      </c>
    </row>
    <row r="9" spans="2:13">
      <c r="B9" s="1484"/>
      <c r="C9" s="1485"/>
      <c r="D9" s="1485"/>
      <c r="E9" s="1478"/>
      <c r="F9" s="1485"/>
      <c r="G9" s="1485"/>
      <c r="H9" s="1490"/>
      <c r="I9" s="1478"/>
      <c r="J9" s="1478"/>
      <c r="K9" s="1476"/>
      <c r="L9" s="1478"/>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81"/>
      <c r="O105" s="1481"/>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81"/>
      <c r="O121" s="1481"/>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81"/>
      <c r="O145" s="1481"/>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81"/>
      <c r="O171" s="1481"/>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44" t="s">
        <v>296</v>
      </c>
      <c r="D177" s="1444"/>
      <c r="E177" s="1444"/>
      <c r="F177" s="1444"/>
      <c r="G177" s="1444"/>
      <c r="H177" s="1444"/>
      <c r="I177" s="1444"/>
      <c r="J177" s="1444"/>
      <c r="K177" s="1444"/>
      <c r="L177" s="1473"/>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93" t="s">
        <v>260</v>
      </c>
      <c r="C194" s="1448" t="s">
        <v>22</v>
      </c>
      <c r="D194" s="1448" t="s">
        <v>261</v>
      </c>
      <c r="E194" s="1450" t="s">
        <v>262</v>
      </c>
      <c r="F194" s="1451"/>
      <c r="G194" s="1452"/>
      <c r="H194" s="1453" t="s">
        <v>263</v>
      </c>
      <c r="I194" s="1455" t="s">
        <v>264</v>
      </c>
      <c r="J194" s="1456"/>
      <c r="K194" s="1456"/>
      <c r="L194" s="1495"/>
    </row>
    <row r="195" spans="2:12" ht="12.75" customHeight="1">
      <c r="B195" s="1494"/>
      <c r="C195" s="1449"/>
      <c r="D195" s="1449"/>
      <c r="E195" s="1463" t="s">
        <v>265</v>
      </c>
      <c r="F195" s="1448" t="s">
        <v>266</v>
      </c>
      <c r="G195" s="1448" t="s">
        <v>267</v>
      </c>
      <c r="H195" s="1454"/>
      <c r="I195" s="1463" t="s">
        <v>268</v>
      </c>
      <c r="J195" s="1463" t="s">
        <v>24</v>
      </c>
      <c r="K195" s="1448" t="s">
        <v>269</v>
      </c>
      <c r="L195" s="1479" t="s">
        <v>270</v>
      </c>
    </row>
    <row r="196" spans="2:12" ht="12.75" customHeight="1">
      <c r="B196" s="1494"/>
      <c r="C196" s="1449"/>
      <c r="D196" s="1449"/>
      <c r="E196" s="1470"/>
      <c r="F196" s="1449"/>
      <c r="G196" s="1449"/>
      <c r="H196" s="1454"/>
      <c r="I196" s="1464"/>
      <c r="J196" s="1464"/>
      <c r="K196" s="1465"/>
      <c r="L196" s="1480"/>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44" t="s">
        <v>297</v>
      </c>
      <c r="D199" s="1444"/>
      <c r="E199" s="1444"/>
      <c r="F199" s="1444"/>
      <c r="G199" s="1444"/>
      <c r="H199" s="1444"/>
      <c r="I199" s="1444"/>
      <c r="J199" s="1444"/>
      <c r="K199" s="1444"/>
      <c r="L199" s="1473"/>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57" t="s">
        <v>260</v>
      </c>
      <c r="C234" s="1448" t="s">
        <v>22</v>
      </c>
      <c r="D234" s="1448" t="s">
        <v>261</v>
      </c>
      <c r="E234" s="1450" t="s">
        <v>262</v>
      </c>
      <c r="F234" s="1451"/>
      <c r="G234" s="1452"/>
      <c r="H234" s="1453" t="s">
        <v>263</v>
      </c>
      <c r="I234" s="1450" t="s">
        <v>264</v>
      </c>
      <c r="J234" s="1451"/>
      <c r="K234" s="1451"/>
      <c r="L234" s="1451"/>
    </row>
    <row r="235" spans="2:12">
      <c r="B235" s="1474"/>
      <c r="C235" s="1449"/>
      <c r="D235" s="1449"/>
      <c r="E235" s="1463" t="s">
        <v>265</v>
      </c>
      <c r="F235" s="1448" t="s">
        <v>266</v>
      </c>
      <c r="G235" s="1448" t="s">
        <v>267</v>
      </c>
      <c r="H235" s="1454"/>
      <c r="I235" s="1463" t="s">
        <v>268</v>
      </c>
      <c r="J235" s="1463" t="s">
        <v>24</v>
      </c>
      <c r="K235" s="1448" t="s">
        <v>269</v>
      </c>
      <c r="L235" s="1455" t="s">
        <v>270</v>
      </c>
    </row>
    <row r="236" spans="2:12">
      <c r="B236" s="1474"/>
      <c r="C236" s="1449"/>
      <c r="D236" s="1449"/>
      <c r="E236" s="1470"/>
      <c r="F236" s="1449"/>
      <c r="G236" s="1449"/>
      <c r="H236" s="1454"/>
      <c r="I236" s="1470"/>
      <c r="J236" s="1470"/>
      <c r="K236" s="1449"/>
      <c r="L236" s="1469"/>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67" t="s">
        <v>271</v>
      </c>
      <c r="D239" s="1467"/>
      <c r="E239" s="1467"/>
      <c r="F239" s="1467"/>
      <c r="G239" s="1467"/>
      <c r="H239" s="1467"/>
      <c r="I239" s="1467"/>
      <c r="J239" s="1467"/>
      <c r="K239" s="1467"/>
      <c r="L239" s="1467"/>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44" t="s">
        <v>296</v>
      </c>
      <c r="D256" s="1444"/>
      <c r="E256" s="1444"/>
      <c r="F256" s="1444"/>
      <c r="G256" s="1444"/>
      <c r="H256" s="1444"/>
      <c r="I256" s="1444"/>
      <c r="J256" s="1444"/>
      <c r="K256" s="1444"/>
      <c r="L256" s="1444"/>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71" t="s">
        <v>260</v>
      </c>
      <c r="C273" s="1448" t="s">
        <v>22</v>
      </c>
      <c r="D273" s="1448" t="s">
        <v>261</v>
      </c>
      <c r="E273" s="1450" t="s">
        <v>262</v>
      </c>
      <c r="F273" s="1451"/>
      <c r="G273" s="1452"/>
      <c r="H273" s="1453" t="s">
        <v>263</v>
      </c>
      <c r="I273" s="1455" t="s">
        <v>264</v>
      </c>
      <c r="J273" s="1456"/>
      <c r="K273" s="1456"/>
      <c r="L273" s="1456"/>
    </row>
    <row r="274" spans="2:12" ht="11.25" customHeight="1">
      <c r="B274" s="1472"/>
      <c r="C274" s="1449"/>
      <c r="D274" s="1449"/>
      <c r="E274" s="1463" t="s">
        <v>265</v>
      </c>
      <c r="F274" s="1448" t="s">
        <v>266</v>
      </c>
      <c r="G274" s="1448" t="s">
        <v>267</v>
      </c>
      <c r="H274" s="1454"/>
      <c r="I274" s="1463" t="s">
        <v>268</v>
      </c>
      <c r="J274" s="1463" t="s">
        <v>24</v>
      </c>
      <c r="K274" s="1448" t="s">
        <v>269</v>
      </c>
      <c r="L274" s="1455" t="s">
        <v>270</v>
      </c>
    </row>
    <row r="275" spans="2:12" ht="11.25" customHeight="1">
      <c r="B275" s="1472"/>
      <c r="C275" s="1449"/>
      <c r="D275" s="1449"/>
      <c r="E275" s="1470"/>
      <c r="F275" s="1449"/>
      <c r="G275" s="1449"/>
      <c r="H275" s="1454"/>
      <c r="I275" s="1464"/>
      <c r="J275" s="1464"/>
      <c r="K275" s="1465"/>
      <c r="L275" s="1469"/>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44" t="s">
        <v>297</v>
      </c>
      <c r="D278" s="1444"/>
      <c r="E278" s="1444"/>
      <c r="F278" s="1444"/>
      <c r="G278" s="1444"/>
      <c r="H278" s="1444"/>
      <c r="I278" s="1444"/>
      <c r="J278" s="1444"/>
      <c r="K278" s="1444"/>
      <c r="L278" s="1444"/>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63" t="s">
        <v>260</v>
      </c>
      <c r="C313" s="1448" t="s">
        <v>22</v>
      </c>
      <c r="D313" s="1448" t="s">
        <v>261</v>
      </c>
      <c r="E313" s="1450" t="s">
        <v>262</v>
      </c>
      <c r="F313" s="1451"/>
      <c r="G313" s="1452"/>
      <c r="H313" s="1448" t="s">
        <v>263</v>
      </c>
      <c r="I313" s="1450" t="s">
        <v>264</v>
      </c>
      <c r="J313" s="1451"/>
      <c r="K313" s="1451"/>
      <c r="L313" s="1452"/>
    </row>
    <row r="314" spans="2:12" ht="11.25" customHeight="1">
      <c r="B314" s="1470"/>
      <c r="C314" s="1449"/>
      <c r="D314" s="1449"/>
      <c r="E314" s="1458" t="s">
        <v>301</v>
      </c>
      <c r="F314" s="1461" t="s">
        <v>302</v>
      </c>
      <c r="G314" s="1461" t="s">
        <v>303</v>
      </c>
      <c r="H314" s="1449"/>
      <c r="I314" s="1463" t="s">
        <v>268</v>
      </c>
      <c r="J314" s="1463" t="s">
        <v>24</v>
      </c>
      <c r="K314" s="1448" t="s">
        <v>269</v>
      </c>
      <c r="L314" s="1463" t="s">
        <v>270</v>
      </c>
    </row>
    <row r="315" spans="2:12" ht="11.25" customHeight="1">
      <c r="B315" s="1464"/>
      <c r="C315" s="1465"/>
      <c r="D315" s="1465"/>
      <c r="E315" s="1460"/>
      <c r="F315" s="1462"/>
      <c r="G315" s="1462"/>
      <c r="H315" s="1465"/>
      <c r="I315" s="1464"/>
      <c r="J315" s="1464"/>
      <c r="K315" s="1465"/>
      <c r="L315" s="1464"/>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67" t="s">
        <v>271</v>
      </c>
      <c r="D318" s="1467"/>
      <c r="E318" s="1467"/>
      <c r="F318" s="1467"/>
      <c r="G318" s="1467"/>
      <c r="H318" s="1467"/>
      <c r="I318" s="1467"/>
      <c r="J318" s="1467"/>
      <c r="K318" s="1467"/>
      <c r="L318" s="1468"/>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44" t="s">
        <v>296</v>
      </c>
      <c r="D335" s="1444"/>
      <c r="E335" s="1444"/>
      <c r="F335" s="1444"/>
      <c r="G335" s="1444"/>
      <c r="H335" s="1444"/>
      <c r="I335" s="1444"/>
      <c r="J335" s="1444"/>
      <c r="K335" s="1444"/>
      <c r="L335" s="1445"/>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46" t="s">
        <v>260</v>
      </c>
      <c r="C352" s="1448" t="s">
        <v>22</v>
      </c>
      <c r="D352" s="1448" t="s">
        <v>261</v>
      </c>
      <c r="E352" s="1450" t="s">
        <v>262</v>
      </c>
      <c r="F352" s="1451"/>
      <c r="G352" s="1452"/>
      <c r="H352" s="1453" t="s">
        <v>263</v>
      </c>
      <c r="I352" s="1455" t="s">
        <v>264</v>
      </c>
      <c r="J352" s="1456"/>
      <c r="K352" s="1456"/>
      <c r="L352" s="1457"/>
    </row>
    <row r="353" spans="2:12" ht="11.25" customHeight="1">
      <c r="B353" s="1447"/>
      <c r="C353" s="1449"/>
      <c r="D353" s="1449"/>
      <c r="E353" s="1458" t="s">
        <v>301</v>
      </c>
      <c r="F353" s="1461" t="s">
        <v>302</v>
      </c>
      <c r="G353" s="1461" t="s">
        <v>303</v>
      </c>
      <c r="H353" s="1454"/>
      <c r="I353" s="1463" t="s">
        <v>268</v>
      </c>
      <c r="J353" s="1463" t="s">
        <v>24</v>
      </c>
      <c r="K353" s="1448" t="s">
        <v>269</v>
      </c>
      <c r="L353" s="1463" t="s">
        <v>270</v>
      </c>
    </row>
    <row r="354" spans="2:12" ht="11.25" customHeight="1">
      <c r="B354" s="1447"/>
      <c r="C354" s="1449"/>
      <c r="D354" s="1449"/>
      <c r="E354" s="1459"/>
      <c r="F354" s="1466"/>
      <c r="G354" s="1466"/>
      <c r="H354" s="1454"/>
      <c r="I354" s="1464"/>
      <c r="J354" s="1464"/>
      <c r="K354" s="1465"/>
      <c r="L354" s="1464"/>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44" t="s">
        <v>297</v>
      </c>
      <c r="D357" s="1444"/>
      <c r="E357" s="1444"/>
      <c r="F357" s="1444"/>
      <c r="G357" s="1444"/>
      <c r="H357" s="1444"/>
      <c r="I357" s="1444"/>
      <c r="J357" s="1444"/>
      <c r="K357" s="1444"/>
      <c r="L357" s="1445"/>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29" t="s">
        <v>260</v>
      </c>
      <c r="C393" s="1420" t="s">
        <v>22</v>
      </c>
      <c r="D393" s="1420" t="s">
        <v>261</v>
      </c>
      <c r="E393" s="1422" t="s">
        <v>262</v>
      </c>
      <c r="F393" s="1423"/>
      <c r="G393" s="1424"/>
      <c r="H393" s="1425" t="s">
        <v>263</v>
      </c>
      <c r="I393" s="1422" t="s">
        <v>264</v>
      </c>
      <c r="J393" s="1423"/>
      <c r="K393" s="1423"/>
      <c r="L393" s="1424"/>
    </row>
    <row r="394" spans="2:12" ht="11.25" customHeight="1">
      <c r="B394" s="1430"/>
      <c r="C394" s="1421"/>
      <c r="D394" s="1421"/>
      <c r="E394" s="1440" t="s">
        <v>301</v>
      </c>
      <c r="F394" s="1442" t="s">
        <v>302</v>
      </c>
      <c r="G394" s="1442" t="s">
        <v>303</v>
      </c>
      <c r="H394" s="1426"/>
      <c r="I394" s="1429" t="s">
        <v>268</v>
      </c>
      <c r="J394" s="1429" t="s">
        <v>24</v>
      </c>
      <c r="K394" s="1420" t="s">
        <v>269</v>
      </c>
      <c r="L394" s="1429" t="s">
        <v>270</v>
      </c>
    </row>
    <row r="395" spans="2:12" ht="11.25" customHeight="1">
      <c r="B395" s="1430"/>
      <c r="C395" s="1421"/>
      <c r="D395" s="1421"/>
      <c r="E395" s="1441"/>
      <c r="F395" s="1443"/>
      <c r="G395" s="1443"/>
      <c r="H395" s="1426"/>
      <c r="I395" s="1430"/>
      <c r="J395" s="1430"/>
      <c r="K395" s="1421"/>
      <c r="L395" s="1431"/>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17" t="s">
        <v>271</v>
      </c>
      <c r="D398" s="1417"/>
      <c r="E398" s="1417"/>
      <c r="F398" s="1417"/>
      <c r="G398" s="1417"/>
      <c r="H398" s="1417"/>
      <c r="I398" s="1417"/>
      <c r="J398" s="1417"/>
      <c r="K398" s="1417"/>
      <c r="L398" s="1437"/>
    </row>
    <row r="399" spans="2:12" ht="12.75">
      <c r="B399" s="705"/>
      <c r="C399" s="685"/>
      <c r="D399" s="685"/>
      <c r="E399" s="685"/>
      <c r="F399" s="685"/>
      <c r="G399" s="685"/>
      <c r="H399" s="685"/>
      <c r="I399" s="685"/>
      <c r="J399" s="685"/>
      <c r="K399" s="685"/>
      <c r="L399" s="710"/>
    </row>
    <row r="400" spans="2:12" ht="12.75">
      <c r="B400" s="707" t="s">
        <v>272</v>
      </c>
      <c r="C400" s="686">
        <f>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ref="C401:C405" si="10">SUM(D401+H401)</f>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SUM(D403+H403)</f>
        <v>143826</v>
      </c>
      <c r="D403" s="686">
        <v>5957</v>
      </c>
      <c r="E403" s="689">
        <v>3079</v>
      </c>
      <c r="F403" s="689">
        <v>2627</v>
      </c>
      <c r="G403" s="686">
        <v>251</v>
      </c>
      <c r="H403" s="686">
        <v>137869</v>
      </c>
      <c r="I403" s="686">
        <v>21774</v>
      </c>
      <c r="J403" s="686">
        <v>43335</v>
      </c>
      <c r="K403" s="686">
        <v>72760</v>
      </c>
      <c r="L403" s="689">
        <v>0</v>
      </c>
    </row>
    <row r="404" spans="2:12" ht="12.75">
      <c r="B404" s="707" t="s">
        <v>276</v>
      </c>
      <c r="C404" s="686">
        <f>SUM(D404+H404)</f>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SUM(D406+H406)</f>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 t="shared" ref="C411" si="11">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2">SUM(C400:C411)</f>
        <v>1933068</v>
      </c>
      <c r="D413" s="690">
        <f>SUM(D400:D411)</f>
        <v>63744</v>
      </c>
      <c r="E413" s="690">
        <f t="shared" si="12"/>
        <v>28507</v>
      </c>
      <c r="F413" s="690">
        <f t="shared" si="12"/>
        <v>31496</v>
      </c>
      <c r="G413" s="690">
        <f>SUM(G400:G411)</f>
        <v>3741</v>
      </c>
      <c r="H413" s="690">
        <f t="shared" si="12"/>
        <v>1869324</v>
      </c>
      <c r="I413" s="690">
        <f t="shared" si="12"/>
        <v>306648</v>
      </c>
      <c r="J413" s="690">
        <f t="shared" si="12"/>
        <v>602123</v>
      </c>
      <c r="K413" s="690">
        <f t="shared" si="12"/>
        <v>960553</v>
      </c>
      <c r="L413" s="690">
        <f>SUM(L400:L411)</f>
        <v>0</v>
      </c>
    </row>
    <row r="414" spans="2:12" ht="12.75">
      <c r="B414" s="706"/>
      <c r="C414" s="691"/>
      <c r="D414" s="691"/>
      <c r="E414" s="691"/>
      <c r="F414" s="691"/>
      <c r="G414" s="691"/>
      <c r="H414" s="691"/>
      <c r="I414" s="691"/>
      <c r="J414" s="691"/>
      <c r="K414" s="691"/>
      <c r="L414" s="703"/>
    </row>
    <row r="415" spans="2:12" ht="12.75">
      <c r="B415" s="706"/>
      <c r="C415" s="1416" t="s">
        <v>296</v>
      </c>
      <c r="D415" s="1416"/>
      <c r="E415" s="1416"/>
      <c r="F415" s="1416"/>
      <c r="G415" s="1416"/>
      <c r="H415" s="1416"/>
      <c r="I415" s="1416"/>
      <c r="J415" s="1416"/>
      <c r="K415" s="1416"/>
      <c r="L415" s="1436"/>
    </row>
    <row r="416" spans="2:12" ht="12.75">
      <c r="B416" s="705"/>
      <c r="C416" s="691"/>
      <c r="D416" s="691"/>
      <c r="E416" s="691"/>
      <c r="F416" s="691"/>
      <c r="G416" s="691"/>
      <c r="H416" s="691"/>
      <c r="I416" s="691"/>
      <c r="J416" s="691"/>
      <c r="K416" s="691"/>
      <c r="L416" s="703"/>
    </row>
    <row r="417" spans="2:12" ht="12.75">
      <c r="B417" s="707" t="s">
        <v>272</v>
      </c>
      <c r="C417" s="686">
        <f t="shared" ref="C417:C423" si="13">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3"/>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3"/>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3"/>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3"/>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3"/>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3"/>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 t="shared" ref="C427:C428" si="14">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 t="shared" si="14"/>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5">SUM(C417:C428)</f>
        <v>559023242</v>
      </c>
      <c r="D430" s="690">
        <f t="shared" si="15"/>
        <v>3329401</v>
      </c>
      <c r="E430" s="690">
        <f t="shared" si="15"/>
        <v>999577</v>
      </c>
      <c r="F430" s="690">
        <f t="shared" si="15"/>
        <v>1818478</v>
      </c>
      <c r="G430" s="690">
        <f t="shared" si="15"/>
        <v>511346</v>
      </c>
      <c r="H430" s="690">
        <f t="shared" si="15"/>
        <v>555693841</v>
      </c>
      <c r="I430" s="690">
        <f t="shared" si="15"/>
        <v>80335411</v>
      </c>
      <c r="J430" s="690">
        <f t="shared" si="15"/>
        <v>161081509</v>
      </c>
      <c r="K430" s="690">
        <f t="shared" si="15"/>
        <v>314276921</v>
      </c>
      <c r="L430" s="690">
        <f t="shared" si="15"/>
        <v>0</v>
      </c>
    </row>
    <row r="431" spans="2:12" ht="12.75">
      <c r="B431" s="692"/>
      <c r="C431" s="693"/>
      <c r="D431" s="693"/>
      <c r="E431" s="693"/>
      <c r="F431" s="693"/>
      <c r="G431" s="693"/>
      <c r="H431" s="693"/>
      <c r="I431" s="693"/>
      <c r="J431" s="693"/>
      <c r="K431" s="693"/>
      <c r="L431" s="693"/>
    </row>
    <row r="432" spans="2:12" ht="12.75" customHeight="1">
      <c r="B432" s="1438" t="s">
        <v>260</v>
      </c>
      <c r="C432" s="1420" t="s">
        <v>22</v>
      </c>
      <c r="D432" s="1420" t="s">
        <v>261</v>
      </c>
      <c r="E432" s="1422" t="s">
        <v>262</v>
      </c>
      <c r="F432" s="1423"/>
      <c r="G432" s="1424"/>
      <c r="H432" s="1425" t="s">
        <v>263</v>
      </c>
      <c r="I432" s="1427" t="s">
        <v>264</v>
      </c>
      <c r="J432" s="1428"/>
      <c r="K432" s="1428"/>
      <c r="L432" s="1434"/>
    </row>
    <row r="433" spans="2:12" ht="11.25" customHeight="1">
      <c r="B433" s="1439"/>
      <c r="C433" s="1421"/>
      <c r="D433" s="1421"/>
      <c r="E433" s="1440" t="s">
        <v>301</v>
      </c>
      <c r="F433" s="1442" t="s">
        <v>302</v>
      </c>
      <c r="G433" s="1442" t="s">
        <v>303</v>
      </c>
      <c r="H433" s="1426"/>
      <c r="I433" s="1429" t="s">
        <v>268</v>
      </c>
      <c r="J433" s="1429" t="s">
        <v>24</v>
      </c>
      <c r="K433" s="1420" t="s">
        <v>269</v>
      </c>
      <c r="L433" s="1429" t="s">
        <v>270</v>
      </c>
    </row>
    <row r="434" spans="2:12" ht="11.25" customHeight="1">
      <c r="B434" s="1439"/>
      <c r="C434" s="1421"/>
      <c r="D434" s="1421"/>
      <c r="E434" s="1441"/>
      <c r="F434" s="1443"/>
      <c r="G434" s="1443"/>
      <c r="H434" s="1426"/>
      <c r="I434" s="1431"/>
      <c r="J434" s="1431"/>
      <c r="K434" s="1432"/>
      <c r="L434" s="1431"/>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16" t="s">
        <v>297</v>
      </c>
      <c r="D437" s="1416"/>
      <c r="E437" s="1416"/>
      <c r="F437" s="1416"/>
      <c r="G437" s="1416"/>
      <c r="H437" s="1416"/>
      <c r="I437" s="1416"/>
      <c r="J437" s="1416"/>
      <c r="K437" s="1416"/>
      <c r="L437" s="1436"/>
    </row>
    <row r="438" spans="2:12" ht="12.75">
      <c r="B438" s="706"/>
      <c r="C438" s="696"/>
      <c r="D438" s="696"/>
      <c r="E438" s="696"/>
      <c r="F438" s="696"/>
      <c r="G438" s="696"/>
      <c r="H438" s="696"/>
      <c r="I438" s="696"/>
      <c r="J438" s="696"/>
      <c r="K438" s="696"/>
      <c r="L438" s="704"/>
    </row>
    <row r="439" spans="2:12" ht="12.75">
      <c r="B439" s="707" t="s">
        <v>272</v>
      </c>
      <c r="C439" s="686">
        <f>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ref="C440:C444" si="16">SUM(D440+H440)</f>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6"/>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6"/>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6"/>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SUM(D445+H445)</f>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 t="shared" ref="C449:C450" si="17">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 t="shared" si="17"/>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8">SUM(C439:C450)</f>
        <v>1119140641</v>
      </c>
      <c r="D452" s="701">
        <f t="shared" si="18"/>
        <v>5755809</v>
      </c>
      <c r="E452" s="701">
        <f t="shared" si="18"/>
        <v>1734268</v>
      </c>
      <c r="F452" s="701">
        <f t="shared" si="18"/>
        <v>3141217</v>
      </c>
      <c r="G452" s="701">
        <f t="shared" si="18"/>
        <v>880324</v>
      </c>
      <c r="H452" s="701">
        <f t="shared" si="18"/>
        <v>1113384832</v>
      </c>
      <c r="I452" s="701">
        <f t="shared" si="18"/>
        <v>160458984</v>
      </c>
      <c r="J452" s="701">
        <f t="shared" si="18"/>
        <v>333788636</v>
      </c>
      <c r="K452" s="701">
        <f t="shared" si="18"/>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29" t="s">
        <v>260</v>
      </c>
      <c r="C475" s="1420" t="s">
        <v>22</v>
      </c>
      <c r="D475" s="1420" t="s">
        <v>261</v>
      </c>
      <c r="E475" s="1422" t="s">
        <v>262</v>
      </c>
      <c r="F475" s="1423"/>
      <c r="G475" s="1424"/>
      <c r="H475" s="1425" t="s">
        <v>263</v>
      </c>
      <c r="I475" s="1422" t="s">
        <v>264</v>
      </c>
      <c r="J475" s="1423"/>
      <c r="K475" s="1423"/>
      <c r="L475" s="1424"/>
    </row>
    <row r="476" spans="2:12" ht="11.25" customHeight="1">
      <c r="B476" s="1430"/>
      <c r="C476" s="1421"/>
      <c r="D476" s="1421"/>
      <c r="E476" s="1440" t="s">
        <v>301</v>
      </c>
      <c r="F476" s="1442" t="s">
        <v>302</v>
      </c>
      <c r="G476" s="1442" t="s">
        <v>303</v>
      </c>
      <c r="H476" s="1426"/>
      <c r="I476" s="1429" t="s">
        <v>268</v>
      </c>
      <c r="J476" s="1429" t="s">
        <v>24</v>
      </c>
      <c r="K476" s="1420" t="s">
        <v>269</v>
      </c>
      <c r="L476" s="1429" t="s">
        <v>270</v>
      </c>
    </row>
    <row r="477" spans="2:12" ht="11.25" customHeight="1">
      <c r="B477" s="1430"/>
      <c r="C477" s="1421"/>
      <c r="D477" s="1421"/>
      <c r="E477" s="1441"/>
      <c r="F477" s="1443"/>
      <c r="G477" s="1443"/>
      <c r="H477" s="1426"/>
      <c r="I477" s="1430"/>
      <c r="J477" s="1430"/>
      <c r="K477" s="1421"/>
      <c r="L477" s="1431"/>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17" t="s">
        <v>271</v>
      </c>
      <c r="D480" s="1417"/>
      <c r="E480" s="1417"/>
      <c r="F480" s="1417"/>
      <c r="G480" s="1417"/>
      <c r="H480" s="1417"/>
      <c r="I480" s="1417"/>
      <c r="J480" s="1417"/>
      <c r="K480" s="1417"/>
      <c r="L480" s="1437"/>
    </row>
    <row r="481" spans="2:12" ht="12.75">
      <c r="B481" s="705"/>
      <c r="C481" s="685"/>
      <c r="D481" s="685"/>
      <c r="E481" s="685"/>
      <c r="F481" s="685"/>
      <c r="G481" s="685"/>
      <c r="H481" s="685"/>
      <c r="I481" s="685"/>
      <c r="J481" s="685"/>
      <c r="K481" s="685"/>
      <c r="L481" s="710"/>
    </row>
    <row r="482" spans="2:12" ht="15">
      <c r="B482" s="814" t="s">
        <v>272</v>
      </c>
      <c r="C482" s="686">
        <f>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ref="C483:C487" si="21">SUM(D483+H483)</f>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21"/>
        <v>176360</v>
      </c>
      <c r="D484" s="687">
        <v>5618</v>
      </c>
      <c r="E484" s="687">
        <v>2663</v>
      </c>
      <c r="F484" s="687">
        <v>2694</v>
      </c>
      <c r="G484" s="688">
        <v>261</v>
      </c>
      <c r="H484" s="686">
        <v>170742</v>
      </c>
      <c r="I484" s="687">
        <v>27174</v>
      </c>
      <c r="J484" s="687">
        <v>52139</v>
      </c>
      <c r="K484" s="687">
        <v>91429</v>
      </c>
      <c r="L484" s="688">
        <v>0</v>
      </c>
    </row>
    <row r="485" spans="2:12" ht="15">
      <c r="B485" s="814" t="s">
        <v>275</v>
      </c>
      <c r="C485" s="686">
        <f>SUM(D485+H485)</f>
        <v>152257</v>
      </c>
      <c r="D485" s="686">
        <v>4644</v>
      </c>
      <c r="E485" s="689">
        <v>2428</v>
      </c>
      <c r="F485" s="689">
        <v>2008</v>
      </c>
      <c r="G485" s="686">
        <v>208</v>
      </c>
      <c r="H485" s="686">
        <v>147613</v>
      </c>
      <c r="I485" s="686">
        <v>23760</v>
      </c>
      <c r="J485" s="686">
        <v>44089</v>
      </c>
      <c r="K485" s="686">
        <v>79764</v>
      </c>
      <c r="L485" s="686">
        <v>0</v>
      </c>
    </row>
    <row r="486" spans="2:12" ht="15">
      <c r="B486" s="814" t="s">
        <v>276</v>
      </c>
      <c r="C486" s="686">
        <f>SUM(D486+H486)</f>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21"/>
        <v>181713</v>
      </c>
      <c r="D487" s="686">
        <v>5439</v>
      </c>
      <c r="E487" s="689">
        <v>2129</v>
      </c>
      <c r="F487" s="689">
        <v>3088</v>
      </c>
      <c r="G487" s="686">
        <v>222</v>
      </c>
      <c r="H487" s="686">
        <v>176274</v>
      </c>
      <c r="I487" s="686">
        <v>31296</v>
      </c>
      <c r="J487" s="686">
        <v>51302</v>
      </c>
      <c r="K487" s="686">
        <v>93676</v>
      </c>
      <c r="L487" s="686">
        <v>0</v>
      </c>
    </row>
    <row r="488" spans="2:12" ht="15">
      <c r="B488" s="814" t="s">
        <v>278</v>
      </c>
      <c r="C488" s="686">
        <f>SUM(D488+H488)</f>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22">SUM(C482:C493)</f>
        <v>1944308</v>
      </c>
      <c r="D495" s="690">
        <f>SUM(D482:D493)</f>
        <v>57884</v>
      </c>
      <c r="E495" s="690">
        <f t="shared" si="22"/>
        <v>25099</v>
      </c>
      <c r="F495" s="690">
        <f t="shared" si="22"/>
        <v>29227</v>
      </c>
      <c r="G495" s="690">
        <f>SUM(G482:G493)</f>
        <v>3558</v>
      </c>
      <c r="H495" s="690">
        <f t="shared" si="22"/>
        <v>1886424</v>
      </c>
      <c r="I495" s="690">
        <f t="shared" si="22"/>
        <v>312200</v>
      </c>
      <c r="J495" s="690">
        <f t="shared" si="22"/>
        <v>605520</v>
      </c>
      <c r="K495" s="690">
        <f t="shared" si="22"/>
        <v>968704</v>
      </c>
      <c r="L495" s="690">
        <f>SUM(L482:L493)</f>
        <v>0</v>
      </c>
    </row>
    <row r="496" spans="2:12" ht="12.75">
      <c r="B496" s="706"/>
      <c r="C496" s="691"/>
      <c r="D496" s="691"/>
      <c r="E496" s="691"/>
      <c r="F496" s="691"/>
      <c r="G496" s="691"/>
      <c r="H496" s="691"/>
      <c r="I496" s="691"/>
      <c r="J496" s="691"/>
      <c r="K496" s="691"/>
      <c r="L496" s="703"/>
    </row>
    <row r="497" spans="2:12" ht="12.75">
      <c r="B497" s="706"/>
      <c r="C497" s="1416" t="s">
        <v>296</v>
      </c>
      <c r="D497" s="1416"/>
      <c r="E497" s="1416"/>
      <c r="F497" s="1416"/>
      <c r="G497" s="1416"/>
      <c r="H497" s="1416"/>
      <c r="I497" s="1416"/>
      <c r="J497" s="1416"/>
      <c r="K497" s="1416"/>
      <c r="L497" s="1436"/>
    </row>
    <row r="498" spans="2:12" ht="12.75">
      <c r="B498" s="705"/>
      <c r="C498" s="691"/>
      <c r="D498" s="691"/>
      <c r="E498" s="691"/>
      <c r="F498" s="691"/>
      <c r="G498" s="691"/>
      <c r="H498" s="691"/>
      <c r="I498" s="691"/>
      <c r="J498" s="691"/>
      <c r="K498" s="691"/>
      <c r="L498" s="703"/>
    </row>
    <row r="499" spans="2:12" ht="12.75">
      <c r="B499" s="707" t="s">
        <v>272</v>
      </c>
      <c r="C499" s="686">
        <f t="shared" ref="C499:C505" si="23">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3"/>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3"/>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3"/>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3"/>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3"/>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3"/>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4">SUM(C499:C510)</f>
        <v>565172853</v>
      </c>
      <c r="D512" s="690">
        <f t="shared" si="24"/>
        <v>2985436</v>
      </c>
      <c r="E512" s="690">
        <f t="shared" si="24"/>
        <v>858024</v>
      </c>
      <c r="F512" s="690">
        <f t="shared" si="24"/>
        <v>1663565</v>
      </c>
      <c r="G512" s="690">
        <f t="shared" si="24"/>
        <v>463847</v>
      </c>
      <c r="H512" s="690">
        <f t="shared" si="24"/>
        <v>562187417</v>
      </c>
      <c r="I512" s="690">
        <f t="shared" si="24"/>
        <v>81759043</v>
      </c>
      <c r="J512" s="690">
        <f t="shared" si="24"/>
        <v>160990404</v>
      </c>
      <c r="K512" s="690">
        <f t="shared" si="24"/>
        <v>319437970</v>
      </c>
      <c r="L512" s="690">
        <f t="shared" si="24"/>
        <v>0</v>
      </c>
    </row>
    <row r="513" spans="2:12" ht="12.75">
      <c r="B513" s="875"/>
      <c r="C513" s="693"/>
      <c r="D513" s="693"/>
      <c r="E513" s="693"/>
      <c r="F513" s="693"/>
      <c r="G513" s="693"/>
      <c r="H513" s="693"/>
      <c r="I513" s="693"/>
      <c r="J513" s="693"/>
      <c r="K513" s="693"/>
      <c r="L513" s="876"/>
    </row>
    <row r="514" spans="2:12" ht="12.75" customHeight="1">
      <c r="B514" s="1438" t="s">
        <v>260</v>
      </c>
      <c r="C514" s="1420" t="s">
        <v>22</v>
      </c>
      <c r="D514" s="1420" t="s">
        <v>261</v>
      </c>
      <c r="E514" s="1422" t="s">
        <v>262</v>
      </c>
      <c r="F514" s="1423"/>
      <c r="G514" s="1424"/>
      <c r="H514" s="1425" t="s">
        <v>263</v>
      </c>
      <c r="I514" s="1427" t="s">
        <v>264</v>
      </c>
      <c r="J514" s="1428"/>
      <c r="K514" s="1428"/>
      <c r="L514" s="1434"/>
    </row>
    <row r="515" spans="2:12" ht="11.25" customHeight="1">
      <c r="B515" s="1439"/>
      <c r="C515" s="1421"/>
      <c r="D515" s="1421"/>
      <c r="E515" s="1440" t="s">
        <v>301</v>
      </c>
      <c r="F515" s="1442" t="s">
        <v>302</v>
      </c>
      <c r="G515" s="1442" t="s">
        <v>303</v>
      </c>
      <c r="H515" s="1426"/>
      <c r="I515" s="1429" t="s">
        <v>268</v>
      </c>
      <c r="J515" s="1429" t="s">
        <v>24</v>
      </c>
      <c r="K515" s="1420" t="s">
        <v>269</v>
      </c>
      <c r="L515" s="1429" t="s">
        <v>270</v>
      </c>
    </row>
    <row r="516" spans="2:12" ht="11.25" customHeight="1">
      <c r="B516" s="1439"/>
      <c r="C516" s="1421"/>
      <c r="D516" s="1421"/>
      <c r="E516" s="1441"/>
      <c r="F516" s="1443"/>
      <c r="G516" s="1443"/>
      <c r="H516" s="1426"/>
      <c r="I516" s="1431"/>
      <c r="J516" s="1431"/>
      <c r="K516" s="1432"/>
      <c r="L516" s="1431"/>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16" t="s">
        <v>297</v>
      </c>
      <c r="D519" s="1416"/>
      <c r="E519" s="1416"/>
      <c r="F519" s="1416"/>
      <c r="G519" s="1416"/>
      <c r="H519" s="1416"/>
      <c r="I519" s="1416"/>
      <c r="J519" s="1416"/>
      <c r="K519" s="1416"/>
      <c r="L519" s="1436"/>
    </row>
    <row r="520" spans="2:12" ht="12.75">
      <c r="B520" s="706"/>
      <c r="C520" s="696"/>
      <c r="D520" s="696"/>
      <c r="E520" s="696"/>
      <c r="F520" s="696"/>
      <c r="G520" s="696"/>
      <c r="H520" s="696"/>
      <c r="I520" s="696"/>
      <c r="J520" s="696"/>
      <c r="K520" s="696"/>
      <c r="L520" s="704"/>
    </row>
    <row r="521" spans="2:12" ht="12.75">
      <c r="B521" s="707" t="s">
        <v>272</v>
      </c>
      <c r="C521" s="686">
        <f>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ref="C522:C526" si="25">SUM(D522+H522)</f>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5"/>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5"/>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5"/>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SUM(D527+H527)</f>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6">SUM(C521:C532)</f>
        <v>1135861671</v>
      </c>
      <c r="D534" s="701">
        <f t="shared" si="26"/>
        <v>5225661</v>
      </c>
      <c r="E534" s="701">
        <f t="shared" si="26"/>
        <v>1499245</v>
      </c>
      <c r="F534" s="701">
        <f t="shared" si="26"/>
        <v>2906288</v>
      </c>
      <c r="G534" s="701">
        <f t="shared" si="26"/>
        <v>820128</v>
      </c>
      <c r="H534" s="701">
        <f t="shared" si="26"/>
        <v>1130636010</v>
      </c>
      <c r="I534" s="701">
        <f t="shared" si="26"/>
        <v>165517386</v>
      </c>
      <c r="J534" s="701">
        <f t="shared" si="26"/>
        <v>337510583</v>
      </c>
      <c r="K534" s="701">
        <f t="shared" si="26"/>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34" t="s">
        <v>260</v>
      </c>
      <c r="C558" s="1420" t="s">
        <v>22</v>
      </c>
      <c r="D558" s="1420" t="s">
        <v>261</v>
      </c>
      <c r="E558" s="1422" t="s">
        <v>262</v>
      </c>
      <c r="F558" s="1423"/>
      <c r="G558" s="1424"/>
      <c r="H558" s="1425" t="s">
        <v>263</v>
      </c>
      <c r="I558" s="1422" t="s">
        <v>264</v>
      </c>
      <c r="J558" s="1423"/>
      <c r="K558" s="1423"/>
      <c r="L558"/>
    </row>
    <row r="559" spans="2:12" ht="12.75" customHeight="1">
      <c r="B559" s="1435"/>
      <c r="C559" s="1421"/>
      <c r="D559" s="1421"/>
      <c r="E559" s="1429" t="s">
        <v>301</v>
      </c>
      <c r="F559" s="1420" t="s">
        <v>302</v>
      </c>
      <c r="G559" s="1420" t="s">
        <v>303</v>
      </c>
      <c r="H559" s="1426"/>
      <c r="I559" s="1429" t="s">
        <v>268</v>
      </c>
      <c r="J559" s="1429" t="s">
        <v>24</v>
      </c>
      <c r="K559" s="1420" t="s">
        <v>350</v>
      </c>
      <c r="L559"/>
    </row>
    <row r="560" spans="2:12" ht="12.75">
      <c r="B560" s="1435"/>
      <c r="C560" s="1421"/>
      <c r="D560" s="1421"/>
      <c r="E560" s="1430"/>
      <c r="F560" s="1421"/>
      <c r="G560" s="1421"/>
      <c r="H560" s="1426"/>
      <c r="I560" s="1430"/>
      <c r="J560" s="1430"/>
      <c r="K560" s="1421"/>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17" t="s">
        <v>271</v>
      </c>
      <c r="D563" s="1417"/>
      <c r="E563" s="1417"/>
      <c r="F563" s="1417"/>
      <c r="G563" s="1417"/>
      <c r="H563" s="1417"/>
      <c r="I563" s="1417"/>
      <c r="J563" s="1417"/>
      <c r="K563" s="1417"/>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16" t="s">
        <v>296</v>
      </c>
      <c r="D580" s="1416"/>
      <c r="E580" s="1416"/>
      <c r="F580" s="1416"/>
      <c r="G580" s="1416"/>
      <c r="H580" s="1416"/>
      <c r="I580" s="1416"/>
      <c r="J580" s="1416"/>
      <c r="K580" s="1416"/>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18" t="s">
        <v>260</v>
      </c>
      <c r="C597" s="1420" t="s">
        <v>22</v>
      </c>
      <c r="D597" s="1420" t="s">
        <v>261</v>
      </c>
      <c r="E597" s="1422" t="s">
        <v>262</v>
      </c>
      <c r="F597" s="1423"/>
      <c r="G597" s="1424"/>
      <c r="H597" s="1425" t="s">
        <v>263</v>
      </c>
      <c r="I597" s="1427" t="s">
        <v>264</v>
      </c>
      <c r="J597" s="1428"/>
      <c r="K597" s="1428"/>
      <c r="L597"/>
    </row>
    <row r="598" spans="2:12" ht="12.75" customHeight="1">
      <c r="B598" s="1419"/>
      <c r="C598" s="1421"/>
      <c r="D598" s="1421"/>
      <c r="E598" s="1429" t="s">
        <v>301</v>
      </c>
      <c r="F598" s="1420" t="s">
        <v>302</v>
      </c>
      <c r="G598" s="1420" t="s">
        <v>303</v>
      </c>
      <c r="H598" s="1426"/>
      <c r="I598" s="1429" t="s">
        <v>268</v>
      </c>
      <c r="J598" s="1429" t="s">
        <v>24</v>
      </c>
      <c r="K598" s="1420" t="s">
        <v>269</v>
      </c>
      <c r="L598"/>
    </row>
    <row r="599" spans="2:12" ht="12.75" customHeight="1">
      <c r="B599" s="1419"/>
      <c r="C599" s="1421"/>
      <c r="D599" s="1421"/>
      <c r="E599" s="1430"/>
      <c r="F599" s="1421"/>
      <c r="G599" s="1421"/>
      <c r="H599" s="1426"/>
      <c r="I599" s="1431"/>
      <c r="J599" s="1431"/>
      <c r="K599" s="1432"/>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16" t="s">
        <v>297</v>
      </c>
      <c r="D602" s="1416"/>
      <c r="E602" s="1416"/>
      <c r="F602" s="1416"/>
      <c r="G602" s="1416"/>
      <c r="H602" s="1416"/>
      <c r="I602" s="1416"/>
      <c r="J602" s="1416"/>
      <c r="K602" s="1416"/>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433" t="s">
        <v>462</v>
      </c>
      <c r="C636" s="1433"/>
      <c r="D636" s="1433"/>
      <c r="E636" s="1433"/>
      <c r="F636" s="1433"/>
      <c r="G636" s="1433"/>
      <c r="H636" s="1433"/>
      <c r="I636" s="1433"/>
      <c r="J636" s="1433"/>
      <c r="K636" s="1433"/>
    </row>
    <row r="637" spans="2:12" ht="18">
      <c r="B637" s="812"/>
      <c r="C637" s="812"/>
      <c r="D637" s="812"/>
      <c r="E637" s="812"/>
      <c r="F637" s="813" t="s">
        <v>259</v>
      </c>
      <c r="G637" s="812"/>
      <c r="H637" s="812"/>
      <c r="I637" s="812"/>
      <c r="J637" s="812"/>
      <c r="K637" s="812"/>
    </row>
    <row r="638" spans="2:12" ht="12.75" customHeight="1">
      <c r="B638" s="1434" t="s">
        <v>260</v>
      </c>
      <c r="C638" s="1420" t="s">
        <v>22</v>
      </c>
      <c r="D638" s="1420" t="s">
        <v>261</v>
      </c>
      <c r="E638" s="1422" t="s">
        <v>262</v>
      </c>
      <c r="F638" s="1423"/>
      <c r="G638" s="1424"/>
      <c r="H638" s="1425" t="s">
        <v>263</v>
      </c>
      <c r="I638" s="1422" t="s">
        <v>264</v>
      </c>
      <c r="J638" s="1423"/>
      <c r="K638" s="1423"/>
    </row>
    <row r="639" spans="2:12" ht="11.25" customHeight="1">
      <c r="B639" s="1435"/>
      <c r="C639" s="1421"/>
      <c r="D639" s="1421"/>
      <c r="E639" s="1429" t="s">
        <v>301</v>
      </c>
      <c r="F639" s="1420" t="s">
        <v>302</v>
      </c>
      <c r="G639" s="1420" t="s">
        <v>303</v>
      </c>
      <c r="H639" s="1426"/>
      <c r="I639" s="1429" t="s">
        <v>268</v>
      </c>
      <c r="J639" s="1429" t="s">
        <v>24</v>
      </c>
      <c r="K639" s="1420" t="s">
        <v>350</v>
      </c>
    </row>
    <row r="640" spans="2:12" ht="11.25" customHeight="1">
      <c r="B640" s="1435"/>
      <c r="C640" s="1421"/>
      <c r="D640" s="1421"/>
      <c r="E640" s="1430"/>
      <c r="F640" s="1421"/>
      <c r="G640" s="1421"/>
      <c r="H640" s="1426"/>
      <c r="I640" s="1430"/>
      <c r="J640" s="1430"/>
      <c r="K640" s="1421"/>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417" t="s">
        <v>271</v>
      </c>
      <c r="D643" s="1417"/>
      <c r="E643" s="1417"/>
      <c r="F643" s="1417"/>
      <c r="G643" s="1417"/>
      <c r="H643" s="1417"/>
      <c r="I643" s="1417"/>
      <c r="J643" s="1417"/>
      <c r="K643" s="1417"/>
    </row>
    <row r="644" spans="2:11" ht="12.75">
      <c r="B644" s="685"/>
      <c r="C644" s="685"/>
      <c r="D644" s="685"/>
      <c r="E644" s="685"/>
      <c r="F644" s="685"/>
      <c r="G644" s="685"/>
      <c r="H644" s="685"/>
      <c r="I644" s="685"/>
      <c r="J644" s="685"/>
      <c r="K644" s="685"/>
    </row>
    <row r="645" spans="2:11" ht="12.75">
      <c r="B645" s="1189" t="s">
        <v>272</v>
      </c>
      <c r="C645" s="903">
        <f>SUM(D645+H645)</f>
        <v>163247</v>
      </c>
      <c r="D645" s="903">
        <v>4183</v>
      </c>
      <c r="E645" s="903">
        <v>1936</v>
      </c>
      <c r="F645" s="903">
        <v>1878</v>
      </c>
      <c r="G645" s="903">
        <v>369</v>
      </c>
      <c r="H645" s="903">
        <v>159064</v>
      </c>
      <c r="I645" s="903">
        <v>25823</v>
      </c>
      <c r="J645" s="903">
        <v>47119</v>
      </c>
      <c r="K645" s="903">
        <v>86122</v>
      </c>
    </row>
    <row r="646" spans="2:11" ht="12.75">
      <c r="B646" s="1189" t="s">
        <v>273</v>
      </c>
      <c r="C646" s="903">
        <f t="shared" ref="C646:C656" si="54">SUM(D646+H646)</f>
        <v>154797</v>
      </c>
      <c r="D646" s="903">
        <v>3855</v>
      </c>
      <c r="E646" s="903">
        <v>1652</v>
      </c>
      <c r="F646" s="903">
        <v>1884</v>
      </c>
      <c r="G646" s="903">
        <v>319</v>
      </c>
      <c r="H646" s="903">
        <v>150942</v>
      </c>
      <c r="I646" s="903">
        <v>24820</v>
      </c>
      <c r="J646" s="903">
        <v>41251</v>
      </c>
      <c r="K646" s="903">
        <v>84871</v>
      </c>
    </row>
    <row r="647" spans="2:11" ht="12.75">
      <c r="B647" s="1189" t="s">
        <v>274</v>
      </c>
      <c r="C647" s="903">
        <f t="shared" si="54"/>
        <v>151453</v>
      </c>
      <c r="D647" s="905">
        <v>3672</v>
      </c>
      <c r="E647" s="905">
        <v>1511</v>
      </c>
      <c r="F647" s="905">
        <v>1781</v>
      </c>
      <c r="G647" s="906">
        <v>380</v>
      </c>
      <c r="H647" s="903">
        <v>147781</v>
      </c>
      <c r="I647" s="905">
        <v>22185</v>
      </c>
      <c r="J647" s="905">
        <v>39306</v>
      </c>
      <c r="K647" s="905">
        <v>86290</v>
      </c>
    </row>
    <row r="648" spans="2:11" ht="12.75">
      <c r="B648" s="1189" t="s">
        <v>275</v>
      </c>
      <c r="C648" s="903">
        <f>SUM(D648+H648)</f>
        <v>0</v>
      </c>
      <c r="D648" s="903"/>
      <c r="E648" s="904"/>
      <c r="F648" s="904"/>
      <c r="G648" s="903"/>
      <c r="H648" s="903"/>
      <c r="I648" s="903"/>
      <c r="J648" s="903"/>
      <c r="K648" s="903"/>
    </row>
    <row r="649" spans="2:11" ht="12.75">
      <c r="B649" s="1189" t="s">
        <v>276</v>
      </c>
      <c r="C649" s="903">
        <f>SUM(D649+H649)</f>
        <v>0</v>
      </c>
      <c r="D649" s="1043"/>
      <c r="E649" s="662"/>
      <c r="F649" s="664"/>
      <c r="G649" s="664"/>
      <c r="H649" s="1043"/>
      <c r="I649" s="662"/>
      <c r="J649" s="662"/>
      <c r="K649" s="664"/>
    </row>
    <row r="650" spans="2:11" ht="12.75">
      <c r="B650" s="1189" t="s">
        <v>277</v>
      </c>
      <c r="C650" s="903">
        <f t="shared" si="54"/>
        <v>0</v>
      </c>
      <c r="D650" s="903"/>
      <c r="E650" s="904"/>
      <c r="F650" s="904"/>
      <c r="G650" s="903"/>
      <c r="H650" s="903"/>
      <c r="I650" s="903"/>
      <c r="J650" s="903"/>
      <c r="K650" s="903"/>
    </row>
    <row r="651" spans="2:11" ht="12.75">
      <c r="B651" s="1189" t="s">
        <v>278</v>
      </c>
      <c r="C651" s="903">
        <f>SUM(D651+H651)</f>
        <v>0</v>
      </c>
      <c r="D651" s="898"/>
      <c r="E651" s="905"/>
      <c r="F651" s="906"/>
      <c r="G651" s="906"/>
      <c r="H651" s="903"/>
      <c r="I651" s="905"/>
      <c r="J651" s="905"/>
      <c r="K651" s="905"/>
    </row>
    <row r="652" spans="2:11" ht="12.75">
      <c r="B652" s="1189" t="s">
        <v>279</v>
      </c>
      <c r="C652" s="903">
        <f t="shared" si="54"/>
        <v>0</v>
      </c>
      <c r="D652" s="898"/>
      <c r="E652" s="905"/>
      <c r="F652" s="905"/>
      <c r="G652" s="906"/>
      <c r="H652" s="903"/>
      <c r="I652" s="905"/>
      <c r="J652" s="905"/>
      <c r="K652" s="905"/>
    </row>
    <row r="653" spans="2:11" ht="12.75">
      <c r="B653" s="1189" t="s">
        <v>280</v>
      </c>
      <c r="C653" s="903">
        <f t="shared" si="54"/>
        <v>0</v>
      </c>
      <c r="D653" s="903"/>
      <c r="E653" s="904"/>
      <c r="F653" s="904"/>
      <c r="G653" s="903"/>
      <c r="H653" s="903"/>
      <c r="I653" s="903"/>
      <c r="J653" s="903"/>
      <c r="K653" s="903"/>
    </row>
    <row r="654" spans="2:11" ht="12.75">
      <c r="B654" s="1190" t="s">
        <v>281</v>
      </c>
      <c r="C654" s="903">
        <f>SUM(D654+H654)</f>
        <v>0</v>
      </c>
      <c r="D654" s="898"/>
      <c r="E654" s="905"/>
      <c r="F654" s="905"/>
      <c r="G654" s="905"/>
      <c r="H654" s="904"/>
      <c r="I654" s="905"/>
      <c r="J654" s="905"/>
      <c r="K654" s="905"/>
    </row>
    <row r="655" spans="2:11" ht="12.75">
      <c r="B655" s="1191" t="s">
        <v>282</v>
      </c>
      <c r="C655" s="903">
        <f>SUM(D655+H655)</f>
        <v>0</v>
      </c>
      <c r="D655" s="905"/>
      <c r="E655" s="905"/>
      <c r="F655" s="905"/>
      <c r="G655" s="905"/>
      <c r="H655" s="905"/>
      <c r="I655" s="905"/>
      <c r="J655" s="905"/>
      <c r="K655" s="905"/>
    </row>
    <row r="656" spans="2:11" ht="12.75">
      <c r="B656" s="1191" t="s">
        <v>283</v>
      </c>
      <c r="C656" s="903">
        <f t="shared" si="54"/>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55">SUM(C645:C656)</f>
        <v>469497</v>
      </c>
      <c r="D658" s="690">
        <f>SUM(D645:D656)</f>
        <v>11710</v>
      </c>
      <c r="E658" s="690">
        <f t="shared" si="55"/>
        <v>5099</v>
      </c>
      <c r="F658" s="690">
        <f t="shared" si="55"/>
        <v>5543</v>
      </c>
      <c r="G658" s="690">
        <f>SUM(G645:G656)</f>
        <v>1068</v>
      </c>
      <c r="H658" s="690">
        <f t="shared" si="55"/>
        <v>457787</v>
      </c>
      <c r="I658" s="690">
        <f t="shared" si="55"/>
        <v>72828</v>
      </c>
      <c r="J658" s="690">
        <f t="shared" si="55"/>
        <v>127676</v>
      </c>
      <c r="K658" s="690">
        <f t="shared" si="55"/>
        <v>257283</v>
      </c>
    </row>
    <row r="659" spans="2:11" ht="12.75">
      <c r="B659" s="5"/>
      <c r="C659" s="691"/>
      <c r="D659" s="691"/>
      <c r="E659" s="691"/>
      <c r="F659" s="691"/>
      <c r="G659" s="691"/>
      <c r="H659" s="691"/>
      <c r="I659" s="691"/>
      <c r="J659" s="691"/>
      <c r="K659" s="691"/>
    </row>
    <row r="660" spans="2:11" ht="12.75">
      <c r="B660" s="106"/>
      <c r="C660" s="1416" t="s">
        <v>296</v>
      </c>
      <c r="D660" s="1416"/>
      <c r="E660" s="1416"/>
      <c r="F660" s="1416"/>
      <c r="G660" s="1416"/>
      <c r="H660" s="1416"/>
      <c r="I660" s="1416"/>
      <c r="J660" s="1416"/>
      <c r="K660" s="1416"/>
    </row>
    <row r="661" spans="2:11" ht="12.75">
      <c r="B661" s="685"/>
      <c r="C661" s="691"/>
      <c r="D661" s="691"/>
      <c r="E661" s="691"/>
      <c r="F661" s="691"/>
      <c r="G661" s="691"/>
      <c r="H661" s="691"/>
      <c r="I661" s="691"/>
      <c r="J661" s="691"/>
      <c r="K661" s="691"/>
    </row>
    <row r="662" spans="2:11" ht="12.75">
      <c r="B662" s="1047" t="s">
        <v>272</v>
      </c>
      <c r="C662" s="903">
        <f t="shared" ref="C662:C673" si="56">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6"/>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6"/>
        <v>45810921</v>
      </c>
      <c r="D664" s="905">
        <v>212047</v>
      </c>
      <c r="E664" s="905">
        <v>52722</v>
      </c>
      <c r="F664" s="905">
        <v>104528</v>
      </c>
      <c r="G664" s="906">
        <v>54797</v>
      </c>
      <c r="H664" s="903">
        <v>45598874</v>
      </c>
      <c r="I664" s="905">
        <v>6206047</v>
      </c>
      <c r="J664" s="905">
        <v>10978459</v>
      </c>
      <c r="K664" s="905">
        <v>28414368</v>
      </c>
    </row>
    <row r="665" spans="2:11" ht="12.75">
      <c r="B665" s="1047" t="s">
        <v>275</v>
      </c>
      <c r="C665" s="903">
        <f t="shared" si="56"/>
        <v>0</v>
      </c>
      <c r="D665" s="903"/>
      <c r="E665" s="904"/>
      <c r="F665" s="904"/>
      <c r="G665" s="903"/>
      <c r="H665" s="903"/>
      <c r="I665" s="903"/>
      <c r="J665" s="903"/>
      <c r="K665" s="903"/>
    </row>
    <row r="666" spans="2:11" ht="12.75">
      <c r="B666" s="1047" t="s">
        <v>276</v>
      </c>
      <c r="C666" s="903">
        <f t="shared" si="56"/>
        <v>0</v>
      </c>
      <c r="D666" s="662"/>
      <c r="E666" s="662"/>
      <c r="F666" s="662"/>
      <c r="G666" s="662"/>
      <c r="H666" s="662"/>
      <c r="I666" s="662"/>
      <c r="J666" s="662"/>
      <c r="K666" s="664"/>
    </row>
    <row r="667" spans="2:11" ht="12.75">
      <c r="B667" s="1047" t="s">
        <v>277</v>
      </c>
      <c r="C667" s="903">
        <f t="shared" si="56"/>
        <v>0</v>
      </c>
      <c r="D667" s="903"/>
      <c r="E667" s="904"/>
      <c r="F667" s="904"/>
      <c r="G667" s="903"/>
      <c r="H667" s="903"/>
      <c r="I667" s="903"/>
      <c r="J667" s="903"/>
      <c r="K667" s="903"/>
    </row>
    <row r="668" spans="2:11" ht="12.75">
      <c r="B668" s="1047" t="s">
        <v>278</v>
      </c>
      <c r="C668" s="903">
        <f t="shared" si="56"/>
        <v>0</v>
      </c>
      <c r="D668" s="905"/>
      <c r="E668" s="905"/>
      <c r="F668" s="905"/>
      <c r="G668" s="906"/>
      <c r="H668" s="903"/>
      <c r="I668" s="905"/>
      <c r="J668" s="905"/>
      <c r="K668" s="905"/>
    </row>
    <row r="669" spans="2:11" ht="12.75">
      <c r="B669" s="1047" t="s">
        <v>279</v>
      </c>
      <c r="C669" s="903">
        <f t="shared" si="56"/>
        <v>0</v>
      </c>
      <c r="D669" s="905"/>
      <c r="E669" s="905"/>
      <c r="F669" s="905"/>
      <c r="G669" s="906"/>
      <c r="H669" s="903"/>
      <c r="I669" s="905"/>
      <c r="J669" s="905"/>
      <c r="K669" s="905"/>
    </row>
    <row r="670" spans="2:11" ht="12.75">
      <c r="B670" s="1047" t="s">
        <v>280</v>
      </c>
      <c r="C670" s="903">
        <f t="shared" si="56"/>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6"/>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7">SUM(C662:C673)</f>
        <v>143388796</v>
      </c>
      <c r="D675" s="690">
        <f t="shared" si="57"/>
        <v>656854</v>
      </c>
      <c r="E675" s="690">
        <f t="shared" si="57"/>
        <v>179333</v>
      </c>
      <c r="F675" s="690">
        <f t="shared" si="57"/>
        <v>323787</v>
      </c>
      <c r="G675" s="690">
        <f t="shared" si="57"/>
        <v>153734</v>
      </c>
      <c r="H675" s="690">
        <f t="shared" si="57"/>
        <v>142731942</v>
      </c>
      <c r="I675" s="690">
        <f t="shared" si="57"/>
        <v>20250435</v>
      </c>
      <c r="J675" s="690">
        <f t="shared" si="57"/>
        <v>35539941</v>
      </c>
      <c r="K675" s="690">
        <f t="shared" si="57"/>
        <v>86941566</v>
      </c>
    </row>
    <row r="676" spans="2:11" ht="12.75">
      <c r="B676" s="692"/>
      <c r="C676" s="693"/>
      <c r="D676" s="693"/>
      <c r="E676" s="693"/>
      <c r="F676" s="693"/>
      <c r="G676" s="693"/>
      <c r="H676" s="693"/>
      <c r="I676" s="693"/>
      <c r="J676" s="693"/>
      <c r="K676" s="693"/>
    </row>
    <row r="677" spans="2:11" ht="12.75" customHeight="1">
      <c r="B677" s="1418" t="s">
        <v>260</v>
      </c>
      <c r="C677" s="1420" t="s">
        <v>22</v>
      </c>
      <c r="D677" s="1420" t="s">
        <v>261</v>
      </c>
      <c r="E677" s="1422" t="s">
        <v>262</v>
      </c>
      <c r="F677" s="1423"/>
      <c r="G677" s="1424"/>
      <c r="H677" s="1425" t="s">
        <v>263</v>
      </c>
      <c r="I677" s="1427" t="s">
        <v>264</v>
      </c>
      <c r="J677" s="1428"/>
      <c r="K677" s="1428"/>
    </row>
    <row r="678" spans="2:11" ht="11.25" customHeight="1">
      <c r="B678" s="1419"/>
      <c r="C678" s="1421"/>
      <c r="D678" s="1421"/>
      <c r="E678" s="1429" t="s">
        <v>301</v>
      </c>
      <c r="F678" s="1420" t="s">
        <v>302</v>
      </c>
      <c r="G678" s="1420" t="s">
        <v>303</v>
      </c>
      <c r="H678" s="1426"/>
      <c r="I678" s="1429" t="s">
        <v>268</v>
      </c>
      <c r="J678" s="1429" t="s">
        <v>24</v>
      </c>
      <c r="K678" s="1420" t="s">
        <v>269</v>
      </c>
    </row>
    <row r="679" spans="2:11" ht="11.25" customHeight="1">
      <c r="B679" s="1419"/>
      <c r="C679" s="1421"/>
      <c r="D679" s="1421"/>
      <c r="E679" s="1430"/>
      <c r="F679" s="1421"/>
      <c r="G679" s="1421"/>
      <c r="H679" s="1426"/>
      <c r="I679" s="1431"/>
      <c r="J679" s="1431"/>
      <c r="K679" s="1432"/>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16" t="s">
        <v>297</v>
      </c>
      <c r="D682" s="1416"/>
      <c r="E682" s="1416"/>
      <c r="F682" s="1416"/>
      <c r="G682" s="1416"/>
      <c r="H682" s="1416"/>
      <c r="I682" s="1416"/>
      <c r="J682" s="1416"/>
      <c r="K682" s="1416"/>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8">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8"/>
        <v>89717346</v>
      </c>
      <c r="D686" s="905">
        <v>372120</v>
      </c>
      <c r="E686" s="905">
        <v>93526</v>
      </c>
      <c r="F686" s="905">
        <v>183035</v>
      </c>
      <c r="G686" s="906">
        <v>95559</v>
      </c>
      <c r="H686" s="903">
        <v>89345226</v>
      </c>
      <c r="I686" s="905">
        <v>12115715</v>
      </c>
      <c r="J686" s="905">
        <v>22514649</v>
      </c>
      <c r="K686" s="905">
        <v>54714862</v>
      </c>
    </row>
    <row r="687" spans="2:11" ht="12.75">
      <c r="B687" s="1047" t="s">
        <v>275</v>
      </c>
      <c r="C687" s="903">
        <f t="shared" si="58"/>
        <v>0</v>
      </c>
      <c r="D687" s="903"/>
      <c r="E687" s="904"/>
      <c r="F687" s="904"/>
      <c r="G687" s="904"/>
      <c r="H687" s="903"/>
      <c r="I687" s="904"/>
      <c r="J687" s="904"/>
      <c r="K687" s="904"/>
    </row>
    <row r="688" spans="2:11" ht="12.75">
      <c r="B688" s="1047" t="s">
        <v>276</v>
      </c>
      <c r="C688" s="903">
        <f t="shared" si="58"/>
        <v>0</v>
      </c>
      <c r="D688" s="662"/>
      <c r="E688" s="662"/>
      <c r="F688" s="662"/>
      <c r="G688" s="662"/>
      <c r="H688" s="662"/>
      <c r="I688" s="662"/>
      <c r="J688" s="662"/>
      <c r="K688" s="662"/>
    </row>
    <row r="689" spans="2:12" ht="12.75">
      <c r="B689" s="1047" t="s">
        <v>277</v>
      </c>
      <c r="C689" s="903">
        <f t="shared" si="58"/>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8"/>
        <v>0</v>
      </c>
      <c r="D692" s="903"/>
      <c r="E692" s="904"/>
      <c r="F692" s="904"/>
      <c r="G692" s="904"/>
      <c r="H692" s="903"/>
      <c r="I692" s="904"/>
      <c r="J692" s="904"/>
      <c r="K692" s="904"/>
    </row>
    <row r="693" spans="2:12" ht="12.75">
      <c r="B693" s="1047" t="s">
        <v>281</v>
      </c>
      <c r="C693" s="903">
        <f t="shared" si="58"/>
        <v>0</v>
      </c>
      <c r="D693" s="905"/>
      <c r="E693" s="905"/>
      <c r="F693" s="905"/>
      <c r="G693" s="905"/>
      <c r="H693" s="904"/>
      <c r="I693" s="905"/>
      <c r="J693" s="905"/>
      <c r="K693" s="905"/>
    </row>
    <row r="694" spans="2:12" ht="12.75">
      <c r="B694" s="1047" t="s">
        <v>282</v>
      </c>
      <c r="C694" s="903">
        <f t="shared" si="58"/>
        <v>0</v>
      </c>
      <c r="D694" s="905"/>
      <c r="E694" s="905"/>
      <c r="F694" s="905"/>
      <c r="G694" s="905"/>
      <c r="H694" s="904"/>
      <c r="I694" s="905"/>
      <c r="J694" s="905"/>
      <c r="K694" s="905"/>
    </row>
    <row r="695" spans="2:12" ht="12.75">
      <c r="B695" s="1047" t="s">
        <v>283</v>
      </c>
      <c r="C695" s="903">
        <f t="shared" si="58"/>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9">SUM(C684:C695)</f>
        <v>282397497</v>
      </c>
      <c r="D697" s="701">
        <f t="shared" si="59"/>
        <v>1158903</v>
      </c>
      <c r="E697" s="701">
        <f t="shared" si="59"/>
        <v>316659</v>
      </c>
      <c r="F697" s="701">
        <f t="shared" si="59"/>
        <v>570744</v>
      </c>
      <c r="G697" s="701">
        <f t="shared" si="59"/>
        <v>271500</v>
      </c>
      <c r="H697" s="701">
        <f t="shared" si="59"/>
        <v>281238594</v>
      </c>
      <c r="I697" s="701">
        <f t="shared" si="59"/>
        <v>39833841</v>
      </c>
      <c r="J697" s="701">
        <f t="shared" si="59"/>
        <v>73906185</v>
      </c>
      <c r="K697" s="701">
        <f t="shared" si="59"/>
        <v>167498568</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192">
        <f t="shared" si="60"/>
        <v>658.05494531014142</v>
      </c>
    </row>
    <row r="702" spans="2:12" ht="15.75">
      <c r="B702" s="534" t="s">
        <v>273</v>
      </c>
      <c r="C702" s="564">
        <f t="shared" ref="C702:G703"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3" si="62">I685/I646</f>
        <v>552.25008058017727</v>
      </c>
      <c r="J702" s="564">
        <f t="shared" si="62"/>
        <v>583.84831882863443</v>
      </c>
      <c r="K702" s="1193">
        <f t="shared" si="62"/>
        <v>661.12921963921713</v>
      </c>
    </row>
    <row r="703" spans="2:12" ht="16.5" thickBot="1">
      <c r="B703" s="543" t="s">
        <v>274</v>
      </c>
      <c r="C703" s="565">
        <f t="shared" si="61"/>
        <v>592.3774768410002</v>
      </c>
      <c r="D703" s="565">
        <f t="shared" si="61"/>
        <v>101.33986928104575</v>
      </c>
      <c r="E703" s="565">
        <f t="shared" si="61"/>
        <v>61.89675711449371</v>
      </c>
      <c r="F703" s="565">
        <f t="shared" si="61"/>
        <v>102.77091521617069</v>
      </c>
      <c r="G703" s="565">
        <f t="shared" si="61"/>
        <v>251.47105263157894</v>
      </c>
      <c r="H703" s="565">
        <f>H686/H647</f>
        <v>604.5785723469188</v>
      </c>
      <c r="I703" s="565">
        <f t="shared" si="62"/>
        <v>546.12192923146267</v>
      </c>
      <c r="J703" s="565">
        <f t="shared" si="62"/>
        <v>572.80438101053278</v>
      </c>
      <c r="K703" s="1503">
        <f t="shared" si="62"/>
        <v>634.08114497624285</v>
      </c>
      <c r="L703"/>
    </row>
    <row r="704" spans="2:12" ht="12.75">
      <c r="B704" s="106"/>
      <c r="C704" s="106"/>
      <c r="D704" s="106"/>
      <c r="E704" s="106"/>
      <c r="F704" s="106"/>
      <c r="G704" s="106"/>
      <c r="H704" s="106"/>
      <c r="I704" s="106"/>
      <c r="J704" s="106"/>
      <c r="K704" s="106"/>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H23" sqref="H2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96" t="s">
        <v>439</v>
      </c>
      <c r="B1" s="1496"/>
      <c r="C1" s="1496"/>
      <c r="D1" s="1496"/>
      <c r="E1" s="1496"/>
      <c r="F1" s="1496"/>
      <c r="G1" s="1496"/>
      <c r="H1" s="1496"/>
      <c r="I1" s="1496"/>
      <c r="J1" s="1496"/>
      <c r="K1" s="1496"/>
      <c r="L1" s="1496"/>
      <c r="M1" s="1496"/>
      <c r="N1" s="1496"/>
    </row>
    <row r="2" spans="1:20" ht="13.5" thickBot="1">
      <c r="B2" s="919"/>
      <c r="C2" s="919"/>
      <c r="D2" s="919"/>
      <c r="E2" s="919"/>
      <c r="F2" s="919"/>
      <c r="G2" s="920" t="s">
        <v>345</v>
      </c>
      <c r="H2" s="919"/>
      <c r="I2" s="919"/>
      <c r="J2" s="919"/>
      <c r="K2" s="919"/>
      <c r="L2" s="919"/>
      <c r="M2" s="919"/>
      <c r="N2" s="919"/>
    </row>
    <row r="3" spans="1:20" ht="14.25" thickBot="1">
      <c r="A3" s="921" t="s">
        <v>346</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v>356.13</v>
      </c>
      <c r="E20" s="937">
        <v>354.02</v>
      </c>
      <c r="F20" s="937"/>
      <c r="G20" s="937"/>
      <c r="H20" s="937"/>
      <c r="I20" s="937"/>
      <c r="J20" s="937"/>
      <c r="K20" s="937"/>
      <c r="L20" s="937"/>
      <c r="M20" s="937"/>
      <c r="N20" s="938"/>
    </row>
    <row r="21" spans="1:20">
      <c r="Q21"/>
      <c r="R21"/>
      <c r="S21"/>
      <c r="T21"/>
    </row>
    <row r="22" spans="1:20" ht="13.5" thickBot="1">
      <c r="B22" s="919"/>
      <c r="C22" s="919"/>
      <c r="D22" s="919"/>
      <c r="E22" s="919"/>
      <c r="F22" s="919"/>
      <c r="G22" s="939" t="s">
        <v>347</v>
      </c>
      <c r="H22" s="919"/>
      <c r="I22" s="919"/>
      <c r="J22" s="919"/>
      <c r="K22" s="919"/>
      <c r="L22" s="919"/>
      <c r="M22" s="919"/>
      <c r="N22" s="940"/>
      <c r="Q22"/>
      <c r="R22"/>
      <c r="S22"/>
      <c r="T22"/>
    </row>
    <row r="23" spans="1:20" ht="14.25" thickBot="1">
      <c r="A23" s="921" t="s">
        <v>346</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v>287.13</v>
      </c>
      <c r="E40" s="937">
        <v>286.24</v>
      </c>
      <c r="F40" s="937"/>
      <c r="G40" s="937"/>
      <c r="H40" s="937"/>
      <c r="I40" s="937"/>
      <c r="J40" s="937"/>
      <c r="K40" s="937"/>
      <c r="L40" s="937"/>
      <c r="M40" s="937"/>
      <c r="N40" s="938"/>
    </row>
    <row r="41" spans="1:20" ht="13.5" thickBot="1">
      <c r="B41" s="919"/>
      <c r="C41" s="919"/>
      <c r="D41" s="919"/>
      <c r="E41" s="919"/>
      <c r="F41" s="919"/>
      <c r="G41" s="939" t="s">
        <v>348</v>
      </c>
      <c r="H41" s="919"/>
      <c r="I41" s="919"/>
      <c r="J41" s="919"/>
      <c r="K41" s="919"/>
      <c r="L41" s="919"/>
      <c r="M41" s="919"/>
      <c r="N41" s="940"/>
    </row>
    <row r="42" spans="1:20" ht="14.25" thickBot="1">
      <c r="A42" s="921" t="s">
        <v>346</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v>291.47000000000003</v>
      </c>
      <c r="E59" s="937">
        <v>290.86</v>
      </c>
      <c r="F59" s="937"/>
      <c r="G59" s="937"/>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28" zoomScale="75" workbookViewId="0">
      <selection activeCell="F170" sqref="F17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98" t="s">
        <v>440</v>
      </c>
      <c r="B2" s="1498"/>
      <c r="C2" s="1498"/>
      <c r="D2" s="1498"/>
      <c r="E2" s="1498"/>
      <c r="F2" s="1498"/>
      <c r="G2" s="1498"/>
      <c r="H2" s="1498"/>
      <c r="I2" s="1498"/>
      <c r="J2" s="1498"/>
      <c r="K2" s="1498"/>
      <c r="L2" s="1498"/>
      <c r="M2" s="1498"/>
    </row>
    <row r="3" spans="1:29" ht="12.75" hidden="1" customHeight="1">
      <c r="A3" s="1498"/>
      <c r="B3" s="1498"/>
      <c r="C3" s="1498"/>
      <c r="D3" s="1498"/>
      <c r="E3" s="1498"/>
      <c r="F3" s="1498"/>
      <c r="G3" s="1498"/>
      <c r="H3" s="1498"/>
      <c r="I3" s="1498"/>
      <c r="J3" s="1498"/>
      <c r="K3" s="1498"/>
      <c r="L3" s="1498"/>
      <c r="M3" s="1498"/>
    </row>
    <row r="4" spans="1:29" ht="12.75" hidden="1" customHeight="1">
      <c r="A4" s="1498"/>
      <c r="B4" s="1498"/>
      <c r="C4" s="1498"/>
      <c r="D4" s="1498"/>
      <c r="E4" s="1498"/>
      <c r="F4" s="1498"/>
      <c r="G4" s="1498"/>
      <c r="H4" s="1498"/>
      <c r="I4" s="1498"/>
      <c r="J4" s="1498"/>
      <c r="K4" s="1498"/>
      <c r="L4" s="1498"/>
      <c r="M4" s="1498"/>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97" t="s">
        <v>217</v>
      </c>
      <c r="R7" s="1497"/>
      <c r="S7" s="1497"/>
      <c r="T7" s="1112"/>
      <c r="U7" s="139">
        <v>2003</v>
      </c>
      <c r="V7" s="1497" t="s">
        <v>218</v>
      </c>
      <c r="W7" s="1499"/>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97" t="s">
        <v>217</v>
      </c>
      <c r="Q16" s="1497"/>
      <c r="R16" s="1497"/>
      <c r="S16" s="1497"/>
      <c r="T16" s="140"/>
      <c r="U16" s="139">
        <v>2004</v>
      </c>
      <c r="V16" s="1497" t="s">
        <v>218</v>
      </c>
      <c r="W16" s="1497"/>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97" t="s">
        <v>217</v>
      </c>
      <c r="Q25" s="1497"/>
      <c r="R25" s="1497"/>
      <c r="S25" s="1497"/>
      <c r="T25" s="140"/>
      <c r="U25" s="139">
        <v>2005</v>
      </c>
      <c r="V25" s="1497" t="s">
        <v>218</v>
      </c>
      <c r="W25" s="1497"/>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97" t="s">
        <v>217</v>
      </c>
      <c r="Q34" s="1497"/>
      <c r="R34" s="1497"/>
      <c r="S34" s="1497"/>
      <c r="T34" s="140"/>
      <c r="U34" s="139">
        <v>2006</v>
      </c>
      <c r="V34" s="1497" t="s">
        <v>218</v>
      </c>
      <c r="W34" s="1497"/>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97" t="s">
        <v>217</v>
      </c>
      <c r="Q43" s="1497"/>
      <c r="R43" s="1497"/>
      <c r="S43" s="1497"/>
      <c r="T43" s="140"/>
      <c r="U43" s="139">
        <v>2007</v>
      </c>
      <c r="V43" s="1497" t="s">
        <v>218</v>
      </c>
      <c r="W43" s="1497"/>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97" t="s">
        <v>217</v>
      </c>
      <c r="Q52" s="1497"/>
      <c r="R52" s="1497"/>
      <c r="S52" s="1497"/>
      <c r="T52" s="140"/>
      <c r="U52" s="139">
        <v>2008</v>
      </c>
      <c r="V52" s="1497" t="s">
        <v>218</v>
      </c>
      <c r="W52" s="1497"/>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97" t="s">
        <v>217</v>
      </c>
      <c r="Q61" s="1497"/>
      <c r="R61" s="1497"/>
      <c r="S61" s="1497"/>
      <c r="T61" s="140"/>
      <c r="U61" s="139">
        <v>2009</v>
      </c>
      <c r="V61" s="1497" t="s">
        <v>218</v>
      </c>
      <c r="W61" s="1497"/>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97" t="s">
        <v>217</v>
      </c>
      <c r="Q70" s="1497"/>
      <c r="R70" s="1497"/>
      <c r="S70" s="1497"/>
      <c r="T70" s="140"/>
      <c r="U70" s="139">
        <v>2010</v>
      </c>
      <c r="V70" s="1497" t="s">
        <v>218</v>
      </c>
      <c r="W70" s="1497"/>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97" t="s">
        <v>217</v>
      </c>
      <c r="Q79" s="1497"/>
      <c r="R79" s="1497"/>
      <c r="S79" s="1497"/>
      <c r="T79" s="140"/>
      <c r="U79" s="139">
        <v>2011</v>
      </c>
      <c r="V79" s="1497" t="s">
        <v>218</v>
      </c>
      <c r="W79" s="1497"/>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97" t="s">
        <v>217</v>
      </c>
      <c r="Q88" s="1497"/>
      <c r="R88" s="1497"/>
      <c r="S88" s="1497"/>
      <c r="T88" s="140"/>
      <c r="U88" s="139">
        <v>2012</v>
      </c>
      <c r="V88" s="1497" t="s">
        <v>218</v>
      </c>
      <c r="W88" s="1497"/>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97" t="s">
        <v>217</v>
      </c>
      <c r="Q97" s="1497"/>
      <c r="R97" s="1497"/>
      <c r="S97" s="1497"/>
      <c r="T97" s="140"/>
      <c r="U97" s="139">
        <v>2013</v>
      </c>
      <c r="V97" s="1497" t="s">
        <v>218</v>
      </c>
      <c r="W97" s="1497"/>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97" t="s">
        <v>217</v>
      </c>
      <c r="Q106" s="1497"/>
      <c r="R106" s="1497"/>
      <c r="S106" s="1497"/>
      <c r="T106" s="140"/>
      <c r="U106" s="139">
        <v>2014</v>
      </c>
      <c r="V106" s="1497" t="s">
        <v>218</v>
      </c>
      <c r="W106" s="1497"/>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97" t="s">
        <v>217</v>
      </c>
      <c r="Q116" s="1497"/>
      <c r="R116" s="1497"/>
      <c r="S116" s="1497"/>
      <c r="T116" s="140"/>
      <c r="U116" s="139">
        <v>2015</v>
      </c>
      <c r="V116" s="1497" t="s">
        <v>218</v>
      </c>
      <c r="W116" s="1497"/>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97" t="s">
        <v>217</v>
      </c>
      <c r="Q126" s="1497"/>
      <c r="R126" s="1497"/>
      <c r="S126" s="1497"/>
      <c r="T126" s="140"/>
      <c r="U126" s="139">
        <v>2016</v>
      </c>
      <c r="V126" s="1497" t="s">
        <v>218</v>
      </c>
      <c r="W126" s="1497"/>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97" t="s">
        <v>217</v>
      </c>
      <c r="Q136" s="1497"/>
      <c r="R136" s="1497"/>
      <c r="S136" s="1497"/>
      <c r="T136" s="140"/>
      <c r="U136" s="139">
        <v>2017</v>
      </c>
      <c r="V136" s="1497" t="s">
        <v>218</v>
      </c>
      <c r="W136" s="1497"/>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49"/>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97" t="s">
        <v>217</v>
      </c>
      <c r="Q146" s="1497"/>
      <c r="R146" s="1497"/>
      <c r="S146" s="1497"/>
      <c r="T146" s="140"/>
      <c r="U146" s="139">
        <v>2018</v>
      </c>
      <c r="V146" s="1497" t="s">
        <v>218</v>
      </c>
      <c r="W146" s="1497"/>
      <c r="X146" s="140"/>
      <c r="Y146" s="225">
        <v>2018</v>
      </c>
      <c r="Z146" s="140"/>
      <c r="AA146" s="160"/>
      <c r="AB146" s="106"/>
      <c r="AC146" s="949"/>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97" t="s">
        <v>217</v>
      </c>
      <c r="Q156" s="1497"/>
      <c r="R156" s="1497"/>
      <c r="S156" s="1497"/>
      <c r="T156" s="140"/>
      <c r="U156" s="139">
        <v>2019</v>
      </c>
      <c r="V156" s="1497" t="s">
        <v>218</v>
      </c>
      <c r="W156" s="1497"/>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97" t="s">
        <v>217</v>
      </c>
      <c r="Q166" s="1497"/>
      <c r="R166" s="1497"/>
      <c r="S166" s="1497"/>
      <c r="T166" s="140"/>
      <c r="U166" s="139">
        <v>2020</v>
      </c>
      <c r="V166" s="1497" t="s">
        <v>218</v>
      </c>
      <c r="W166" s="1497"/>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65">
        <v>12293.668</v>
      </c>
      <c r="C168" s="1165">
        <v>12396.350180400879</v>
      </c>
      <c r="D168" s="185">
        <v>12086.149992818097</v>
      </c>
      <c r="E168" s="185">
        <v>11603.106305993873</v>
      </c>
      <c r="F168" s="185"/>
      <c r="G168" s="185"/>
      <c r="H168" s="185"/>
      <c r="I168" s="185"/>
      <c r="J168" s="205"/>
      <c r="K168" s="185"/>
      <c r="L168" s="185"/>
      <c r="M168" s="186"/>
      <c r="N168" s="173"/>
      <c r="O168" s="158" t="s">
        <v>239</v>
      </c>
      <c r="P168" s="215">
        <v>12264.243973304463</v>
      </c>
      <c r="Q168" s="185"/>
      <c r="R168" s="185"/>
      <c r="S168" s="186"/>
      <c r="T168" s="140"/>
      <c r="U168" s="158" t="s">
        <v>239</v>
      </c>
      <c r="V168" s="215"/>
      <c r="W168" s="186"/>
      <c r="X168" s="140"/>
      <c r="Y168" s="158" t="s">
        <v>239</v>
      </c>
      <c r="Z168" s="1099"/>
      <c r="AA168" s="106"/>
      <c r="AB168"/>
      <c r="AC168" s="106"/>
      <c r="AD168" s="106"/>
      <c r="AE168" s="106"/>
      <c r="AF168" s="106"/>
      <c r="AG168" s="106"/>
      <c r="AH168" s="106"/>
    </row>
    <row r="169" spans="1:34">
      <c r="A169" s="188" t="s">
        <v>244</v>
      </c>
      <c r="B169" s="246">
        <v>12386.300999999999</v>
      </c>
      <c r="C169" s="246">
        <v>12278.283069066147</v>
      </c>
      <c r="D169" s="246">
        <v>11949.087602008787</v>
      </c>
      <c r="E169" s="189">
        <v>11425.366477832513</v>
      </c>
      <c r="F169" s="189"/>
      <c r="G169" s="189"/>
      <c r="H169" s="189"/>
      <c r="I169" s="189"/>
      <c r="J169" s="236"/>
      <c r="K169" s="189"/>
      <c r="L169" s="189"/>
      <c r="M169" s="191"/>
      <c r="N169" s="173"/>
      <c r="O169" s="152" t="s">
        <v>244</v>
      </c>
      <c r="P169" s="258">
        <v>12230.426937043945</v>
      </c>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66">
        <v>12953.451999999999</v>
      </c>
      <c r="C170" s="1166">
        <v>12955.442846668257</v>
      </c>
      <c r="D170" s="196">
        <v>12559.678894534463</v>
      </c>
      <c r="E170" s="196">
        <v>12200.715185932797</v>
      </c>
      <c r="F170" s="196"/>
      <c r="G170" s="196"/>
      <c r="H170" s="196"/>
      <c r="I170" s="196"/>
      <c r="J170" s="196"/>
      <c r="K170" s="196"/>
      <c r="L170" s="196"/>
      <c r="M170" s="165"/>
      <c r="N170" s="173"/>
      <c r="O170" s="152" t="s">
        <v>240</v>
      </c>
      <c r="P170" s="241">
        <v>12830.305160673539</v>
      </c>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66">
        <v>12820.403</v>
      </c>
      <c r="C171" s="1166">
        <v>12812.960174322563</v>
      </c>
      <c r="D171" s="196">
        <v>12404.011122590871</v>
      </c>
      <c r="E171" s="196">
        <v>12093.68836494103</v>
      </c>
      <c r="F171" s="196"/>
      <c r="G171" s="196"/>
      <c r="H171" s="196"/>
      <c r="I171" s="196"/>
      <c r="J171" s="196"/>
      <c r="K171" s="196"/>
      <c r="L171" s="196"/>
      <c r="M171" s="165"/>
      <c r="N171" s="173"/>
      <c r="O171" s="152" t="s">
        <v>241</v>
      </c>
      <c r="P171" s="241">
        <v>12691.577868834069</v>
      </c>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66"/>
      <c r="C172" s="1167"/>
      <c r="D172" s="196"/>
      <c r="E172" s="196"/>
      <c r="F172" s="196"/>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66">
        <v>10382.365</v>
      </c>
      <c r="C173" s="1166">
        <v>10554.510985315916</v>
      </c>
      <c r="D173" s="196">
        <v>10508.256746814872</v>
      </c>
      <c r="E173" s="196">
        <v>9974.3926900629413</v>
      </c>
      <c r="F173" s="196"/>
      <c r="G173" s="196"/>
      <c r="H173" s="196"/>
      <c r="I173" s="196"/>
      <c r="J173" s="196"/>
      <c r="K173" s="196"/>
      <c r="L173" s="196"/>
      <c r="M173" s="165"/>
      <c r="N173" s="173"/>
      <c r="O173" s="152" t="s">
        <v>98</v>
      </c>
      <c r="P173" s="241">
        <v>10475.959939025151</v>
      </c>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68">
        <v>13188.183000000001</v>
      </c>
      <c r="C174" s="1168">
        <v>13234.41829236263</v>
      </c>
      <c r="D174" s="199">
        <v>12868.44290816252</v>
      </c>
      <c r="E174" s="199">
        <v>12394.03887979182</v>
      </c>
      <c r="F174" s="199"/>
      <c r="G174" s="199"/>
      <c r="H174" s="199"/>
      <c r="I174" s="199"/>
      <c r="J174" s="199"/>
      <c r="K174" s="199"/>
      <c r="L174" s="199"/>
      <c r="M174" s="166"/>
      <c r="N174" s="173"/>
      <c r="O174" s="147" t="s">
        <v>243</v>
      </c>
      <c r="P174" s="243">
        <v>13107.808759409772</v>
      </c>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0</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0</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0</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0</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0</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0</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0</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6.1378683296860528</v>
      </c>
      <c r="E502" s="412">
        <f t="shared" si="179"/>
        <v>5.8925579083380661</v>
      </c>
      <c r="F502" s="412">
        <f t="shared" si="179"/>
        <v>0</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6.2283121354624624</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6.0375220897565933</v>
      </c>
      <c r="F503" s="416">
        <f t="shared" si="181"/>
        <v>0</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6.4629412932026344</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6.3754717589237062</v>
      </c>
      <c r="F504" s="407">
        <f t="shared" si="183"/>
        <v>0</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6.7044633829794087</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6.3195449985427148</v>
      </c>
      <c r="F505" s="407">
        <f t="shared" si="183"/>
        <v>0</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6.6319715726358419</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0</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5.0171774859792579</v>
      </c>
      <c r="E507" s="407">
        <f t="shared" si="187"/>
        <v>4.7622835686869145</v>
      </c>
      <c r="F507" s="407">
        <f t="shared" si="187"/>
        <v>0</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5.0017573434365188</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6.2942275879727081</v>
      </c>
      <c r="F508" s="419">
        <f t="shared" si="189"/>
        <v>0</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6.6567107229159435</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N11" sqref="N11"/>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22" t="s">
        <v>88</v>
      </c>
      <c r="B1" s="1322"/>
      <c r="C1" s="1322"/>
      <c r="D1" s="1322"/>
      <c r="E1" s="1322"/>
      <c r="F1" s="1322"/>
      <c r="G1" s="1322"/>
      <c r="H1" s="1322"/>
      <c r="I1" s="1322"/>
      <c r="J1" s="1322"/>
      <c r="K1" s="1322"/>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328" t="s">
        <v>99</v>
      </c>
      <c r="C3" s="1329"/>
      <c r="D3" s="1329"/>
      <c r="E3" s="1329"/>
      <c r="F3" s="1330"/>
      <c r="G3" s="1324" t="s">
        <v>71</v>
      </c>
      <c r="H3" s="1325"/>
      <c r="I3" s="1331" t="s">
        <v>313</v>
      </c>
      <c r="J3" s="1326" t="s">
        <v>72</v>
      </c>
      <c r="K3" s="1327"/>
      <c r="L3" s="5"/>
    </row>
    <row r="4" spans="1:12" s="106" customFormat="1" ht="31.5">
      <c r="A4" s="765" t="s">
        <v>73</v>
      </c>
      <c r="B4" s="1033" t="s">
        <v>74</v>
      </c>
      <c r="C4" s="131" t="s">
        <v>75</v>
      </c>
      <c r="D4" s="131" t="s">
        <v>76</v>
      </c>
      <c r="E4" s="629" t="s">
        <v>69</v>
      </c>
      <c r="F4" s="630" t="s">
        <v>77</v>
      </c>
      <c r="G4" s="1032" t="s">
        <v>78</v>
      </c>
      <c r="H4" s="632" t="s">
        <v>91</v>
      </c>
      <c r="I4" s="1332"/>
      <c r="J4" s="107" t="s">
        <v>70</v>
      </c>
      <c r="K4" s="631" t="s">
        <v>81</v>
      </c>
      <c r="L4" s="5"/>
    </row>
    <row r="5" spans="1:12" s="106" customFormat="1" ht="21" customHeight="1" thickBot="1">
      <c r="A5" s="766"/>
      <c r="B5" s="1124" t="s">
        <v>485</v>
      </c>
      <c r="C5" s="1125" t="s">
        <v>485</v>
      </c>
      <c r="D5" s="1125" t="s">
        <v>485</v>
      </c>
      <c r="E5" s="983" t="s">
        <v>126</v>
      </c>
      <c r="F5" s="984" t="s">
        <v>79</v>
      </c>
      <c r="G5" s="1126" t="s">
        <v>485</v>
      </c>
      <c r="H5" s="763" t="s">
        <v>90</v>
      </c>
      <c r="I5" s="848"/>
      <c r="J5" s="1125" t="s">
        <v>485</v>
      </c>
      <c r="K5" s="970" t="s">
        <v>80</v>
      </c>
      <c r="L5" s="5"/>
    </row>
    <row r="6" spans="1:12" s="106" customFormat="1" ht="28.5" customHeight="1" thickBot="1">
      <c r="A6" s="64" t="s">
        <v>22</v>
      </c>
      <c r="B6" s="746">
        <v>5.9663821333880884</v>
      </c>
      <c r="C6" s="747">
        <v>11518.112226617932</v>
      </c>
      <c r="D6" s="747">
        <v>11748.47447115029</v>
      </c>
      <c r="E6" s="977">
        <v>0.82030829401355554</v>
      </c>
      <c r="F6" s="985">
        <v>-4.3842149116223954</v>
      </c>
      <c r="G6" s="748">
        <v>325.67123028005386</v>
      </c>
      <c r="H6" s="977">
        <v>-0.39091461966490693</v>
      </c>
      <c r="I6" s="748">
        <v>-1.5827164951555635</v>
      </c>
      <c r="J6" s="749">
        <v>100</v>
      </c>
      <c r="K6" s="971" t="s">
        <v>23</v>
      </c>
    </row>
    <row r="7" spans="1:12" s="106" customFormat="1" ht="25.5" customHeight="1">
      <c r="A7" s="835" t="s">
        <v>103</v>
      </c>
      <c r="B7" s="911">
        <v>6.0549419009234828</v>
      </c>
      <c r="C7" s="912">
        <v>11233.658443271766</v>
      </c>
      <c r="D7" s="912">
        <v>11458.331612137203</v>
      </c>
      <c r="E7" s="986">
        <v>3.8271313544053713</v>
      </c>
      <c r="F7" s="987">
        <v>-4.9670081070597689</v>
      </c>
      <c r="G7" s="750">
        <v>270.69285714285712</v>
      </c>
      <c r="H7" s="978">
        <v>54.000787068128439</v>
      </c>
      <c r="I7" s="751">
        <v>-26.315789473684209</v>
      </c>
      <c r="J7" s="751">
        <v>8.5605967958909138E-2</v>
      </c>
      <c r="K7" s="972">
        <v>-2.8734767432557443E-2</v>
      </c>
    </row>
    <row r="8" spans="1:12" s="106" customFormat="1" ht="24" customHeight="1">
      <c r="A8" s="836" t="s">
        <v>104</v>
      </c>
      <c r="B8" s="913">
        <v>6.4240212796955856</v>
      </c>
      <c r="C8" s="752">
        <v>12052.572757402599</v>
      </c>
      <c r="D8" s="752">
        <v>12293.624212550651</v>
      </c>
      <c r="E8" s="988">
        <v>0.45493772654338915</v>
      </c>
      <c r="F8" s="753">
        <v>-2.8748063093407916</v>
      </c>
      <c r="G8" s="754">
        <v>353.88999391727498</v>
      </c>
      <c r="H8" s="979">
        <v>-1.0939378222962468</v>
      </c>
      <c r="I8" s="755">
        <v>8.2647349357918998</v>
      </c>
      <c r="J8" s="755">
        <v>40.210346092699034</v>
      </c>
      <c r="K8" s="973">
        <v>3.6574183680796679</v>
      </c>
    </row>
    <row r="9" spans="1:12" s="106" customFormat="1" ht="24" customHeight="1">
      <c r="A9" s="836" t="s">
        <v>105</v>
      </c>
      <c r="B9" s="913">
        <v>6.4036156957371171</v>
      </c>
      <c r="C9" s="752">
        <v>12014.288359731925</v>
      </c>
      <c r="D9" s="752">
        <v>12254.574126926564</v>
      </c>
      <c r="E9" s="988">
        <v>1.3927135061663451</v>
      </c>
      <c r="F9" s="753">
        <v>-1.4836647880466978</v>
      </c>
      <c r="G9" s="756">
        <v>389.58975101331788</v>
      </c>
      <c r="H9" s="980">
        <v>1.4799709532809378</v>
      </c>
      <c r="I9" s="757">
        <v>-14.462605250123826</v>
      </c>
      <c r="J9" s="757">
        <v>10.560107618931148</v>
      </c>
      <c r="K9" s="974">
        <v>-1.5900999997725886</v>
      </c>
    </row>
    <row r="10" spans="1:12" s="106" customFormat="1" ht="24" customHeight="1">
      <c r="A10" s="836" t="s">
        <v>106</v>
      </c>
      <c r="B10" s="1034" t="s">
        <v>100</v>
      </c>
      <c r="C10" s="823" t="s">
        <v>100</v>
      </c>
      <c r="D10" s="823" t="s">
        <v>100</v>
      </c>
      <c r="E10" s="981" t="s">
        <v>100</v>
      </c>
      <c r="F10" s="1035" t="s">
        <v>100</v>
      </c>
      <c r="G10" s="910" t="s">
        <v>100</v>
      </c>
      <c r="H10" s="981" t="s">
        <v>100</v>
      </c>
      <c r="I10" s="758" t="s">
        <v>100</v>
      </c>
      <c r="J10" s="816" t="s">
        <v>100</v>
      </c>
      <c r="K10" s="975" t="s">
        <v>100</v>
      </c>
    </row>
    <row r="11" spans="1:12" s="106" customFormat="1" ht="24" customHeight="1">
      <c r="A11" s="836" t="s">
        <v>98</v>
      </c>
      <c r="B11" s="913">
        <v>4.7044038994429052</v>
      </c>
      <c r="C11" s="752">
        <v>9659.9669393078129</v>
      </c>
      <c r="D11" s="752">
        <v>9853.1662780939696</v>
      </c>
      <c r="E11" s="988">
        <v>-0.14955087455599253</v>
      </c>
      <c r="F11" s="753">
        <v>-9.2071689877899257</v>
      </c>
      <c r="G11" s="756">
        <v>284.48559031742406</v>
      </c>
      <c r="H11" s="980">
        <v>-1.8568587527218545</v>
      </c>
      <c r="I11" s="757">
        <v>-8.1392909586742181</v>
      </c>
      <c r="J11" s="757">
        <v>26.776323835147366</v>
      </c>
      <c r="K11" s="974">
        <v>-1.9111648812274318</v>
      </c>
    </row>
    <row r="12" spans="1:12" s="106" customFormat="1" ht="24" customHeight="1" thickBot="1">
      <c r="A12" s="837" t="s">
        <v>107</v>
      </c>
      <c r="B12" s="914">
        <v>6.3215901970752428</v>
      </c>
      <c r="C12" s="759">
        <v>12203.842079295835</v>
      </c>
      <c r="D12" s="759">
        <v>12447.918920881752</v>
      </c>
      <c r="E12" s="989">
        <v>9.296275225354754E-2</v>
      </c>
      <c r="F12" s="760">
        <v>-5.4459219320713705</v>
      </c>
      <c r="G12" s="761">
        <v>294.2791416074358</v>
      </c>
      <c r="H12" s="982">
        <v>5.7633485067637859E-2</v>
      </c>
      <c r="I12" s="762">
        <v>-2.0877944325481801</v>
      </c>
      <c r="J12" s="762">
        <v>22.367616485263543</v>
      </c>
      <c r="K12" s="976">
        <v>-0.11538285276377636</v>
      </c>
    </row>
    <row r="13" spans="1:12" s="106" customFormat="1" ht="15">
      <c r="A13" s="908"/>
      <c r="B13" s="909"/>
    </row>
    <row r="14" spans="1:12" s="106" customFormat="1" ht="46.5" customHeight="1">
      <c r="A14" s="1323" t="s">
        <v>424</v>
      </c>
      <c r="B14" s="1323"/>
      <c r="C14" s="1323"/>
      <c r="D14" s="1323"/>
      <c r="E14" s="1323"/>
      <c r="F14" s="1323"/>
      <c r="G14" s="1323"/>
      <c r="H14" s="1323"/>
      <c r="I14" s="1323"/>
      <c r="J14" s="1323"/>
      <c r="K14" s="1323"/>
    </row>
    <row r="15" spans="1:12" s="106" customFormat="1" ht="33.75" customHeight="1">
      <c r="A15" s="1323" t="s">
        <v>338</v>
      </c>
      <c r="B15" s="1323"/>
      <c r="C15" s="1323"/>
      <c r="D15" s="1323"/>
      <c r="E15" s="1323"/>
      <c r="F15" s="1323"/>
      <c r="G15" s="1323"/>
      <c r="H15" s="1323"/>
      <c r="I15" s="1323"/>
      <c r="J15" s="1323"/>
      <c r="K15" s="1323"/>
    </row>
    <row r="16" spans="1:12" s="106" customFormat="1">
      <c r="A16" s="1323" t="s">
        <v>169</v>
      </c>
      <c r="B16" s="1323"/>
      <c r="C16" s="1323"/>
      <c r="D16" s="1323"/>
      <c r="E16" s="1323"/>
      <c r="F16" s="1323"/>
      <c r="G16" s="1323"/>
      <c r="H16" s="1323"/>
      <c r="I16" s="1323"/>
      <c r="J16" s="1323"/>
      <c r="K16" s="1323"/>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J19" sqref="J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96" t="s">
        <v>428</v>
      </c>
      <c r="B4" s="1496"/>
      <c r="C4" s="1496"/>
      <c r="D4" s="1496"/>
      <c r="E4" s="1496"/>
      <c r="F4" s="1496"/>
      <c r="G4" s="1496"/>
      <c r="H4" s="1496"/>
      <c r="I4" s="1496"/>
      <c r="J4" s="1496"/>
      <c r="K4" s="1496"/>
      <c r="L4" s="1496"/>
      <c r="M4" s="1496"/>
      <c r="N4" s="1496"/>
    </row>
    <row r="6" spans="1:14" ht="16.5" thickBot="1">
      <c r="C6" s="1051"/>
      <c r="E6" s="1052"/>
      <c r="F6" s="1053"/>
    </row>
    <row r="7" spans="1:14" ht="15.75" thickBot="1">
      <c r="A7" s="1054" t="s">
        <v>356</v>
      </c>
      <c r="B7" s="1055" t="s">
        <v>357</v>
      </c>
      <c r="C7" s="1056" t="s">
        <v>358</v>
      </c>
      <c r="D7" s="1056" t="s">
        <v>359</v>
      </c>
      <c r="E7" s="1056" t="s">
        <v>360</v>
      </c>
      <c r="F7" s="1056" t="s">
        <v>361</v>
      </c>
      <c r="G7" s="1056" t="s">
        <v>362</v>
      </c>
      <c r="H7" s="1056" t="s">
        <v>363</v>
      </c>
      <c r="I7" s="1056" t="s">
        <v>364</v>
      </c>
      <c r="J7" s="1056" t="s">
        <v>365</v>
      </c>
      <c r="K7" s="1056" t="s">
        <v>366</v>
      </c>
      <c r="L7" s="1056" t="s">
        <v>367</v>
      </c>
      <c r="M7" s="1057" t="s">
        <v>368</v>
      </c>
    </row>
    <row r="8" spans="1:14" ht="15.75">
      <c r="A8" s="1058" t="s">
        <v>369</v>
      </c>
      <c r="B8" s="1059"/>
      <c r="C8" s="1059"/>
      <c r="D8" s="1059"/>
      <c r="E8" s="1059"/>
      <c r="F8" s="1059"/>
      <c r="G8" s="1059"/>
      <c r="H8" s="1059"/>
      <c r="I8" s="1059"/>
      <c r="J8" s="1059"/>
      <c r="K8" s="1059"/>
      <c r="L8" s="1059"/>
      <c r="M8" s="1060"/>
    </row>
    <row r="9" spans="1:14" ht="15.75">
      <c r="A9" s="1061" t="s">
        <v>370</v>
      </c>
      <c r="B9" s="1151">
        <v>10065.14920330695</v>
      </c>
      <c r="C9" s="1152">
        <v>10080.396827870052</v>
      </c>
      <c r="D9" s="1152">
        <v>10168.392423032492</v>
      </c>
      <c r="E9" s="1152">
        <v>10383.660897394942</v>
      </c>
      <c r="F9" s="1152">
        <v>10601.02602540495</v>
      </c>
      <c r="G9" s="1152">
        <v>10681.538024962125</v>
      </c>
      <c r="H9" s="1152">
        <v>10293.315596828763</v>
      </c>
      <c r="I9" s="1152">
        <v>10595.183348072431</v>
      </c>
      <c r="J9" s="1152">
        <v>10984.585741483217</v>
      </c>
      <c r="K9" s="1152">
        <v>10966.946248088372</v>
      </c>
      <c r="L9" s="1152">
        <v>11097.939953548594</v>
      </c>
      <c r="M9" s="1153">
        <v>11146.365363995808</v>
      </c>
    </row>
    <row r="10" spans="1:14" ht="15.75">
      <c r="A10" s="1061" t="s">
        <v>371</v>
      </c>
      <c r="B10" s="1154">
        <v>11132.805994345952</v>
      </c>
      <c r="C10" s="1155">
        <v>11233.336791819034</v>
      </c>
      <c r="D10" s="1155">
        <v>11549.323679081062</v>
      </c>
      <c r="E10" s="1155">
        <v>11779.076383839585</v>
      </c>
      <c r="F10" s="1155">
        <v>11597.36140191531</v>
      </c>
      <c r="G10" s="1155">
        <v>11706.808799822491</v>
      </c>
      <c r="H10" s="1155">
        <v>11199.573228816986</v>
      </c>
      <c r="I10" s="1155">
        <v>11073.620546924885</v>
      </c>
      <c r="J10" s="1155">
        <v>10919.998910676999</v>
      </c>
      <c r="K10" s="1155">
        <v>11083.771594849599</v>
      </c>
      <c r="L10" s="1155">
        <v>10697.446356089269</v>
      </c>
      <c r="M10" s="1156">
        <v>10922.845842494447</v>
      </c>
    </row>
    <row r="11" spans="1:14" ht="15.75">
      <c r="A11" s="1111" t="s">
        <v>372</v>
      </c>
      <c r="B11" s="1157">
        <v>10779.101139240223</v>
      </c>
      <c r="C11" s="1158">
        <v>10525.243839466166</v>
      </c>
      <c r="D11" s="1158">
        <v>10838.862022210526</v>
      </c>
      <c r="E11" s="1158">
        <v>10900.833594134192</v>
      </c>
      <c r="F11" s="1158">
        <v>10972.865021548203</v>
      </c>
      <c r="G11" s="1158">
        <v>10778.598012388826</v>
      </c>
      <c r="H11" s="1158">
        <v>10178.357608292003</v>
      </c>
      <c r="I11" s="1158">
        <v>10258.950000000001</v>
      </c>
      <c r="J11" s="1158">
        <v>10307.35</v>
      </c>
      <c r="K11" s="1158">
        <v>10339.77</v>
      </c>
      <c r="L11" s="1158">
        <v>10345.82</v>
      </c>
      <c r="M11" s="1159">
        <v>10371.826999999999</v>
      </c>
    </row>
    <row r="12" spans="1:14" ht="16.5" thickBot="1">
      <c r="A12" s="1062">
        <v>2020</v>
      </c>
      <c r="B12" s="1160">
        <v>10388.681</v>
      </c>
      <c r="C12" s="1161">
        <v>10670.97</v>
      </c>
      <c r="D12" s="1161">
        <v>10665.460999999999</v>
      </c>
      <c r="E12" s="1161">
        <v>9957.9719999999998</v>
      </c>
      <c r="F12" s="1161"/>
      <c r="G12" s="1161"/>
      <c r="H12" s="1161"/>
      <c r="I12" s="1161"/>
      <c r="J12" s="1162"/>
      <c r="K12" s="1161"/>
      <c r="L12" s="1161"/>
      <c r="M12" s="1163"/>
    </row>
    <row r="13" spans="1:14" ht="15.75">
      <c r="A13" s="1058" t="s">
        <v>373</v>
      </c>
      <c r="B13" s="1059"/>
      <c r="C13" s="1059"/>
      <c r="D13" s="1059"/>
      <c r="E13" s="1059"/>
      <c r="F13" s="1059"/>
      <c r="G13" s="1059"/>
      <c r="H13" s="1059"/>
      <c r="I13" s="1059"/>
      <c r="J13" s="1059"/>
      <c r="K13" s="1059"/>
      <c r="L13" s="1059"/>
      <c r="M13" s="1060"/>
    </row>
    <row r="14" spans="1:14" ht="15.75">
      <c r="A14" s="1061" t="s">
        <v>370</v>
      </c>
      <c r="B14" s="1151">
        <v>13077.710337994744</v>
      </c>
      <c r="C14" s="1152">
        <v>12903.073525758837</v>
      </c>
      <c r="D14" s="1152">
        <v>12698.931145933877</v>
      </c>
      <c r="E14" s="1152">
        <v>12657.588856436963</v>
      </c>
      <c r="F14" s="1152">
        <v>12717.112689021023</v>
      </c>
      <c r="G14" s="1152">
        <v>12734.575070390658</v>
      </c>
      <c r="H14" s="1152">
        <v>12584.73701594032</v>
      </c>
      <c r="I14" s="1152">
        <v>12999.206672696655</v>
      </c>
      <c r="J14" s="1152">
        <v>13326.129323653522</v>
      </c>
      <c r="K14" s="1152">
        <v>13558.078274143218</v>
      </c>
      <c r="L14" s="1152">
        <v>13767.296305638371</v>
      </c>
      <c r="M14" s="1153">
        <v>13967.765524559227</v>
      </c>
    </row>
    <row r="15" spans="1:14" ht="15.75">
      <c r="A15" s="1061" t="s">
        <v>371</v>
      </c>
      <c r="B15" s="1154">
        <v>13863.291293383541</v>
      </c>
      <c r="C15" s="1155">
        <v>13743.276622380532</v>
      </c>
      <c r="D15" s="1155">
        <v>13723.137993721932</v>
      </c>
      <c r="E15" s="1155">
        <v>13676.483392698095</v>
      </c>
      <c r="F15" s="1155">
        <v>13897.183799781353</v>
      </c>
      <c r="G15" s="1155">
        <v>13819.293352302531</v>
      </c>
      <c r="H15" s="1155">
        <v>13646.185847959312</v>
      </c>
      <c r="I15" s="1155">
        <v>13665.272297680553</v>
      </c>
      <c r="J15" s="1155">
        <v>13574.108658165709</v>
      </c>
      <c r="K15" s="1155">
        <v>13788.120289112323</v>
      </c>
      <c r="L15" s="1155">
        <v>13662.087019707555</v>
      </c>
      <c r="M15" s="1156">
        <v>13626.144742652335</v>
      </c>
    </row>
    <row r="16" spans="1:14" ht="15.75">
      <c r="A16" s="1111" t="s">
        <v>372</v>
      </c>
      <c r="B16" s="1157">
        <v>13645.090499529209</v>
      </c>
      <c r="C16" s="1158">
        <v>13282.733991297373</v>
      </c>
      <c r="D16" s="1158">
        <v>13143.170864206666</v>
      </c>
      <c r="E16" s="1158">
        <v>12928.022364758031</v>
      </c>
      <c r="F16" s="1158">
        <v>12944.684877391548</v>
      </c>
      <c r="G16" s="1158">
        <v>12448.358236205486</v>
      </c>
      <c r="H16" s="1158">
        <v>12124.260986050436</v>
      </c>
      <c r="I16" s="1158">
        <v>12505.99</v>
      </c>
      <c r="J16" s="1158">
        <v>12412.7</v>
      </c>
      <c r="K16" s="1158">
        <v>12447.57</v>
      </c>
      <c r="L16" s="1158">
        <v>12852.25</v>
      </c>
      <c r="M16" s="1159">
        <v>12965.558000000001</v>
      </c>
    </row>
    <row r="17" spans="1:14" ht="16.5" thickBot="1">
      <c r="A17" s="1062">
        <v>2020</v>
      </c>
      <c r="B17" s="1160">
        <v>12890.187</v>
      </c>
      <c r="C17" s="1161">
        <v>12798.79</v>
      </c>
      <c r="D17" s="1161">
        <v>12923.992</v>
      </c>
      <c r="E17" s="1161">
        <v>12783.698</v>
      </c>
      <c r="F17" s="1161"/>
      <c r="G17" s="1161"/>
      <c r="H17" s="1161"/>
      <c r="I17" s="1161"/>
      <c r="J17" s="1162"/>
      <c r="K17" s="1161"/>
      <c r="L17" s="1161"/>
      <c r="M17" s="1163"/>
    </row>
    <row r="20" spans="1:14" ht="15.75">
      <c r="A20" s="1496" t="s">
        <v>429</v>
      </c>
      <c r="B20" s="1496"/>
      <c r="C20" s="1496"/>
      <c r="D20" s="1496"/>
      <c r="E20" s="1496"/>
      <c r="F20" s="1496"/>
      <c r="G20" s="1496"/>
      <c r="H20" s="1496"/>
      <c r="I20" s="1496"/>
      <c r="J20" s="1496"/>
      <c r="K20" s="1496"/>
      <c r="L20" s="1496"/>
      <c r="M20" s="1496"/>
      <c r="N20" s="1496"/>
    </row>
    <row r="21" spans="1:14" ht="13.5" thickBot="1"/>
    <row r="22" spans="1:14" ht="15.75" thickBot="1">
      <c r="A22" s="1054" t="s">
        <v>356</v>
      </c>
      <c r="B22" s="1055" t="s">
        <v>357</v>
      </c>
      <c r="C22" s="1056" t="s">
        <v>358</v>
      </c>
      <c r="D22" s="1056" t="s">
        <v>359</v>
      </c>
      <c r="E22" s="1056" t="s">
        <v>360</v>
      </c>
      <c r="F22" s="1056" t="s">
        <v>361</v>
      </c>
      <c r="G22" s="1056" t="s">
        <v>362</v>
      </c>
      <c r="H22" s="1056" t="s">
        <v>363</v>
      </c>
      <c r="I22" s="1056" t="s">
        <v>364</v>
      </c>
      <c r="J22" s="1056" t="s">
        <v>365</v>
      </c>
      <c r="K22" s="1056" t="s">
        <v>366</v>
      </c>
      <c r="L22" s="1056" t="s">
        <v>367</v>
      </c>
      <c r="M22" s="1057" t="s">
        <v>368</v>
      </c>
    </row>
    <row r="23" spans="1:14" ht="16.5" thickBot="1">
      <c r="A23" s="1065" t="s">
        <v>374</v>
      </c>
      <c r="B23" s="1066"/>
      <c r="C23" s="1066"/>
      <c r="D23" s="1066"/>
      <c r="E23" s="1066"/>
      <c r="F23" s="1066"/>
      <c r="G23" s="1066"/>
      <c r="H23" s="1066"/>
      <c r="I23" s="1066"/>
      <c r="J23" s="1066"/>
      <c r="K23" s="1066"/>
      <c r="L23" s="1066"/>
      <c r="M23" s="1067"/>
    </row>
    <row r="24" spans="1:14" ht="15.75">
      <c r="A24" s="1064" t="s">
        <v>370</v>
      </c>
      <c r="B24" s="1151">
        <v>27851.705456255884</v>
      </c>
      <c r="C24" s="1152">
        <v>27123.64730249999</v>
      </c>
      <c r="D24" s="1152">
        <v>26582.674622279141</v>
      </c>
      <c r="E24" s="1152">
        <v>27784.630848493467</v>
      </c>
      <c r="F24" s="1152">
        <v>29598.213320045077</v>
      </c>
      <c r="G24" s="1152">
        <v>28787.621133339711</v>
      </c>
      <c r="H24" s="1152">
        <v>29300.536472176766</v>
      </c>
      <c r="I24" s="1152">
        <v>30504.441266437731</v>
      </c>
      <c r="J24" s="1152">
        <v>30498.821648031102</v>
      </c>
      <c r="K24" s="1152">
        <v>28648.548081830173</v>
      </c>
      <c r="L24" s="1152">
        <v>27467.131642772347</v>
      </c>
      <c r="M24" s="1153">
        <v>27778.199839529283</v>
      </c>
    </row>
    <row r="25" spans="1:14" ht="15.75">
      <c r="A25" s="1061" t="s">
        <v>371</v>
      </c>
      <c r="B25" s="1154">
        <v>25833.94075375775</v>
      </c>
      <c r="C25" s="1155">
        <v>25340.374581887783</v>
      </c>
      <c r="D25" s="1155">
        <v>26641.953903275295</v>
      </c>
      <c r="E25" s="1155">
        <v>26658.495362448899</v>
      </c>
      <c r="F25" s="1155">
        <v>28853.883794903919</v>
      </c>
      <c r="G25" s="1155">
        <v>29543.034993483714</v>
      </c>
      <c r="H25" s="1155">
        <v>28801.681986809574</v>
      </c>
      <c r="I25" s="1155">
        <v>28392.787205244891</v>
      </c>
      <c r="J25" s="1155">
        <v>28466.022011387158</v>
      </c>
      <c r="K25" s="1155">
        <v>27616.704977122507</v>
      </c>
      <c r="L25" s="1155">
        <v>26839.808929233062</v>
      </c>
      <c r="M25" s="1156">
        <v>27141.214844955597</v>
      </c>
    </row>
    <row r="26" spans="1:14" ht="15.75">
      <c r="A26" s="1111" t="s">
        <v>372</v>
      </c>
      <c r="B26" s="1157">
        <v>25776.336953005964</v>
      </c>
      <c r="C26" s="1158">
        <v>23649.071175292673</v>
      </c>
      <c r="D26" s="1158">
        <v>24244.69587026758</v>
      </c>
      <c r="E26" s="1158">
        <v>25502.655897270379</v>
      </c>
      <c r="F26" s="1158">
        <v>25923.582065295945</v>
      </c>
      <c r="G26" s="1158">
        <v>27055.720758505297</v>
      </c>
      <c r="H26" s="1158">
        <v>29655.713761194031</v>
      </c>
      <c r="I26" s="1158">
        <v>30642.32</v>
      </c>
      <c r="J26" s="1158">
        <v>30399.279999999999</v>
      </c>
      <c r="K26" s="1158">
        <v>31237.96</v>
      </c>
      <c r="L26" s="1158">
        <v>24570.28</v>
      </c>
      <c r="M26" s="1159">
        <v>24086.651999999998</v>
      </c>
    </row>
    <row r="27" spans="1:14" ht="16.5" thickBot="1">
      <c r="A27" s="1062">
        <v>2020</v>
      </c>
      <c r="B27" s="1160">
        <v>24209.279999999999</v>
      </c>
      <c r="C27" s="1161">
        <v>23642.53</v>
      </c>
      <c r="D27" s="1161">
        <v>20911.437000000002</v>
      </c>
      <c r="E27" s="1161">
        <v>17388.701000000001</v>
      </c>
      <c r="F27" s="1161"/>
      <c r="G27" s="1161"/>
      <c r="H27" s="1161"/>
      <c r="I27" s="1161"/>
      <c r="J27" s="1162"/>
      <c r="K27" s="1161"/>
      <c r="L27" s="1161"/>
      <c r="M27" s="1163"/>
    </row>
    <row r="28" spans="1:14" ht="15.75">
      <c r="A28" s="1058" t="s">
        <v>377</v>
      </c>
      <c r="B28" s="1059"/>
      <c r="C28" s="1059"/>
      <c r="D28" s="1059"/>
      <c r="E28" s="1059"/>
      <c r="F28" s="1059"/>
      <c r="G28" s="1059"/>
      <c r="H28" s="1059"/>
      <c r="I28" s="1059"/>
      <c r="J28" s="1059"/>
      <c r="K28" s="1059"/>
      <c r="L28" s="1059"/>
      <c r="M28" s="1060"/>
    </row>
    <row r="29" spans="1:14" ht="15.75">
      <c r="A29" s="1061" t="s">
        <v>370</v>
      </c>
      <c r="B29" s="1151">
        <v>21663.966949699432</v>
      </c>
      <c r="C29" s="1152">
        <v>21525.397673001702</v>
      </c>
      <c r="D29" s="1152">
        <v>21115.733438107225</v>
      </c>
      <c r="E29" s="1152">
        <v>21302.128362253105</v>
      </c>
      <c r="F29" s="1152">
        <v>21200.291742224468</v>
      </c>
      <c r="G29" s="1152">
        <v>20822.118697379927</v>
      </c>
      <c r="H29" s="1152">
        <v>20206.889065246851</v>
      </c>
      <c r="I29" s="1152">
        <v>20948.119652057965</v>
      </c>
      <c r="J29" s="1152">
        <v>21116.098043152244</v>
      </c>
      <c r="K29" s="1152">
        <v>21873.281641223013</v>
      </c>
      <c r="L29" s="1152">
        <v>21354.087891290288</v>
      </c>
      <c r="M29" s="1153">
        <v>22297.314513329471</v>
      </c>
    </row>
    <row r="30" spans="1:14" ht="15.75">
      <c r="A30" s="1061" t="s">
        <v>371</v>
      </c>
      <c r="B30" s="1154">
        <v>21402.312901691836</v>
      </c>
      <c r="C30" s="1155">
        <v>21211.519078437537</v>
      </c>
      <c r="D30" s="1155">
        <v>21982.387355191033</v>
      </c>
      <c r="E30" s="1155">
        <v>21460.556994517105</v>
      </c>
      <c r="F30" s="1155">
        <v>22185.677427629282</v>
      </c>
      <c r="G30" s="1155">
        <v>21834.028071648627</v>
      </c>
      <c r="H30" s="1155">
        <v>21564.632920196203</v>
      </c>
      <c r="I30" s="1155">
        <v>21295.617981644409</v>
      </c>
      <c r="J30" s="1155">
        <v>20755.561440894948</v>
      </c>
      <c r="K30" s="1155">
        <v>20670.700563797891</v>
      </c>
      <c r="L30" s="1155">
        <v>21400.192230924309</v>
      </c>
      <c r="M30" s="1156">
        <v>22220.298261284093</v>
      </c>
    </row>
    <row r="31" spans="1:14" ht="15.75">
      <c r="A31" s="1111" t="s">
        <v>372</v>
      </c>
      <c r="B31" s="1157">
        <v>21710.465139517379</v>
      </c>
      <c r="C31" s="1158">
        <v>21462.727974698573</v>
      </c>
      <c r="D31" s="1158">
        <v>21517.060154219016</v>
      </c>
      <c r="E31" s="1158">
        <v>21946.164324302244</v>
      </c>
      <c r="F31" s="1158">
        <v>21378.921701744526</v>
      </c>
      <c r="G31" s="1158">
        <v>21331.314775808616</v>
      </c>
      <c r="H31" s="1158">
        <v>20629.234211361087</v>
      </c>
      <c r="I31" s="1158">
        <v>22365.58</v>
      </c>
      <c r="J31" s="1158">
        <v>22334.37</v>
      </c>
      <c r="K31" s="1158">
        <v>21397.7</v>
      </c>
      <c r="L31" s="1158">
        <v>21495.15</v>
      </c>
      <c r="M31" s="1159">
        <v>21850.143</v>
      </c>
    </row>
    <row r="32" spans="1:14" ht="16.5" thickBot="1">
      <c r="A32" s="1062">
        <v>2020</v>
      </c>
      <c r="B32" s="1160">
        <v>21970.524000000001</v>
      </c>
      <c r="C32" s="1161">
        <v>22113.47</v>
      </c>
      <c r="D32" s="1161">
        <v>22176.83</v>
      </c>
      <c r="E32" s="1161">
        <v>22601.621999999999</v>
      </c>
      <c r="F32" s="1161"/>
      <c r="G32" s="1161"/>
      <c r="H32" s="1161"/>
      <c r="I32" s="1161"/>
      <c r="J32" s="1162"/>
      <c r="K32" s="1161"/>
      <c r="L32" s="1161"/>
      <c r="M32" s="1163"/>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topLeftCell="A4" workbookViewId="0">
      <selection activeCell="K45" sqref="K45"/>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4" sqref="A4"/>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33" t="s">
        <v>87</v>
      </c>
      <c r="B1" s="1333"/>
      <c r="C1" s="1333"/>
      <c r="D1" s="1333"/>
      <c r="E1" s="1333"/>
      <c r="F1" s="1333"/>
      <c r="G1" s="1333"/>
      <c r="H1" s="1333"/>
      <c r="I1" s="1333"/>
      <c r="J1" s="1333"/>
      <c r="K1" s="130"/>
    </row>
    <row r="2" spans="1:11" ht="19.5" thickBot="1">
      <c r="A2" s="1347" t="s">
        <v>339</v>
      </c>
      <c r="B2" s="1348"/>
      <c r="C2" s="1348"/>
      <c r="D2" s="1348"/>
      <c r="E2" s="1348"/>
      <c r="F2" s="1348"/>
      <c r="G2" s="1348"/>
      <c r="H2" s="1348"/>
      <c r="I2" s="1348"/>
      <c r="J2" s="1349"/>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253" t="s">
        <v>485</v>
      </c>
      <c r="C5" s="1254" t="s">
        <v>485</v>
      </c>
      <c r="D5" s="1254" t="s">
        <v>485</v>
      </c>
      <c r="E5" s="778" t="s">
        <v>70</v>
      </c>
      <c r="F5" s="882" t="s">
        <v>485</v>
      </c>
      <c r="G5" s="779" t="s">
        <v>94</v>
      </c>
      <c r="H5" s="780" t="s">
        <v>90</v>
      </c>
      <c r="I5" s="882" t="s">
        <v>485</v>
      </c>
      <c r="J5" s="781" t="s">
        <v>80</v>
      </c>
    </row>
    <row r="6" spans="1:11" ht="16.5" thickBot="1">
      <c r="A6" s="1068" t="s">
        <v>332</v>
      </c>
      <c r="B6" s="1069"/>
      <c r="C6" s="1069"/>
      <c r="D6" s="1069"/>
      <c r="E6" s="1069"/>
      <c r="F6" s="1069"/>
      <c r="G6" s="1069"/>
      <c r="H6" s="1069"/>
      <c r="I6" s="782"/>
      <c r="J6" s="783"/>
    </row>
    <row r="7" spans="1:11" ht="15.75" thickBot="1">
      <c r="A7" s="1262" t="s">
        <v>22</v>
      </c>
      <c r="B7" s="1255">
        <v>6.0860553771102612</v>
      </c>
      <c r="C7" s="784">
        <v>11749.141654653014</v>
      </c>
      <c r="D7" s="785">
        <v>11984.124487746076</v>
      </c>
      <c r="E7" s="786">
        <v>0.28632317897788562</v>
      </c>
      <c r="F7" s="787">
        <v>326.60506029794283</v>
      </c>
      <c r="G7" s="786">
        <v>-5.0267357758366514E-2</v>
      </c>
      <c r="H7" s="786">
        <v>3.842848373235114</v>
      </c>
      <c r="I7" s="786">
        <v>100</v>
      </c>
      <c r="J7" s="788" t="s">
        <v>23</v>
      </c>
    </row>
    <row r="8" spans="1:11" ht="15">
      <c r="A8" s="1263" t="s">
        <v>103</v>
      </c>
      <c r="B8" s="1256">
        <v>5.7754374392406644</v>
      </c>
      <c r="C8" s="789">
        <v>10715.097289871363</v>
      </c>
      <c r="D8" s="790">
        <v>10929.39923566879</v>
      </c>
      <c r="E8" s="791">
        <v>-1.9896271247474937</v>
      </c>
      <c r="F8" s="792">
        <v>261.66666666666669</v>
      </c>
      <c r="G8" s="793">
        <v>48.748815694142579</v>
      </c>
      <c r="H8" s="793">
        <v>-64.705882352941174</v>
      </c>
      <c r="I8" s="793">
        <v>7.0938756207141171E-2</v>
      </c>
      <c r="J8" s="794">
        <v>-0.13777824808997363</v>
      </c>
    </row>
    <row r="9" spans="1:11" ht="15">
      <c r="A9" s="1264" t="s">
        <v>104</v>
      </c>
      <c r="B9" s="1257">
        <v>6.5134495274027495</v>
      </c>
      <c r="C9" s="795">
        <v>12220.355586121481</v>
      </c>
      <c r="D9" s="796">
        <v>12464.762697843911</v>
      </c>
      <c r="E9" s="797">
        <v>-0.14480761940700204</v>
      </c>
      <c r="F9" s="798">
        <v>354.39461920529806</v>
      </c>
      <c r="G9" s="799">
        <v>-6.5972355710394948E-2</v>
      </c>
      <c r="H9" s="799">
        <v>16.752577319587626</v>
      </c>
      <c r="I9" s="799">
        <v>42.847008749113265</v>
      </c>
      <c r="J9" s="800">
        <v>4.7377392586283023</v>
      </c>
    </row>
    <row r="10" spans="1:11" ht="15">
      <c r="A10" s="1264" t="s">
        <v>105</v>
      </c>
      <c r="B10" s="1257">
        <v>6.4823081124697364</v>
      </c>
      <c r="C10" s="795">
        <v>12161.928916453538</v>
      </c>
      <c r="D10" s="796">
        <v>12405.167494782609</v>
      </c>
      <c r="E10" s="797">
        <v>1.8445292747270308</v>
      </c>
      <c r="F10" s="798">
        <v>385.68658536585366</v>
      </c>
      <c r="G10" s="799">
        <v>0.52135252123672415</v>
      </c>
      <c r="H10" s="799">
        <v>-15.825491873396064</v>
      </c>
      <c r="I10" s="799">
        <v>11.633956017971151</v>
      </c>
      <c r="J10" s="800">
        <v>-2.718407395165741</v>
      </c>
    </row>
    <row r="11" spans="1:11" ht="15">
      <c r="A11" s="1264" t="s">
        <v>106</v>
      </c>
      <c r="B11" s="1258" t="s">
        <v>100</v>
      </c>
      <c r="C11" s="795" t="s">
        <v>100</v>
      </c>
      <c r="D11" s="796" t="s">
        <v>100</v>
      </c>
      <c r="E11" s="797" t="s">
        <v>100</v>
      </c>
      <c r="F11" s="798" t="s">
        <v>100</v>
      </c>
      <c r="G11" s="799" t="s">
        <v>100</v>
      </c>
      <c r="H11" s="799" t="s">
        <v>100</v>
      </c>
      <c r="I11" s="799" t="s">
        <v>100</v>
      </c>
      <c r="J11" s="800" t="s">
        <v>100</v>
      </c>
    </row>
    <row r="12" spans="1:11" ht="15">
      <c r="A12" s="1264" t="s">
        <v>98</v>
      </c>
      <c r="B12" s="1257">
        <v>4.6841021907562617</v>
      </c>
      <c r="C12" s="795">
        <v>9618.2796524769237</v>
      </c>
      <c r="D12" s="796">
        <v>9810.6452455264625</v>
      </c>
      <c r="E12" s="797">
        <v>-0.83544395986056785</v>
      </c>
      <c r="F12" s="798">
        <v>276.93541992696919</v>
      </c>
      <c r="G12" s="799">
        <v>-2.4217148769598169</v>
      </c>
      <c r="H12" s="799">
        <v>-2.9858299595141702</v>
      </c>
      <c r="I12" s="799">
        <v>22.664932608181605</v>
      </c>
      <c r="J12" s="800">
        <v>-1.5953497736477367</v>
      </c>
    </row>
    <row r="13" spans="1:11" ht="15.75" thickBot="1">
      <c r="A13" s="1265" t="s">
        <v>107</v>
      </c>
      <c r="B13" s="1259">
        <v>6.4255811689349338</v>
      </c>
      <c r="C13" s="801">
        <v>12404.59685122574</v>
      </c>
      <c r="D13" s="802">
        <v>12652.688788250256</v>
      </c>
      <c r="E13" s="803">
        <v>-1.144208570371692</v>
      </c>
      <c r="F13" s="804">
        <v>293.78759730150495</v>
      </c>
      <c r="G13" s="805">
        <v>0.6533204185237963</v>
      </c>
      <c r="H13" s="805">
        <v>2.5545502927088877</v>
      </c>
      <c r="I13" s="805">
        <v>22.783163868526838</v>
      </c>
      <c r="J13" s="806">
        <v>-0.28620384172484847</v>
      </c>
    </row>
    <row r="14" spans="1:11" ht="16.5" thickBot="1">
      <c r="A14" s="1068" t="s">
        <v>329</v>
      </c>
      <c r="B14" s="1069"/>
      <c r="C14" s="1069"/>
      <c r="D14" s="1069"/>
      <c r="E14" s="1069"/>
      <c r="F14" s="1069"/>
      <c r="G14" s="1069"/>
      <c r="H14" s="1069"/>
      <c r="I14" s="782"/>
      <c r="J14" s="783"/>
    </row>
    <row r="15" spans="1:11" ht="15.75" thickBot="1">
      <c r="A15" s="1262" t="s">
        <v>22</v>
      </c>
      <c r="B15" s="1260">
        <v>5.8919898558159982</v>
      </c>
      <c r="C15" s="807">
        <v>11374.497791150576</v>
      </c>
      <c r="D15" s="808">
        <v>11601.987746973587</v>
      </c>
      <c r="E15" s="786">
        <v>1.3729914275763799</v>
      </c>
      <c r="F15" s="786">
        <v>325.07067723342942</v>
      </c>
      <c r="G15" s="786">
        <v>-0.67670670350181139</v>
      </c>
      <c r="H15" s="786">
        <v>-7.3802215401040971</v>
      </c>
      <c r="I15" s="786">
        <v>100</v>
      </c>
      <c r="J15" s="788" t="s">
        <v>23</v>
      </c>
    </row>
    <row r="16" spans="1:11" ht="15">
      <c r="A16" s="1263" t="s">
        <v>103</v>
      </c>
      <c r="B16" s="1256">
        <v>6.2526094159247494</v>
      </c>
      <c r="C16" s="789">
        <v>11600.388526762057</v>
      </c>
      <c r="D16" s="790">
        <v>11832.396297297299</v>
      </c>
      <c r="E16" s="791">
        <v>17.723572751938104</v>
      </c>
      <c r="F16" s="792">
        <v>277.5</v>
      </c>
      <c r="G16" s="793">
        <v>58.571428571428577</v>
      </c>
      <c r="H16" s="793">
        <v>300</v>
      </c>
      <c r="I16" s="809">
        <v>0.11527377521613834</v>
      </c>
      <c r="J16" s="794">
        <v>8.8582196409251912E-2</v>
      </c>
    </row>
    <row r="17" spans="1:10" ht="15">
      <c r="A17" s="1264" t="s">
        <v>104</v>
      </c>
      <c r="B17" s="1257">
        <v>6.3272649320798511</v>
      </c>
      <c r="C17" s="795">
        <v>11871.041148367449</v>
      </c>
      <c r="D17" s="796">
        <v>12108.461971334798</v>
      </c>
      <c r="E17" s="797">
        <v>0.75713907189365615</v>
      </c>
      <c r="F17" s="798">
        <v>352.33387039026138</v>
      </c>
      <c r="G17" s="799">
        <v>-2.2103057433902755</v>
      </c>
      <c r="H17" s="799">
        <v>0.72124053371799501</v>
      </c>
      <c r="I17" s="799">
        <v>40.244956772334298</v>
      </c>
      <c r="J17" s="800">
        <v>3.2370827565862683</v>
      </c>
    </row>
    <row r="18" spans="1:10" ht="15">
      <c r="A18" s="1264" t="s">
        <v>105</v>
      </c>
      <c r="B18" s="1257">
        <v>6.3359851124185225</v>
      </c>
      <c r="C18" s="795">
        <v>11887.401711854638</v>
      </c>
      <c r="D18" s="796">
        <v>12125.149746091731</v>
      </c>
      <c r="E18" s="797">
        <v>0.73364350858725669</v>
      </c>
      <c r="F18" s="798">
        <v>391.58364485981309</v>
      </c>
      <c r="G18" s="799">
        <v>2.5609250561083154</v>
      </c>
      <c r="H18" s="799">
        <v>-14.171122994652407</v>
      </c>
      <c r="I18" s="799">
        <v>9.250720461095101</v>
      </c>
      <c r="J18" s="800">
        <v>-0.73193001268042401</v>
      </c>
    </row>
    <row r="19" spans="1:10" ht="15">
      <c r="A19" s="1264" t="s">
        <v>106</v>
      </c>
      <c r="B19" s="1258" t="s">
        <v>100</v>
      </c>
      <c r="C19" s="795" t="s">
        <v>100</v>
      </c>
      <c r="D19" s="796" t="s">
        <v>100</v>
      </c>
      <c r="E19" s="797" t="s">
        <v>100</v>
      </c>
      <c r="F19" s="798" t="s">
        <v>100</v>
      </c>
      <c r="G19" s="799" t="s">
        <v>100</v>
      </c>
      <c r="H19" s="799" t="s">
        <v>100</v>
      </c>
      <c r="I19" s="799" t="s">
        <v>100</v>
      </c>
      <c r="J19" s="800" t="s">
        <v>100</v>
      </c>
    </row>
    <row r="20" spans="1:10" ht="15">
      <c r="A20" s="1264" t="s">
        <v>98</v>
      </c>
      <c r="B20" s="1257">
        <v>4.7514547106109806</v>
      </c>
      <c r="C20" s="795">
        <v>9756.5805146016028</v>
      </c>
      <c r="D20" s="796">
        <v>9951.7121248936346</v>
      </c>
      <c r="E20" s="797">
        <v>1.2856141542323383</v>
      </c>
      <c r="F20" s="798">
        <v>289.53182503770739</v>
      </c>
      <c r="G20" s="799">
        <v>-1.5037805116032923</v>
      </c>
      <c r="H20" s="799">
        <v>-13.371080139372824</v>
      </c>
      <c r="I20" s="799">
        <v>28.659942363112389</v>
      </c>
      <c r="J20" s="800">
        <v>-1.9819901071932264</v>
      </c>
    </row>
    <row r="21" spans="1:10" ht="15.75" thickBot="1">
      <c r="A21" s="1265" t="s">
        <v>107</v>
      </c>
      <c r="B21" s="1259">
        <v>6.2591634647259609</v>
      </c>
      <c r="C21" s="801">
        <v>12083.327151980619</v>
      </c>
      <c r="D21" s="802">
        <v>12324.993695020232</v>
      </c>
      <c r="E21" s="803">
        <v>1.3556304606504861</v>
      </c>
      <c r="F21" s="804">
        <v>293.38627320954907</v>
      </c>
      <c r="G21" s="805">
        <v>-0.2598007874501177</v>
      </c>
      <c r="H21" s="805">
        <v>-9.8086124401913874</v>
      </c>
      <c r="I21" s="805">
        <v>21.729106628242075</v>
      </c>
      <c r="J21" s="806">
        <v>-0.58505325431497823</v>
      </c>
    </row>
    <row r="22" spans="1:10" ht="16.5" thickBot="1">
      <c r="A22" s="1068" t="s">
        <v>333</v>
      </c>
      <c r="B22" s="1069"/>
      <c r="C22" s="1069"/>
      <c r="D22" s="1069"/>
      <c r="E22" s="1069"/>
      <c r="F22" s="1069"/>
      <c r="G22" s="1069"/>
      <c r="H22" s="1069"/>
      <c r="I22" s="782"/>
      <c r="J22" s="783"/>
    </row>
    <row r="23" spans="1:10" ht="15.75" thickBot="1">
      <c r="A23" s="1262" t="s">
        <v>22</v>
      </c>
      <c r="B23" s="1260">
        <v>5.4473167921890404</v>
      </c>
      <c r="C23" s="807">
        <v>10516.055583376527</v>
      </c>
      <c r="D23" s="808">
        <v>10726.376695044057</v>
      </c>
      <c r="E23" s="786">
        <v>-0.77356732840440379</v>
      </c>
      <c r="F23" s="786">
        <v>321.36263157894734</v>
      </c>
      <c r="G23" s="786">
        <v>-1.2119871615691205</v>
      </c>
      <c r="H23" s="786">
        <v>-3.3570701932858595</v>
      </c>
      <c r="I23" s="786">
        <v>100</v>
      </c>
      <c r="J23" s="788" t="s">
        <v>23</v>
      </c>
    </row>
    <row r="24" spans="1:10" ht="15">
      <c r="A24" s="1263" t="s">
        <v>103</v>
      </c>
      <c r="B24" s="1261" t="s">
        <v>100</v>
      </c>
      <c r="C24" s="789" t="s">
        <v>100</v>
      </c>
      <c r="D24" s="790" t="s">
        <v>100</v>
      </c>
      <c r="E24" s="791" t="s">
        <v>100</v>
      </c>
      <c r="F24" s="792" t="s">
        <v>100</v>
      </c>
      <c r="G24" s="793" t="s">
        <v>100</v>
      </c>
      <c r="H24" s="809" t="s">
        <v>100</v>
      </c>
      <c r="I24" s="809" t="s">
        <v>100</v>
      </c>
      <c r="J24" s="817" t="s">
        <v>100</v>
      </c>
    </row>
    <row r="25" spans="1:10" ht="15">
      <c r="A25" s="1264" t="s">
        <v>104</v>
      </c>
      <c r="B25" s="1258">
        <v>6.0902867600031003</v>
      </c>
      <c r="C25" s="795">
        <v>11426.429193251595</v>
      </c>
      <c r="D25" s="796">
        <v>11654.957777116628</v>
      </c>
      <c r="E25" s="797">
        <v>0.75870921178485173</v>
      </c>
      <c r="F25" s="798">
        <v>369.96792452830186</v>
      </c>
      <c r="G25" s="799">
        <v>-0.79196203377712537</v>
      </c>
      <c r="H25" s="799">
        <v>-19.289340101522843</v>
      </c>
      <c r="I25" s="1020">
        <v>16.736842105263158</v>
      </c>
      <c r="J25" s="1021">
        <v>-3.3038496546554583</v>
      </c>
    </row>
    <row r="26" spans="1:10" ht="15">
      <c r="A26" s="1264" t="s">
        <v>105</v>
      </c>
      <c r="B26" s="1257">
        <v>6.0969359441947875</v>
      </c>
      <c r="C26" s="795">
        <v>11438.904210496787</v>
      </c>
      <c r="D26" s="796">
        <v>11667.682294706723</v>
      </c>
      <c r="E26" s="797">
        <v>2.3560108643167923</v>
      </c>
      <c r="F26" s="798">
        <v>415.25742574257424</v>
      </c>
      <c r="G26" s="799">
        <v>3.3341565317606832</v>
      </c>
      <c r="H26" s="799">
        <v>-0.98039215686274506</v>
      </c>
      <c r="I26" s="799">
        <v>10.631578947368421</v>
      </c>
      <c r="J26" s="800">
        <v>0.25518016812121935</v>
      </c>
    </row>
    <row r="27" spans="1:10" ht="15">
      <c r="A27" s="1264" t="s">
        <v>106</v>
      </c>
      <c r="B27" s="1258" t="s">
        <v>100</v>
      </c>
      <c r="C27" s="795" t="s">
        <v>100</v>
      </c>
      <c r="D27" s="796" t="s">
        <v>100</v>
      </c>
      <c r="E27" s="797" t="s">
        <v>100</v>
      </c>
      <c r="F27" s="798" t="s">
        <v>100</v>
      </c>
      <c r="G27" s="799" t="s">
        <v>100</v>
      </c>
      <c r="H27" s="799" t="s">
        <v>100</v>
      </c>
      <c r="I27" s="799" t="s">
        <v>100</v>
      </c>
      <c r="J27" s="800" t="s">
        <v>100</v>
      </c>
    </row>
    <row r="28" spans="1:10" ht="15">
      <c r="A28" s="1264" t="s">
        <v>98</v>
      </c>
      <c r="B28" s="1258">
        <v>4.5870051439731059</v>
      </c>
      <c r="C28" s="795">
        <v>9418.9017330043243</v>
      </c>
      <c r="D28" s="796">
        <v>9607.2797676644113</v>
      </c>
      <c r="E28" s="797">
        <v>-3.608625535703097</v>
      </c>
      <c r="F28" s="798">
        <v>293.82769556025369</v>
      </c>
      <c r="G28" s="799">
        <v>-0.48353330701892672</v>
      </c>
      <c r="H28" s="799">
        <v>-4.4444444444444446</v>
      </c>
      <c r="I28" s="799">
        <v>49.789473684210527</v>
      </c>
      <c r="J28" s="800">
        <v>-0.5665792150773683</v>
      </c>
    </row>
    <row r="29" spans="1:10" ht="15.75" thickBot="1">
      <c r="A29" s="1265" t="s">
        <v>107</v>
      </c>
      <c r="B29" s="1259">
        <v>5.9232761727335816</v>
      </c>
      <c r="C29" s="801">
        <v>11434.896086358265</v>
      </c>
      <c r="D29" s="802">
        <v>11663.594008085431</v>
      </c>
      <c r="E29" s="803">
        <v>1.0357400478000263</v>
      </c>
      <c r="F29" s="804">
        <v>302.06497695852539</v>
      </c>
      <c r="G29" s="805">
        <v>-3.5125376548350031</v>
      </c>
      <c r="H29" s="805">
        <v>14.814814814814813</v>
      </c>
      <c r="I29" s="805">
        <v>22.842105263157894</v>
      </c>
      <c r="J29" s="806">
        <v>3.6152487016116055</v>
      </c>
    </row>
    <row r="30" spans="1:10" ht="15">
      <c r="A30" s="883"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35" t="s">
        <v>60</v>
      </c>
      <c r="C33" s="1336"/>
      <c r="D33" s="1336"/>
      <c r="E33" s="1336"/>
      <c r="F33" s="1336"/>
      <c r="G33" s="1336"/>
      <c r="H33" s="1337"/>
    </row>
    <row r="34" spans="1:8" ht="15.75">
      <c r="A34" s="624" t="s">
        <v>63</v>
      </c>
      <c r="B34" s="1341" t="s">
        <v>64</v>
      </c>
      <c r="C34" s="1342"/>
      <c r="D34" s="1342"/>
      <c r="E34" s="1342"/>
      <c r="F34" s="1342"/>
      <c r="G34" s="1342"/>
      <c r="H34" s="1343"/>
    </row>
    <row r="35" spans="1:8" ht="15.75">
      <c r="A35" s="621" t="s">
        <v>65</v>
      </c>
      <c r="B35" s="1338" t="s">
        <v>66</v>
      </c>
      <c r="C35" s="1339"/>
      <c r="D35" s="1339"/>
      <c r="E35" s="1339"/>
      <c r="F35" s="1339"/>
      <c r="G35" s="1339"/>
      <c r="H35" s="1340"/>
    </row>
    <row r="36" spans="1:8" ht="16.5" thickBot="1">
      <c r="A36" s="622" t="s">
        <v>67</v>
      </c>
      <c r="B36" s="1344" t="s">
        <v>62</v>
      </c>
      <c r="C36" s="1345"/>
      <c r="D36" s="1345"/>
      <c r="E36" s="1345"/>
      <c r="F36" s="1345"/>
      <c r="G36" s="1345"/>
      <c r="H36" s="1346"/>
    </row>
    <row r="37" spans="1:8">
      <c r="A37" s="1334"/>
      <c r="B37" s="133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C6" sqref="C6"/>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470</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52" t="s">
        <v>10</v>
      </c>
      <c r="I4" s="1353"/>
      <c r="J4" s="991" t="s">
        <v>11</v>
      </c>
      <c r="K4" s="961" t="s">
        <v>12</v>
      </c>
      <c r="L4" s="962"/>
    </row>
    <row r="5" spans="1:12" ht="15.75" customHeight="1">
      <c r="A5" s="29" t="s">
        <v>13</v>
      </c>
      <c r="B5" s="30" t="s">
        <v>14</v>
      </c>
      <c r="C5" s="963" t="s">
        <v>40</v>
      </c>
      <c r="D5" s="963"/>
      <c r="E5" s="964" t="s">
        <v>41</v>
      </c>
      <c r="F5" s="965"/>
      <c r="G5" s="992"/>
      <c r="H5" s="1350" t="s">
        <v>15</v>
      </c>
      <c r="I5" s="1351"/>
      <c r="J5" s="993" t="s">
        <v>16</v>
      </c>
      <c r="K5" s="966" t="s">
        <v>17</v>
      </c>
      <c r="L5" s="967"/>
    </row>
    <row r="6" spans="1:12" ht="35.25" customHeight="1" thickBot="1">
      <c r="A6" s="31" t="s">
        <v>18</v>
      </c>
      <c r="B6" s="32" t="s">
        <v>19</v>
      </c>
      <c r="C6" s="882" t="s">
        <v>485</v>
      </c>
      <c r="D6" s="1266" t="s">
        <v>469</v>
      </c>
      <c r="E6" s="957" t="s">
        <v>485</v>
      </c>
      <c r="F6" s="1267" t="s">
        <v>469</v>
      </c>
      <c r="G6" s="990" t="s">
        <v>20</v>
      </c>
      <c r="H6" s="66" t="s">
        <v>485</v>
      </c>
      <c r="I6" s="895" t="s">
        <v>20</v>
      </c>
      <c r="J6" s="994" t="s">
        <v>20</v>
      </c>
      <c r="K6" s="958" t="s">
        <v>485</v>
      </c>
      <c r="L6" s="995" t="s">
        <v>21</v>
      </c>
    </row>
    <row r="7" spans="1:12" ht="15" thickBot="1">
      <c r="A7" s="33" t="s">
        <v>22</v>
      </c>
      <c r="B7" s="34" t="s">
        <v>23</v>
      </c>
      <c r="C7" s="67">
        <v>11518.112226617932</v>
      </c>
      <c r="D7" s="67">
        <v>11424.396950888759</v>
      </c>
      <c r="E7" s="68">
        <v>11748.47447115029</v>
      </c>
      <c r="F7" s="1268">
        <v>11652.884889906534</v>
      </c>
      <c r="G7" s="996">
        <v>0.82030829401355554</v>
      </c>
      <c r="H7" s="69">
        <v>325.67123028005386</v>
      </c>
      <c r="I7" s="69">
        <v>-0.39091461966490693</v>
      </c>
      <c r="J7" s="70">
        <v>-1.5827164951555635</v>
      </c>
      <c r="K7" s="69">
        <v>100</v>
      </c>
      <c r="L7" s="997" t="s">
        <v>23</v>
      </c>
    </row>
    <row r="8" spans="1:12" ht="15" thickBot="1">
      <c r="A8" s="35"/>
      <c r="B8" s="36"/>
      <c r="C8" s="71"/>
      <c r="D8" s="71"/>
      <c r="E8" s="71"/>
      <c r="F8" s="71"/>
      <c r="G8" s="998"/>
      <c r="H8" s="70"/>
      <c r="I8" s="70"/>
      <c r="J8" s="70"/>
      <c r="K8" s="70"/>
      <c r="L8" s="999"/>
    </row>
    <row r="9" spans="1:12" ht="15">
      <c r="A9" s="37" t="s">
        <v>108</v>
      </c>
      <c r="B9" s="38" t="s">
        <v>23</v>
      </c>
      <c r="C9" s="72">
        <v>11233.658443271766</v>
      </c>
      <c r="D9" s="72">
        <v>10819.578945051075</v>
      </c>
      <c r="E9" s="73">
        <v>11458.331612137203</v>
      </c>
      <c r="F9" s="73">
        <v>11035.970523952097</v>
      </c>
      <c r="G9" s="1000">
        <v>3.8271313544053713</v>
      </c>
      <c r="H9" s="74">
        <v>270.69285714285712</v>
      </c>
      <c r="I9" s="74">
        <v>54.000787068128439</v>
      </c>
      <c r="J9" s="74">
        <v>-26.315789473684209</v>
      </c>
      <c r="K9" s="74">
        <v>8.5605967958909138E-2</v>
      </c>
      <c r="L9" s="1001">
        <v>-2.8734767432557443E-2</v>
      </c>
    </row>
    <row r="10" spans="1:12" ht="15">
      <c r="A10" s="46" t="s">
        <v>109</v>
      </c>
      <c r="B10" s="75" t="s">
        <v>23</v>
      </c>
      <c r="C10" s="76">
        <v>12052.572757402599</v>
      </c>
      <c r="D10" s="76">
        <v>11997.989377298598</v>
      </c>
      <c r="E10" s="77">
        <v>12293.624212550651</v>
      </c>
      <c r="F10" s="77">
        <v>12237.949164844571</v>
      </c>
      <c r="G10" s="1002">
        <v>0.45493772654338915</v>
      </c>
      <c r="H10" s="78">
        <v>353.88999391727498</v>
      </c>
      <c r="I10" s="78">
        <v>-1.0939378222962468</v>
      </c>
      <c r="J10" s="78">
        <v>8.2647349357918998</v>
      </c>
      <c r="K10" s="78">
        <v>40.210346092699034</v>
      </c>
      <c r="L10" s="1003">
        <v>3.6574183680796679</v>
      </c>
    </row>
    <row r="11" spans="1:12" ht="15">
      <c r="A11" s="39" t="s">
        <v>110</v>
      </c>
      <c r="B11" s="40" t="s">
        <v>23</v>
      </c>
      <c r="C11" s="79">
        <v>12014.288359731925</v>
      </c>
      <c r="D11" s="79">
        <v>11849.262086275321</v>
      </c>
      <c r="E11" s="80">
        <v>12254.574126926564</v>
      </c>
      <c r="F11" s="80">
        <v>12086.247328000827</v>
      </c>
      <c r="G11" s="1004">
        <v>1.3927135061663451</v>
      </c>
      <c r="H11" s="81">
        <v>389.58975101331788</v>
      </c>
      <c r="I11" s="81">
        <v>1.4799709532809378</v>
      </c>
      <c r="J11" s="81">
        <v>-14.462605250123826</v>
      </c>
      <c r="K11" s="81">
        <v>10.560107618931148</v>
      </c>
      <c r="L11" s="1005">
        <v>-1.5900999997725886</v>
      </c>
    </row>
    <row r="12" spans="1:12" ht="15">
      <c r="A12" s="39" t="s">
        <v>111</v>
      </c>
      <c r="B12" s="40" t="s">
        <v>23</v>
      </c>
      <c r="C12" s="79" t="s">
        <v>100</v>
      </c>
      <c r="D12" s="79" t="s">
        <v>254</v>
      </c>
      <c r="E12" s="80" t="s">
        <v>100</v>
      </c>
      <c r="F12" s="80" t="s">
        <v>254</v>
      </c>
      <c r="G12" s="1004" t="s">
        <v>100</v>
      </c>
      <c r="H12" s="81" t="s">
        <v>100</v>
      </c>
      <c r="I12" s="81" t="s">
        <v>100</v>
      </c>
      <c r="J12" s="81" t="s">
        <v>100</v>
      </c>
      <c r="K12" s="81" t="s">
        <v>100</v>
      </c>
      <c r="L12" s="1005" t="s">
        <v>100</v>
      </c>
    </row>
    <row r="13" spans="1:12" ht="15">
      <c r="A13" s="39" t="s">
        <v>98</v>
      </c>
      <c r="B13" s="40" t="s">
        <v>23</v>
      </c>
      <c r="C13" s="79">
        <v>9659.9669393078129</v>
      </c>
      <c r="D13" s="79">
        <v>9674.435141670534</v>
      </c>
      <c r="E13" s="80">
        <v>9853.1662780939696</v>
      </c>
      <c r="F13" s="80">
        <v>9867.9238445039446</v>
      </c>
      <c r="G13" s="1004">
        <v>-0.14955087455599253</v>
      </c>
      <c r="H13" s="81">
        <v>284.48559031742406</v>
      </c>
      <c r="I13" s="81">
        <v>-1.8568587527218545</v>
      </c>
      <c r="J13" s="81">
        <v>-8.1392909586742181</v>
      </c>
      <c r="K13" s="81">
        <v>26.776323835147366</v>
      </c>
      <c r="L13" s="1005">
        <v>-1.9111648812274318</v>
      </c>
    </row>
    <row r="14" spans="1:12" ht="15.75" thickBot="1">
      <c r="A14" s="41" t="s">
        <v>112</v>
      </c>
      <c r="B14" s="42" t="s">
        <v>23</v>
      </c>
      <c r="C14" s="82">
        <v>12203.842079295835</v>
      </c>
      <c r="D14" s="82">
        <v>12192.507588672683</v>
      </c>
      <c r="E14" s="83">
        <v>12447.918920881752</v>
      </c>
      <c r="F14" s="83">
        <v>12436.357740446136</v>
      </c>
      <c r="G14" s="1006">
        <v>9.296275225354754E-2</v>
      </c>
      <c r="H14" s="84">
        <v>294.2791416074358</v>
      </c>
      <c r="I14" s="84">
        <v>5.7633485067637859E-2</v>
      </c>
      <c r="J14" s="84">
        <v>-2.0877944325481801</v>
      </c>
      <c r="K14" s="84">
        <v>22.367616485263543</v>
      </c>
      <c r="L14" s="1007">
        <v>-0.11538285276377636</v>
      </c>
    </row>
    <row r="15" spans="1:12" ht="15" thickBot="1">
      <c r="A15" s="35"/>
      <c r="B15" s="43"/>
      <c r="C15" s="71"/>
      <c r="D15" s="71"/>
      <c r="E15" s="71"/>
      <c r="F15" s="71"/>
      <c r="G15" s="998"/>
      <c r="H15" s="70"/>
      <c r="I15" s="70"/>
      <c r="J15" s="70"/>
      <c r="K15" s="70"/>
      <c r="L15" s="999"/>
    </row>
    <row r="16" spans="1:12" ht="14.25">
      <c r="A16" s="44" t="s">
        <v>113</v>
      </c>
      <c r="B16" s="45" t="s">
        <v>25</v>
      </c>
      <c r="C16" s="85" t="s">
        <v>254</v>
      </c>
      <c r="D16" s="85" t="s">
        <v>100</v>
      </c>
      <c r="E16" s="86" t="s">
        <v>254</v>
      </c>
      <c r="F16" s="86" t="s">
        <v>100</v>
      </c>
      <c r="G16" s="1008" t="s">
        <v>100</v>
      </c>
      <c r="H16" s="87" t="s">
        <v>254</v>
      </c>
      <c r="I16" s="87" t="s">
        <v>100</v>
      </c>
      <c r="J16" s="88" t="s">
        <v>100</v>
      </c>
      <c r="K16" s="88">
        <v>6.1147119970649385E-3</v>
      </c>
      <c r="L16" s="1009" t="s">
        <v>100</v>
      </c>
    </row>
    <row r="17" spans="1:12" ht="15">
      <c r="A17" s="46" t="s">
        <v>113</v>
      </c>
      <c r="B17" s="47" t="s">
        <v>26</v>
      </c>
      <c r="C17" s="79" t="s">
        <v>254</v>
      </c>
      <c r="D17" s="79" t="s">
        <v>100</v>
      </c>
      <c r="E17" s="80" t="s">
        <v>254</v>
      </c>
      <c r="F17" s="80" t="s">
        <v>100</v>
      </c>
      <c r="G17" s="1004" t="s">
        <v>100</v>
      </c>
      <c r="H17" s="81" t="s">
        <v>254</v>
      </c>
      <c r="I17" s="81" t="s">
        <v>100</v>
      </c>
      <c r="J17" s="89" t="s">
        <v>100</v>
      </c>
      <c r="K17" s="89">
        <v>6.1147119970649385E-3</v>
      </c>
      <c r="L17" s="1010" t="s">
        <v>100</v>
      </c>
    </row>
    <row r="18" spans="1:12" ht="15">
      <c r="A18" s="46" t="s">
        <v>113</v>
      </c>
      <c r="B18" s="47" t="s">
        <v>27</v>
      </c>
      <c r="C18" s="1500" t="s">
        <v>100</v>
      </c>
      <c r="D18" s="79" t="s">
        <v>100</v>
      </c>
      <c r="E18" s="1501" t="s">
        <v>100</v>
      </c>
      <c r="F18" s="80" t="s">
        <v>100</v>
      </c>
      <c r="G18" s="1004" t="s">
        <v>100</v>
      </c>
      <c r="H18" s="81" t="s">
        <v>100</v>
      </c>
      <c r="I18" s="81" t="s">
        <v>100</v>
      </c>
      <c r="J18" s="89" t="s">
        <v>100</v>
      </c>
      <c r="K18" s="89" t="s">
        <v>100</v>
      </c>
      <c r="L18" s="1010" t="s">
        <v>100</v>
      </c>
    </row>
    <row r="19" spans="1:12" ht="14.25">
      <c r="A19" s="44" t="s">
        <v>113</v>
      </c>
      <c r="B19" s="48" t="s">
        <v>28</v>
      </c>
      <c r="C19" s="90">
        <v>11332.319549409167</v>
      </c>
      <c r="D19" s="90" t="s">
        <v>254</v>
      </c>
      <c r="E19" s="91">
        <v>11558.965940397351</v>
      </c>
      <c r="F19" s="91" t="s">
        <v>254</v>
      </c>
      <c r="G19" s="1011" t="s">
        <v>100</v>
      </c>
      <c r="H19" s="92">
        <v>301.98</v>
      </c>
      <c r="I19" s="92" t="s">
        <v>100</v>
      </c>
      <c r="J19" s="93" t="s">
        <v>100</v>
      </c>
      <c r="K19" s="93">
        <v>3.057355998532469E-2</v>
      </c>
      <c r="L19" s="1012" t="s">
        <v>100</v>
      </c>
    </row>
    <row r="20" spans="1:12" ht="15">
      <c r="A20" s="46" t="s">
        <v>113</v>
      </c>
      <c r="B20" s="47" t="s">
        <v>29</v>
      </c>
      <c r="C20" s="79" t="s">
        <v>254</v>
      </c>
      <c r="D20" s="79" t="s">
        <v>254</v>
      </c>
      <c r="E20" s="80" t="s">
        <v>254</v>
      </c>
      <c r="F20" s="80" t="s">
        <v>254</v>
      </c>
      <c r="G20" s="1004" t="s">
        <v>100</v>
      </c>
      <c r="H20" s="81" t="s">
        <v>254</v>
      </c>
      <c r="I20" s="81" t="s">
        <v>100</v>
      </c>
      <c r="J20" s="89" t="s">
        <v>100</v>
      </c>
      <c r="K20" s="89">
        <v>1.2229423994129877E-2</v>
      </c>
      <c r="L20" s="1010" t="s">
        <v>100</v>
      </c>
    </row>
    <row r="21" spans="1:12" ht="15">
      <c r="A21" s="46" t="s">
        <v>113</v>
      </c>
      <c r="B21" s="47" t="s">
        <v>30</v>
      </c>
      <c r="C21" s="79" t="s">
        <v>254</v>
      </c>
      <c r="D21" s="79" t="s">
        <v>254</v>
      </c>
      <c r="E21" s="80" t="s">
        <v>254</v>
      </c>
      <c r="F21" s="80" t="s">
        <v>254</v>
      </c>
      <c r="G21" s="1004" t="s">
        <v>100</v>
      </c>
      <c r="H21" s="81" t="s">
        <v>254</v>
      </c>
      <c r="I21" s="81" t="s">
        <v>100</v>
      </c>
      <c r="J21" s="89" t="s">
        <v>100</v>
      </c>
      <c r="K21" s="89">
        <v>1.8344135991194815E-2</v>
      </c>
      <c r="L21" s="1010" t="s">
        <v>100</v>
      </c>
    </row>
    <row r="22" spans="1:12" ht="14.25">
      <c r="A22" s="44" t="s">
        <v>113</v>
      </c>
      <c r="B22" s="48" t="s">
        <v>31</v>
      </c>
      <c r="C22" s="90">
        <v>11022.632746093361</v>
      </c>
      <c r="D22" s="90" t="s">
        <v>254</v>
      </c>
      <c r="E22" s="91">
        <v>11243.085401015229</v>
      </c>
      <c r="F22" s="91" t="s">
        <v>254</v>
      </c>
      <c r="G22" s="1011" t="s">
        <v>100</v>
      </c>
      <c r="H22" s="92">
        <v>246.22499999999999</v>
      </c>
      <c r="I22" s="92" t="s">
        <v>100</v>
      </c>
      <c r="J22" s="93" t="s">
        <v>100</v>
      </c>
      <c r="K22" s="93">
        <v>4.8917695976519508E-2</v>
      </c>
      <c r="L22" s="1012" t="s">
        <v>100</v>
      </c>
    </row>
    <row r="23" spans="1:12" ht="15">
      <c r="A23" s="46" t="s">
        <v>113</v>
      </c>
      <c r="B23" s="47" t="s">
        <v>32</v>
      </c>
      <c r="C23" s="79">
        <v>11055.513725490197</v>
      </c>
      <c r="D23" s="79" t="s">
        <v>254</v>
      </c>
      <c r="E23" s="80">
        <v>11276.624</v>
      </c>
      <c r="F23" s="80" t="s">
        <v>254</v>
      </c>
      <c r="G23" s="1004" t="s">
        <v>100</v>
      </c>
      <c r="H23" s="81">
        <v>251.4</v>
      </c>
      <c r="I23" s="81" t="s">
        <v>100</v>
      </c>
      <c r="J23" s="89" t="s">
        <v>100</v>
      </c>
      <c r="K23" s="89">
        <v>4.2802983979454569E-2</v>
      </c>
      <c r="L23" s="1010" t="s">
        <v>100</v>
      </c>
    </row>
    <row r="24" spans="1:12" ht="15.75" thickBot="1">
      <c r="A24" s="49" t="s">
        <v>113</v>
      </c>
      <c r="B24" s="50" t="s">
        <v>33</v>
      </c>
      <c r="C24" s="94" t="s">
        <v>254</v>
      </c>
      <c r="D24" s="94" t="s">
        <v>100</v>
      </c>
      <c r="E24" s="95" t="s">
        <v>254</v>
      </c>
      <c r="F24" s="95" t="s">
        <v>100</v>
      </c>
      <c r="G24" s="1013" t="s">
        <v>100</v>
      </c>
      <c r="H24" s="89" t="s">
        <v>254</v>
      </c>
      <c r="I24" s="89" t="s">
        <v>100</v>
      </c>
      <c r="J24" s="89" t="s">
        <v>100</v>
      </c>
      <c r="K24" s="89">
        <v>6.1147119970649385E-3</v>
      </c>
      <c r="L24" s="1010" t="s">
        <v>100</v>
      </c>
    </row>
    <row r="25" spans="1:12" ht="15" thickBot="1">
      <c r="A25" s="35"/>
      <c r="B25" s="43"/>
      <c r="C25" s="71"/>
      <c r="D25" s="71"/>
      <c r="E25" s="71"/>
      <c r="F25" s="71"/>
      <c r="G25" s="998"/>
      <c r="H25" s="70"/>
      <c r="I25" s="70"/>
      <c r="J25" s="70"/>
      <c r="K25" s="70"/>
      <c r="L25" s="999"/>
    </row>
    <row r="26" spans="1:12" ht="14.25">
      <c r="A26" s="44" t="s">
        <v>114</v>
      </c>
      <c r="B26" s="45" t="s">
        <v>25</v>
      </c>
      <c r="C26" s="85">
        <v>12594.453224222412</v>
      </c>
      <c r="D26" s="85">
        <v>12455.026579432511</v>
      </c>
      <c r="E26" s="86">
        <v>12846.342288706861</v>
      </c>
      <c r="F26" s="86">
        <v>12704.127111021162</v>
      </c>
      <c r="G26" s="1008">
        <v>1.1194407647442668</v>
      </c>
      <c r="H26" s="87">
        <v>423.11931818181819</v>
      </c>
      <c r="I26" s="87">
        <v>0.55640157599770568</v>
      </c>
      <c r="J26" s="88">
        <v>-14.355231143552311</v>
      </c>
      <c r="K26" s="88">
        <v>2.1523786229668582</v>
      </c>
      <c r="L26" s="1009">
        <v>-0.32099202155381334</v>
      </c>
    </row>
    <row r="27" spans="1:12" ht="15">
      <c r="A27" s="46" t="s">
        <v>114</v>
      </c>
      <c r="B27" s="47" t="s">
        <v>26</v>
      </c>
      <c r="C27" s="79">
        <v>12679.935294117646</v>
      </c>
      <c r="D27" s="79">
        <v>12581.482352941175</v>
      </c>
      <c r="E27" s="80">
        <v>12933.534</v>
      </c>
      <c r="F27" s="80">
        <v>12833.111999999999</v>
      </c>
      <c r="G27" s="1004">
        <v>0.78252258688306064</v>
      </c>
      <c r="H27" s="81">
        <v>416</v>
      </c>
      <c r="I27" s="81">
        <v>0.60459492140266025</v>
      </c>
      <c r="J27" s="89">
        <v>-9.4017094017094021</v>
      </c>
      <c r="K27" s="89">
        <v>1.2963189433777669</v>
      </c>
      <c r="L27" s="1010">
        <v>-0.11187748196976877</v>
      </c>
    </row>
    <row r="28" spans="1:12" ht="15">
      <c r="A28" s="46" t="s">
        <v>114</v>
      </c>
      <c r="B28" s="47" t="s">
        <v>27</v>
      </c>
      <c r="C28" s="79">
        <v>12470.325490196079</v>
      </c>
      <c r="D28" s="79">
        <v>12294.408823529411</v>
      </c>
      <c r="E28" s="80">
        <v>12719.732</v>
      </c>
      <c r="F28" s="80">
        <v>12540.297</v>
      </c>
      <c r="G28" s="1004">
        <v>1.4308672274667775</v>
      </c>
      <c r="H28" s="81">
        <v>433.9</v>
      </c>
      <c r="I28" s="81">
        <v>0.81319702602230481</v>
      </c>
      <c r="J28" s="89">
        <v>-20.903954802259886</v>
      </c>
      <c r="K28" s="89">
        <v>0.85605967958909146</v>
      </c>
      <c r="L28" s="1010">
        <v>-0.20911453958404447</v>
      </c>
    </row>
    <row r="29" spans="1:12" ht="14.25">
      <c r="A29" s="44" t="s">
        <v>114</v>
      </c>
      <c r="B29" s="48" t="s">
        <v>28</v>
      </c>
      <c r="C29" s="90">
        <v>12345.229423893619</v>
      </c>
      <c r="D29" s="90">
        <v>12192.100677687438</v>
      </c>
      <c r="E29" s="91">
        <v>12592.134012371493</v>
      </c>
      <c r="F29" s="91">
        <v>12435.942691241187</v>
      </c>
      <c r="G29" s="1011">
        <v>1.2559668776884374</v>
      </c>
      <c r="H29" s="92">
        <v>380.27090005521808</v>
      </c>
      <c r="I29" s="92">
        <v>-0.93745180319111088</v>
      </c>
      <c r="J29" s="93">
        <v>2.3163841807909606</v>
      </c>
      <c r="K29" s="93">
        <v>11.073743426684603</v>
      </c>
      <c r="L29" s="1012">
        <v>0.42200123495324249</v>
      </c>
    </row>
    <row r="30" spans="1:12" ht="15">
      <c r="A30" s="46" t="s">
        <v>114</v>
      </c>
      <c r="B30" s="47" t="s">
        <v>29</v>
      </c>
      <c r="C30" s="79">
        <v>12451.38137254902</v>
      </c>
      <c r="D30" s="79">
        <v>12343.986274509803</v>
      </c>
      <c r="E30" s="80">
        <v>12700.409</v>
      </c>
      <c r="F30" s="80">
        <v>12590.866</v>
      </c>
      <c r="G30" s="1004">
        <v>0.87001958403814061</v>
      </c>
      <c r="H30" s="81">
        <v>373.4</v>
      </c>
      <c r="I30" s="81">
        <v>-0.40010669511869834</v>
      </c>
      <c r="J30" s="89">
        <v>-1.0848126232741617</v>
      </c>
      <c r="K30" s="89">
        <v>6.1330561330561331</v>
      </c>
      <c r="L30" s="1010">
        <v>3.0871623216811805E-2</v>
      </c>
    </row>
    <row r="31" spans="1:12" ht="15">
      <c r="A31" s="46" t="s">
        <v>114</v>
      </c>
      <c r="B31" s="47" t="s">
        <v>30</v>
      </c>
      <c r="C31" s="79">
        <v>12218.682352941176</v>
      </c>
      <c r="D31" s="79">
        <v>11999.161764705883</v>
      </c>
      <c r="E31" s="80">
        <v>12463.056</v>
      </c>
      <c r="F31" s="80">
        <v>12239.145</v>
      </c>
      <c r="G31" s="1004">
        <v>1.8294660288770175</v>
      </c>
      <c r="H31" s="81">
        <v>388.8</v>
      </c>
      <c r="I31" s="81">
        <v>-1.7933821672139343</v>
      </c>
      <c r="J31" s="89">
        <v>6.8783068783068781</v>
      </c>
      <c r="K31" s="89">
        <v>4.9406872936284696</v>
      </c>
      <c r="L31" s="1010">
        <v>0.39112961173643068</v>
      </c>
    </row>
    <row r="32" spans="1:12" ht="14.25">
      <c r="A32" s="44" t="s">
        <v>114</v>
      </c>
      <c r="B32" s="48" t="s">
        <v>31</v>
      </c>
      <c r="C32" s="90">
        <v>11863.088087253644</v>
      </c>
      <c r="D32" s="90">
        <v>11838.312588199671</v>
      </c>
      <c r="E32" s="91">
        <v>12100.349848998716</v>
      </c>
      <c r="F32" s="91">
        <v>12075.078839963664</v>
      </c>
      <c r="G32" s="1011">
        <v>0.20928235227264175</v>
      </c>
      <c r="H32" s="92">
        <v>337.54180829367778</v>
      </c>
      <c r="I32" s="92">
        <v>-0.51959040415001656</v>
      </c>
      <c r="J32" s="93">
        <v>13.357307988697661</v>
      </c>
      <c r="K32" s="93">
        <v>26.984224043047572</v>
      </c>
      <c r="L32" s="1012">
        <v>3.5564091546802388</v>
      </c>
    </row>
    <row r="33" spans="1:12" ht="15">
      <c r="A33" s="46" t="s">
        <v>114</v>
      </c>
      <c r="B33" s="47" t="s">
        <v>32</v>
      </c>
      <c r="C33" s="79">
        <v>11879.512745098038</v>
      </c>
      <c r="D33" s="79">
        <v>11894.944117647059</v>
      </c>
      <c r="E33" s="80">
        <v>12117.102999999999</v>
      </c>
      <c r="F33" s="80">
        <v>12132.843000000001</v>
      </c>
      <c r="G33" s="1004">
        <v>-0.12973051740636221</v>
      </c>
      <c r="H33" s="81">
        <v>327.39999999999998</v>
      </c>
      <c r="I33" s="81">
        <v>-0.66747572815535361</v>
      </c>
      <c r="J33" s="89">
        <v>14.81629392971246</v>
      </c>
      <c r="K33" s="89">
        <v>17.579796991561697</v>
      </c>
      <c r="L33" s="1010">
        <v>2.5108916536547348</v>
      </c>
    </row>
    <row r="34" spans="1:12" ht="15.75" thickBot="1">
      <c r="A34" s="49" t="s">
        <v>114</v>
      </c>
      <c r="B34" s="50" t="s">
        <v>33</v>
      </c>
      <c r="C34" s="94">
        <v>11834.891176470588</v>
      </c>
      <c r="D34" s="94">
        <v>11744.000980392157</v>
      </c>
      <c r="E34" s="95">
        <v>12071.589</v>
      </c>
      <c r="F34" s="95">
        <v>11978.880999999999</v>
      </c>
      <c r="G34" s="1013">
        <v>0.77392871671402819</v>
      </c>
      <c r="H34" s="89">
        <v>356.5</v>
      </c>
      <c r="I34" s="89">
        <v>-8.4080717488792422E-2</v>
      </c>
      <c r="J34" s="89">
        <v>10.727141828653707</v>
      </c>
      <c r="K34" s="89">
        <v>9.4044270514858752</v>
      </c>
      <c r="L34" s="1010">
        <v>1.0455175010255022</v>
      </c>
    </row>
    <row r="35" spans="1:12" ht="15.75" thickBot="1">
      <c r="A35" s="51"/>
      <c r="B35" s="52"/>
      <c r="C35" s="96"/>
      <c r="D35" s="96"/>
      <c r="E35" s="96"/>
      <c r="F35" s="96"/>
      <c r="G35" s="1014"/>
      <c r="H35" s="97"/>
      <c r="I35" s="97"/>
      <c r="J35" s="97"/>
      <c r="K35" s="97"/>
      <c r="L35" s="1015"/>
    </row>
    <row r="36" spans="1:12" ht="15">
      <c r="A36" s="46" t="s">
        <v>115</v>
      </c>
      <c r="B36" s="53" t="s">
        <v>30</v>
      </c>
      <c r="C36" s="98">
        <v>12308.929411764706</v>
      </c>
      <c r="D36" s="98">
        <v>12107.193137254901</v>
      </c>
      <c r="E36" s="99">
        <v>12555.108</v>
      </c>
      <c r="F36" s="99">
        <v>12349.337</v>
      </c>
      <c r="G36" s="1016">
        <v>1.6662513947105069</v>
      </c>
      <c r="H36" s="100">
        <v>407.3</v>
      </c>
      <c r="I36" s="100">
        <v>1.0920824025812943</v>
      </c>
      <c r="J36" s="100">
        <v>-15.822784810126583</v>
      </c>
      <c r="K36" s="100">
        <v>4.0662834780481845</v>
      </c>
      <c r="L36" s="1017">
        <v>-0.68788394086016247</v>
      </c>
    </row>
    <row r="37" spans="1:12" ht="15.75" thickBot="1">
      <c r="A37" s="49" t="s">
        <v>115</v>
      </c>
      <c r="B37" s="50" t="s">
        <v>33</v>
      </c>
      <c r="C37" s="94">
        <v>11815.774509803921</v>
      </c>
      <c r="D37" s="94">
        <v>11669.561764705883</v>
      </c>
      <c r="E37" s="95">
        <v>12052.09</v>
      </c>
      <c r="F37" s="95">
        <v>11902.953</v>
      </c>
      <c r="G37" s="1013">
        <v>1.2529411819067136</v>
      </c>
      <c r="H37" s="89">
        <v>378.5</v>
      </c>
      <c r="I37" s="89">
        <v>1.8294323379069173</v>
      </c>
      <c r="J37" s="89">
        <v>-13.588283157038243</v>
      </c>
      <c r="K37" s="89">
        <v>6.493824140882964</v>
      </c>
      <c r="L37" s="1010">
        <v>-0.90221605891242707</v>
      </c>
    </row>
    <row r="38" spans="1:12" ht="15.75" thickBot="1">
      <c r="A38" s="51"/>
      <c r="B38" s="52"/>
      <c r="C38" s="96"/>
      <c r="D38" s="96"/>
      <c r="E38" s="96"/>
      <c r="F38" s="96"/>
      <c r="G38" s="1014"/>
      <c r="H38" s="97"/>
      <c r="I38" s="97"/>
      <c r="J38" s="97"/>
      <c r="K38" s="97"/>
      <c r="L38" s="1015"/>
    </row>
    <row r="39" spans="1:12" ht="14.25">
      <c r="A39" s="44" t="s">
        <v>116</v>
      </c>
      <c r="B39" s="45" t="s">
        <v>25</v>
      </c>
      <c r="C39" s="85" t="s">
        <v>100</v>
      </c>
      <c r="D39" s="85" t="s">
        <v>100</v>
      </c>
      <c r="E39" s="86" t="s">
        <v>100</v>
      </c>
      <c r="F39" s="86" t="s">
        <v>100</v>
      </c>
      <c r="G39" s="1008" t="s">
        <v>100</v>
      </c>
      <c r="H39" s="87" t="s">
        <v>100</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100</v>
      </c>
      <c r="D42" s="79" t="s">
        <v>100</v>
      </c>
      <c r="E42" s="80" t="s">
        <v>100</v>
      </c>
      <c r="F42" s="80" t="s">
        <v>100</v>
      </c>
      <c r="G42" s="1004" t="s">
        <v>100</v>
      </c>
      <c r="H42" s="81" t="s">
        <v>100</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100</v>
      </c>
      <c r="D46" s="90" t="s">
        <v>254</v>
      </c>
      <c r="E46" s="91" t="s">
        <v>100</v>
      </c>
      <c r="F46" s="91" t="s">
        <v>254</v>
      </c>
      <c r="G46" s="1011" t="s">
        <v>100</v>
      </c>
      <c r="H46" s="92" t="s">
        <v>100</v>
      </c>
      <c r="I46" s="92" t="s">
        <v>100</v>
      </c>
      <c r="J46" s="93" t="s">
        <v>100</v>
      </c>
      <c r="K46" s="93" t="s">
        <v>100</v>
      </c>
      <c r="L46" s="1012" t="s">
        <v>100</v>
      </c>
    </row>
    <row r="47" spans="1:12" ht="15">
      <c r="A47" s="39" t="s">
        <v>116</v>
      </c>
      <c r="B47" s="47" t="s">
        <v>33</v>
      </c>
      <c r="C47" s="79" t="s">
        <v>100</v>
      </c>
      <c r="D47" s="79" t="s">
        <v>254</v>
      </c>
      <c r="E47" s="80" t="s">
        <v>100</v>
      </c>
      <c r="F47" s="80" t="s">
        <v>254</v>
      </c>
      <c r="G47" s="1004" t="s">
        <v>100</v>
      </c>
      <c r="H47" s="81" t="s">
        <v>100</v>
      </c>
      <c r="I47" s="81" t="s">
        <v>100</v>
      </c>
      <c r="J47" s="89" t="s">
        <v>100</v>
      </c>
      <c r="K47" s="89" t="s">
        <v>100</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10664.438464692888</v>
      </c>
      <c r="D50" s="85">
        <v>10466.551353763356</v>
      </c>
      <c r="E50" s="86">
        <v>10877.727233986747</v>
      </c>
      <c r="F50" s="86">
        <v>10675.882380838624</v>
      </c>
      <c r="G50" s="1008">
        <v>1.8906620169439063</v>
      </c>
      <c r="H50" s="87">
        <v>355.13431372549019</v>
      </c>
      <c r="I50" s="87">
        <v>-0.87468156098997707</v>
      </c>
      <c r="J50" s="88">
        <v>-8.1081081081081088</v>
      </c>
      <c r="K50" s="88">
        <v>2.4948024948024949</v>
      </c>
      <c r="L50" s="1009">
        <v>-0.17715995329282919</v>
      </c>
    </row>
    <row r="51" spans="1:12" ht="15">
      <c r="A51" s="46" t="s">
        <v>24</v>
      </c>
      <c r="B51" s="47" t="s">
        <v>29</v>
      </c>
      <c r="C51" s="79">
        <v>10545.996078431372</v>
      </c>
      <c r="D51" s="79">
        <v>10880.526470588236</v>
      </c>
      <c r="E51" s="80">
        <v>10756.915999999999</v>
      </c>
      <c r="F51" s="80">
        <v>11098.137000000001</v>
      </c>
      <c r="G51" s="1004">
        <v>-3.0745790937704349</v>
      </c>
      <c r="H51" s="81">
        <v>313.89999999999998</v>
      </c>
      <c r="I51" s="81">
        <v>-2.7571251548946818</v>
      </c>
      <c r="J51" s="89">
        <v>-41.935483870967744</v>
      </c>
      <c r="K51" s="89">
        <v>0.33019444784150664</v>
      </c>
      <c r="L51" s="1010">
        <v>-0.22947336223251391</v>
      </c>
    </row>
    <row r="52" spans="1:12" ht="15">
      <c r="A52" s="46" t="s">
        <v>24</v>
      </c>
      <c r="B52" s="47" t="s">
        <v>30</v>
      </c>
      <c r="C52" s="79">
        <v>10700.123529411765</v>
      </c>
      <c r="D52" s="79">
        <v>10615.354901960784</v>
      </c>
      <c r="E52" s="80">
        <v>10914.126</v>
      </c>
      <c r="F52" s="80">
        <v>10827.662</v>
      </c>
      <c r="G52" s="1004">
        <v>0.79854727641110279</v>
      </c>
      <c r="H52" s="81">
        <v>350.4</v>
      </c>
      <c r="I52" s="81">
        <v>-0.19937339789235131</v>
      </c>
      <c r="J52" s="89">
        <v>-4.8543689320388346</v>
      </c>
      <c r="K52" s="89">
        <v>1.1984835514247278</v>
      </c>
      <c r="L52" s="1010">
        <v>-4.1210737556436117E-2</v>
      </c>
    </row>
    <row r="53" spans="1:12" ht="15">
      <c r="A53" s="46" t="s">
        <v>24</v>
      </c>
      <c r="B53" s="47" t="s">
        <v>35</v>
      </c>
      <c r="C53" s="79">
        <v>10656.964705882352</v>
      </c>
      <c r="D53" s="79">
        <v>10057.692156862744</v>
      </c>
      <c r="E53" s="80">
        <v>10870.103999999999</v>
      </c>
      <c r="F53" s="80">
        <v>10258.846</v>
      </c>
      <c r="G53" s="1004">
        <v>5.9583504811359855</v>
      </c>
      <c r="H53" s="81">
        <v>375.1</v>
      </c>
      <c r="I53" s="81">
        <v>-4.1155419222903795</v>
      </c>
      <c r="J53" s="89">
        <v>8.9655172413793096</v>
      </c>
      <c r="K53" s="89">
        <v>0.96612449553626023</v>
      </c>
      <c r="L53" s="1010">
        <v>9.3524146496120619E-2</v>
      </c>
    </row>
    <row r="54" spans="1:12" ht="14.25">
      <c r="A54" s="44" t="s">
        <v>24</v>
      </c>
      <c r="B54" s="48" t="s">
        <v>31</v>
      </c>
      <c r="C54" s="90">
        <v>10047.133625540751</v>
      </c>
      <c r="D54" s="90">
        <v>10035.257908504436</v>
      </c>
      <c r="E54" s="91">
        <v>10248.076298051566</v>
      </c>
      <c r="F54" s="91">
        <v>10235.963066674525</v>
      </c>
      <c r="G54" s="1011">
        <v>0.1183399285259112</v>
      </c>
      <c r="H54" s="92">
        <v>300.05347985347987</v>
      </c>
      <c r="I54" s="92">
        <v>-1.3634072862715825</v>
      </c>
      <c r="J54" s="93">
        <v>-10.987936093902837</v>
      </c>
      <c r="K54" s="93">
        <v>16.693163751987282</v>
      </c>
      <c r="L54" s="1012">
        <v>-1.7638381135720849</v>
      </c>
    </row>
    <row r="55" spans="1:12" ht="15">
      <c r="A55" s="46" t="s">
        <v>24</v>
      </c>
      <c r="B55" s="47" t="s">
        <v>32</v>
      </c>
      <c r="C55" s="79">
        <v>9694.0009803921566</v>
      </c>
      <c r="D55" s="79">
        <v>9841.1039215686269</v>
      </c>
      <c r="E55" s="80">
        <v>9887.8809999999994</v>
      </c>
      <c r="F55" s="80">
        <v>10037.925999999999</v>
      </c>
      <c r="G55" s="1004">
        <v>-1.4947808939814866</v>
      </c>
      <c r="H55" s="81">
        <v>275.89999999999998</v>
      </c>
      <c r="I55" s="81">
        <v>0.80379978078187386</v>
      </c>
      <c r="J55" s="89">
        <v>-4.0941658137154562</v>
      </c>
      <c r="K55" s="89">
        <v>5.7294851412498478</v>
      </c>
      <c r="L55" s="1010">
        <v>-0.15003583124819642</v>
      </c>
    </row>
    <row r="56" spans="1:12" ht="15">
      <c r="A56" s="46" t="s">
        <v>24</v>
      </c>
      <c r="B56" s="47" t="s">
        <v>33</v>
      </c>
      <c r="C56" s="79">
        <v>10128.866666666667</v>
      </c>
      <c r="D56" s="79">
        <v>10062.230392156864</v>
      </c>
      <c r="E56" s="80">
        <v>10331.444</v>
      </c>
      <c r="F56" s="80">
        <v>10263.475</v>
      </c>
      <c r="G56" s="1004">
        <v>0.66224158971497604</v>
      </c>
      <c r="H56" s="81">
        <v>305.2</v>
      </c>
      <c r="I56" s="81">
        <v>-1.3893376413570311</v>
      </c>
      <c r="J56" s="89">
        <v>-13.633481293595434</v>
      </c>
      <c r="K56" s="89">
        <v>8.3282377400024465</v>
      </c>
      <c r="L56" s="1010">
        <v>-1.1620432974892783</v>
      </c>
    </row>
    <row r="57" spans="1:12" ht="15">
      <c r="A57" s="46" t="s">
        <v>24</v>
      </c>
      <c r="B57" s="47" t="s">
        <v>36</v>
      </c>
      <c r="C57" s="79">
        <v>10442.71862745098</v>
      </c>
      <c r="D57" s="79">
        <v>10253.584313725491</v>
      </c>
      <c r="E57" s="80">
        <v>10651.573</v>
      </c>
      <c r="F57" s="80">
        <v>10458.656000000001</v>
      </c>
      <c r="G57" s="1004">
        <v>1.8445677915020768</v>
      </c>
      <c r="H57" s="81">
        <v>336.3</v>
      </c>
      <c r="I57" s="81">
        <v>-2.8034682080924824</v>
      </c>
      <c r="J57" s="89">
        <v>-15.984405458089668</v>
      </c>
      <c r="K57" s="89">
        <v>2.6354408707349881</v>
      </c>
      <c r="L57" s="1010">
        <v>-0.4517589848346093</v>
      </c>
    </row>
    <row r="58" spans="1:12" ht="14.25">
      <c r="A58" s="44" t="s">
        <v>24</v>
      </c>
      <c r="B58" s="48" t="s">
        <v>37</v>
      </c>
      <c r="C58" s="90">
        <v>8017.7427863070116</v>
      </c>
      <c r="D58" s="90">
        <v>8077.8859155954042</v>
      </c>
      <c r="E58" s="91">
        <v>8178.0976420331517</v>
      </c>
      <c r="F58" s="91">
        <v>8239.4436339073127</v>
      </c>
      <c r="G58" s="1011">
        <v>-0.7445404641365263</v>
      </c>
      <c r="H58" s="92">
        <v>227.01176470588234</v>
      </c>
      <c r="I58" s="92">
        <v>-1.5940622130151367</v>
      </c>
      <c r="J58" s="93">
        <v>-1.1942675159235669</v>
      </c>
      <c r="K58" s="93">
        <v>7.5883575883575887</v>
      </c>
      <c r="L58" s="1012">
        <v>2.9833185637483162E-2</v>
      </c>
    </row>
    <row r="59" spans="1:12" ht="15">
      <c r="A59" s="46" t="s">
        <v>24</v>
      </c>
      <c r="B59" s="47" t="s">
        <v>102</v>
      </c>
      <c r="C59" s="101">
        <v>7474.4460784313724</v>
      </c>
      <c r="D59" s="101">
        <v>7443.0088235294115</v>
      </c>
      <c r="E59" s="102">
        <v>7623.9350000000004</v>
      </c>
      <c r="F59" s="102">
        <v>7591.8689999999997</v>
      </c>
      <c r="G59" s="1018">
        <v>0.42237293609782672</v>
      </c>
      <c r="H59" s="103">
        <v>211.5</v>
      </c>
      <c r="I59" s="103">
        <v>-0.18876828692779879</v>
      </c>
      <c r="J59" s="104">
        <v>10.784313725490197</v>
      </c>
      <c r="K59" s="104">
        <v>4.1457747340100282</v>
      </c>
      <c r="L59" s="1019">
        <v>0.46279946771647351</v>
      </c>
    </row>
    <row r="60" spans="1:12" ht="15">
      <c r="A60" s="46" t="s">
        <v>24</v>
      </c>
      <c r="B60" s="47" t="s">
        <v>38</v>
      </c>
      <c r="C60" s="79">
        <v>8371.7598039215682</v>
      </c>
      <c r="D60" s="79">
        <v>8513.176470588236</v>
      </c>
      <c r="E60" s="80">
        <v>8539.1949999999997</v>
      </c>
      <c r="F60" s="80">
        <v>8683.44</v>
      </c>
      <c r="G60" s="1004">
        <v>-1.6611504196493647</v>
      </c>
      <c r="H60" s="81">
        <v>236.1</v>
      </c>
      <c r="I60" s="81">
        <v>-1.9518272425249239</v>
      </c>
      <c r="J60" s="89">
        <v>-17.416829745596868</v>
      </c>
      <c r="K60" s="89">
        <v>2.5804084627614037</v>
      </c>
      <c r="L60" s="1010">
        <v>-0.49475552592488148</v>
      </c>
    </row>
    <row r="61" spans="1:12" ht="15.75" thickBot="1">
      <c r="A61" s="46" t="s">
        <v>24</v>
      </c>
      <c r="B61" s="47" t="s">
        <v>39</v>
      </c>
      <c r="C61" s="79">
        <v>9120.1578431372545</v>
      </c>
      <c r="D61" s="79">
        <v>8855.4784313725486</v>
      </c>
      <c r="E61" s="80">
        <v>9302.5609999999997</v>
      </c>
      <c r="F61" s="80">
        <v>9032.5879999999997</v>
      </c>
      <c r="G61" s="1004">
        <v>2.9888776062851528</v>
      </c>
      <c r="H61" s="81">
        <v>274.39999999999998</v>
      </c>
      <c r="I61" s="81">
        <v>-1.4013654329859986</v>
      </c>
      <c r="J61" s="89">
        <v>6.0150375939849621</v>
      </c>
      <c r="K61" s="89">
        <v>0.86217439158615627</v>
      </c>
      <c r="L61" s="1010">
        <v>6.178924384589024E-2</v>
      </c>
    </row>
    <row r="62" spans="1:12" ht="15.75" thickBot="1">
      <c r="A62" s="51"/>
      <c r="B62" s="52"/>
      <c r="C62" s="96"/>
      <c r="D62" s="96"/>
      <c r="E62" s="96"/>
      <c r="F62" s="96"/>
      <c r="G62" s="1014"/>
      <c r="H62" s="97"/>
      <c r="I62" s="97"/>
      <c r="J62" s="97"/>
      <c r="K62" s="97"/>
      <c r="L62" s="1015"/>
    </row>
    <row r="63" spans="1:12" ht="14.25">
      <c r="A63" s="44" t="s">
        <v>117</v>
      </c>
      <c r="B63" s="48" t="s">
        <v>25</v>
      </c>
      <c r="C63" s="90">
        <v>13263.010528726014</v>
      </c>
      <c r="D63" s="90">
        <v>12987.830536790492</v>
      </c>
      <c r="E63" s="91">
        <v>13528.270739300535</v>
      </c>
      <c r="F63" s="91">
        <v>13247.587147526303</v>
      </c>
      <c r="G63" s="1011">
        <v>2.1187525596058707</v>
      </c>
      <c r="H63" s="92">
        <v>347.14238683127576</v>
      </c>
      <c r="I63" s="92">
        <v>1.7982100223004265</v>
      </c>
      <c r="J63" s="93">
        <v>-7.2519083969465647</v>
      </c>
      <c r="K63" s="93">
        <v>1.4858750152867801</v>
      </c>
      <c r="L63" s="1012">
        <v>-9.08235464271272E-2</v>
      </c>
    </row>
    <row r="64" spans="1:12" ht="15">
      <c r="A64" s="46" t="s">
        <v>117</v>
      </c>
      <c r="B64" s="47" t="s">
        <v>26</v>
      </c>
      <c r="C64" s="79">
        <v>13165.723529411765</v>
      </c>
      <c r="D64" s="79">
        <v>13064.901960784315</v>
      </c>
      <c r="E64" s="80">
        <v>13429.038</v>
      </c>
      <c r="F64" s="80">
        <v>13326.2</v>
      </c>
      <c r="G64" s="1004">
        <v>0.77169785835421745</v>
      </c>
      <c r="H64" s="81">
        <v>321.89999999999998</v>
      </c>
      <c r="I64" s="81">
        <v>4.580896686159833</v>
      </c>
      <c r="J64" s="89">
        <v>-46.268656716417908</v>
      </c>
      <c r="K64" s="89">
        <v>0.22012963189433779</v>
      </c>
      <c r="L64" s="1010">
        <v>-0.18307190869662324</v>
      </c>
    </row>
    <row r="65" spans="1:12" ht="15">
      <c r="A65" s="46" t="s">
        <v>117</v>
      </c>
      <c r="B65" s="47" t="s">
        <v>27</v>
      </c>
      <c r="C65" s="79">
        <v>13317.359803921569</v>
      </c>
      <c r="D65" s="79">
        <v>12904.591176470589</v>
      </c>
      <c r="E65" s="80">
        <v>13583.707</v>
      </c>
      <c r="F65" s="80">
        <v>13162.683000000001</v>
      </c>
      <c r="G65" s="1004">
        <v>3.1986183971763156</v>
      </c>
      <c r="H65" s="81">
        <v>342.1</v>
      </c>
      <c r="I65" s="81">
        <v>-0.20420070011668282</v>
      </c>
      <c r="J65" s="89">
        <v>11.475409836065573</v>
      </c>
      <c r="K65" s="89">
        <v>0.83160083160083165</v>
      </c>
      <c r="L65" s="1010">
        <v>9.7412951718783169E-2</v>
      </c>
    </row>
    <row r="66" spans="1:12" ht="15">
      <c r="A66" s="46" t="s">
        <v>117</v>
      </c>
      <c r="B66" s="47" t="s">
        <v>34</v>
      </c>
      <c r="C66" s="79">
        <v>13209.627450980392</v>
      </c>
      <c r="D66" s="79">
        <v>13058.15980392157</v>
      </c>
      <c r="E66" s="80">
        <v>13473.82</v>
      </c>
      <c r="F66" s="80">
        <v>13319.323</v>
      </c>
      <c r="G66" s="1004">
        <v>1.15994634261816</v>
      </c>
      <c r="H66" s="81">
        <v>369.6</v>
      </c>
      <c r="I66" s="81">
        <v>0.2985074626865733</v>
      </c>
      <c r="J66" s="89">
        <v>-2.7397260273972601</v>
      </c>
      <c r="K66" s="89">
        <v>0.4341445517916106</v>
      </c>
      <c r="L66" s="1010">
        <v>-5.1645894492872713E-3</v>
      </c>
    </row>
    <row r="67" spans="1:12" ht="14.25">
      <c r="A67" s="44" t="s">
        <v>117</v>
      </c>
      <c r="B67" s="48" t="s">
        <v>28</v>
      </c>
      <c r="C67" s="90">
        <v>12769.736762935183</v>
      </c>
      <c r="D67" s="90">
        <v>12642.603439213162</v>
      </c>
      <c r="E67" s="91">
        <v>13025.131498193887</v>
      </c>
      <c r="F67" s="91">
        <v>12895.455507997425</v>
      </c>
      <c r="G67" s="1011">
        <v>1.0055944911448831</v>
      </c>
      <c r="H67" s="92">
        <v>313.49793420045904</v>
      </c>
      <c r="I67" s="92">
        <v>0.56470012120610513</v>
      </c>
      <c r="J67" s="93">
        <v>-9.6127247579529751</v>
      </c>
      <c r="K67" s="93">
        <v>7.9919285801638749</v>
      </c>
      <c r="L67" s="1012">
        <v>-0.71000317647089606</v>
      </c>
    </row>
    <row r="68" spans="1:12" ht="15">
      <c r="A68" s="46" t="s">
        <v>117</v>
      </c>
      <c r="B68" s="47" t="s">
        <v>29</v>
      </c>
      <c r="C68" s="79">
        <v>13089.521568627451</v>
      </c>
      <c r="D68" s="79">
        <v>12714.841176470589</v>
      </c>
      <c r="E68" s="80">
        <v>13351.312</v>
      </c>
      <c r="F68" s="80">
        <v>12969.138000000001</v>
      </c>
      <c r="G68" s="1004">
        <v>2.9467956929751153</v>
      </c>
      <c r="H68" s="81">
        <v>286.2</v>
      </c>
      <c r="I68" s="81">
        <v>-0.62500000000000389</v>
      </c>
      <c r="J68" s="89">
        <v>-4.918032786885246</v>
      </c>
      <c r="K68" s="89">
        <v>1.4186131833190656</v>
      </c>
      <c r="L68" s="1010">
        <v>-4.9762576445031348E-2</v>
      </c>
    </row>
    <row r="69" spans="1:12" ht="15">
      <c r="A69" s="46" t="s">
        <v>117</v>
      </c>
      <c r="B69" s="47" t="s">
        <v>30</v>
      </c>
      <c r="C69" s="79">
        <v>12801.834313725489</v>
      </c>
      <c r="D69" s="79">
        <v>12706.450980392157</v>
      </c>
      <c r="E69" s="80">
        <v>13057.870999999999</v>
      </c>
      <c r="F69" s="80">
        <v>12960.58</v>
      </c>
      <c r="G69" s="1004">
        <v>0.75066856575862539</v>
      </c>
      <c r="H69" s="81">
        <v>312.8</v>
      </c>
      <c r="I69" s="81">
        <v>0.41733547351525246</v>
      </c>
      <c r="J69" s="89">
        <v>-15.16533637400228</v>
      </c>
      <c r="K69" s="89">
        <v>4.5493457258163135</v>
      </c>
      <c r="L69" s="1010">
        <v>-0.72838190251611756</v>
      </c>
    </row>
    <row r="70" spans="1:12" ht="15">
      <c r="A70" s="46" t="s">
        <v>117</v>
      </c>
      <c r="B70" s="47" t="s">
        <v>35</v>
      </c>
      <c r="C70" s="79">
        <v>12510.238235294117</v>
      </c>
      <c r="D70" s="79">
        <v>12432.730392156862</v>
      </c>
      <c r="E70" s="80">
        <v>12760.442999999999</v>
      </c>
      <c r="F70" s="80">
        <v>12681.385</v>
      </c>
      <c r="G70" s="1004">
        <v>0.62341771028952342</v>
      </c>
      <c r="H70" s="81">
        <v>334.2</v>
      </c>
      <c r="I70" s="81">
        <v>1.2113870381586918</v>
      </c>
      <c r="J70" s="89">
        <v>1.8461538461538463</v>
      </c>
      <c r="K70" s="89">
        <v>2.0239696710284947</v>
      </c>
      <c r="L70" s="1010">
        <v>6.8141302490250633E-2</v>
      </c>
    </row>
    <row r="71" spans="1:12" ht="14.25">
      <c r="A71" s="44" t="s">
        <v>117</v>
      </c>
      <c r="B71" s="48" t="s">
        <v>31</v>
      </c>
      <c r="C71" s="90">
        <v>11652.35135354784</v>
      </c>
      <c r="D71" s="90">
        <v>11702.148768043</v>
      </c>
      <c r="E71" s="91">
        <v>11885.398380618797</v>
      </c>
      <c r="F71" s="91">
        <v>11936.191743403861</v>
      </c>
      <c r="G71" s="1011">
        <v>-0.42554077445289618</v>
      </c>
      <c r="H71" s="92">
        <v>276.26930740037949</v>
      </c>
      <c r="I71" s="92">
        <v>0.28598942213587802</v>
      </c>
      <c r="J71" s="93">
        <v>3.9447731755424065</v>
      </c>
      <c r="K71" s="93">
        <v>12.889812889812891</v>
      </c>
      <c r="L71" s="1012">
        <v>0.68544387013424846</v>
      </c>
    </row>
    <row r="72" spans="1:12" ht="15">
      <c r="A72" s="46" t="s">
        <v>117</v>
      </c>
      <c r="B72" s="47" t="s">
        <v>32</v>
      </c>
      <c r="C72" s="79">
        <v>11419.641176470588</v>
      </c>
      <c r="D72" s="79">
        <v>11281.64019607843</v>
      </c>
      <c r="E72" s="80">
        <v>11648.034</v>
      </c>
      <c r="F72" s="80">
        <v>11507.272999999999</v>
      </c>
      <c r="G72" s="1004">
        <v>1.2232350792407587</v>
      </c>
      <c r="H72" s="81">
        <v>250.1</v>
      </c>
      <c r="I72" s="81">
        <v>2.5840853158326427</v>
      </c>
      <c r="J72" s="89">
        <v>-3.8461538461538463</v>
      </c>
      <c r="K72" s="89">
        <v>3.057355998532469</v>
      </c>
      <c r="L72" s="1010">
        <v>-7.1969391128721139E-2</v>
      </c>
    </row>
    <row r="73" spans="1:12" ht="15">
      <c r="A73" s="46" t="s">
        <v>117</v>
      </c>
      <c r="B73" s="47" t="s">
        <v>33</v>
      </c>
      <c r="C73" s="79">
        <v>11769.03137254902</v>
      </c>
      <c r="D73" s="79">
        <v>11940.870588235293</v>
      </c>
      <c r="E73" s="80">
        <v>12004.412</v>
      </c>
      <c r="F73" s="80">
        <v>12179.688</v>
      </c>
      <c r="G73" s="1004">
        <v>-1.4390844822954401</v>
      </c>
      <c r="H73" s="81">
        <v>280.89999999999998</v>
      </c>
      <c r="I73" s="81">
        <v>-0.14219694276574266</v>
      </c>
      <c r="J73" s="81">
        <v>11.658031088082902</v>
      </c>
      <c r="K73" s="81">
        <v>7.9063226122049652</v>
      </c>
      <c r="L73" s="1005">
        <v>0.93755568676716106</v>
      </c>
    </row>
    <row r="74" spans="1:12" ht="15.75" thickBot="1">
      <c r="A74" s="56" t="s">
        <v>117</v>
      </c>
      <c r="B74" s="57" t="s">
        <v>36</v>
      </c>
      <c r="C74" s="82">
        <v>11511.179411764706</v>
      </c>
      <c r="D74" s="82">
        <v>11471.808823529413</v>
      </c>
      <c r="E74" s="83">
        <v>11741.403</v>
      </c>
      <c r="F74" s="83">
        <v>11701.245000000001</v>
      </c>
      <c r="G74" s="1006">
        <v>0.34319424984264019</v>
      </c>
      <c r="H74" s="84">
        <v>298.8</v>
      </c>
      <c r="I74" s="84">
        <v>-1.4836795252225519</v>
      </c>
      <c r="J74" s="84">
        <v>-10</v>
      </c>
      <c r="K74" s="84">
        <v>1.9261342790754556</v>
      </c>
      <c r="L74" s="1007">
        <v>-0.18014242550419168</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334</v>
      </c>
      <c r="B77" s="959"/>
      <c r="C77" s="959"/>
      <c r="D77" s="959"/>
      <c r="E77" s="959"/>
      <c r="F77" s="959"/>
      <c r="G77" s="1079"/>
      <c r="H77" s="1079"/>
      <c r="I77" s="1079"/>
      <c r="J77" s="1079"/>
      <c r="K77" s="1079"/>
      <c r="L77" s="1080"/>
    </row>
    <row r="78" spans="1:12" ht="12.75" customHeight="1">
      <c r="A78" s="27"/>
      <c r="B78" s="28"/>
      <c r="C78" s="3" t="s">
        <v>9</v>
      </c>
      <c r="D78" s="3" t="s">
        <v>9</v>
      </c>
      <c r="E78" s="3"/>
      <c r="F78" s="3"/>
      <c r="G78" s="960"/>
      <c r="H78" s="1352" t="s">
        <v>10</v>
      </c>
      <c r="I78" s="1353"/>
      <c r="J78" s="991" t="s">
        <v>11</v>
      </c>
      <c r="K78" s="961" t="s">
        <v>12</v>
      </c>
      <c r="L78" s="962"/>
    </row>
    <row r="79" spans="1:12" ht="15.75" customHeight="1">
      <c r="A79" s="29" t="s">
        <v>13</v>
      </c>
      <c r="B79" s="30" t="s">
        <v>14</v>
      </c>
      <c r="C79" s="963" t="s">
        <v>40</v>
      </c>
      <c r="D79" s="963" t="s">
        <v>40</v>
      </c>
      <c r="E79" s="964" t="s">
        <v>41</v>
      </c>
      <c r="F79" s="965" t="s">
        <v>41</v>
      </c>
      <c r="G79" s="992"/>
      <c r="H79" s="1350" t="s">
        <v>15</v>
      </c>
      <c r="I79" s="1351"/>
      <c r="J79" s="993" t="s">
        <v>16</v>
      </c>
      <c r="K79" s="966" t="s">
        <v>17</v>
      </c>
      <c r="L79" s="967"/>
    </row>
    <row r="80" spans="1:12" ht="26.25" thickBot="1">
      <c r="A80" s="31" t="s">
        <v>18</v>
      </c>
      <c r="B80" s="32" t="s">
        <v>19</v>
      </c>
      <c r="C80" s="882" t="s">
        <v>485</v>
      </c>
      <c r="D80" s="1266" t="s">
        <v>469</v>
      </c>
      <c r="E80" s="957" t="s">
        <v>485</v>
      </c>
      <c r="F80" s="1267" t="s">
        <v>469</v>
      </c>
      <c r="G80" s="990" t="s">
        <v>20</v>
      </c>
      <c r="H80" s="66" t="s">
        <v>485</v>
      </c>
      <c r="I80" s="895" t="s">
        <v>20</v>
      </c>
      <c r="J80" s="994" t="s">
        <v>20</v>
      </c>
      <c r="K80" s="958" t="s">
        <v>485</v>
      </c>
      <c r="L80" s="995" t="s">
        <v>21</v>
      </c>
    </row>
    <row r="81" spans="1:12" ht="15" thickBot="1">
      <c r="A81" s="33" t="s">
        <v>22</v>
      </c>
      <c r="B81" s="34" t="s">
        <v>23</v>
      </c>
      <c r="C81" s="67">
        <v>11749.141654653014</v>
      </c>
      <c r="D81" s="67">
        <v>11715.597184358516</v>
      </c>
      <c r="E81" s="68">
        <v>11984.124487746076</v>
      </c>
      <c r="F81" s="1268">
        <v>11949.909128045687</v>
      </c>
      <c r="G81" s="996">
        <v>0.28632317897788562</v>
      </c>
      <c r="H81" s="69">
        <v>326.60506029794283</v>
      </c>
      <c r="I81" s="69">
        <v>-5.0267357758366514E-2</v>
      </c>
      <c r="J81" s="70">
        <v>3.842848373235114</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10715.097289871363</v>
      </c>
      <c r="D83" s="72">
        <v>10932.615574791789</v>
      </c>
      <c r="E83" s="73">
        <v>10929.39923566879</v>
      </c>
      <c r="F83" s="73">
        <v>11151.267886287626</v>
      </c>
      <c r="G83" s="1000">
        <v>-1.9896271247474937</v>
      </c>
      <c r="H83" s="74">
        <v>261.66666666666669</v>
      </c>
      <c r="I83" s="74">
        <v>48.748815694142579</v>
      </c>
      <c r="J83" s="74">
        <v>-64.705882352941174</v>
      </c>
      <c r="K83" s="74">
        <v>7.0938756207141171E-2</v>
      </c>
      <c r="L83" s="1001">
        <v>-0.13777824808997363</v>
      </c>
    </row>
    <row r="84" spans="1:12" ht="15">
      <c r="A84" s="46" t="s">
        <v>109</v>
      </c>
      <c r="B84" s="75" t="s">
        <v>23</v>
      </c>
      <c r="C84" s="76">
        <v>12220.355586121481</v>
      </c>
      <c r="D84" s="76">
        <v>12238.077254454847</v>
      </c>
      <c r="E84" s="77">
        <v>12464.762697843911</v>
      </c>
      <c r="F84" s="77">
        <v>12482.838799543944</v>
      </c>
      <c r="G84" s="1002">
        <v>-0.14480761940700204</v>
      </c>
      <c r="H84" s="78">
        <v>354.39461920529806</v>
      </c>
      <c r="I84" s="78">
        <v>-6.5972355710394948E-2</v>
      </c>
      <c r="J84" s="78">
        <v>16.752577319587626</v>
      </c>
      <c r="K84" s="78">
        <v>42.847008749113265</v>
      </c>
      <c r="L84" s="1003">
        <v>4.7377392586283023</v>
      </c>
    </row>
    <row r="85" spans="1:12" ht="15">
      <c r="A85" s="39" t="s">
        <v>110</v>
      </c>
      <c r="B85" s="40" t="s">
        <v>23</v>
      </c>
      <c r="C85" s="79">
        <v>12161.928916453538</v>
      </c>
      <c r="D85" s="79">
        <v>11941.66147466455</v>
      </c>
      <c r="E85" s="80">
        <v>12405.167494782609</v>
      </c>
      <c r="F85" s="80">
        <v>12180.494704157842</v>
      </c>
      <c r="G85" s="1004">
        <v>1.8445292747270308</v>
      </c>
      <c r="H85" s="81">
        <v>385.68658536585366</v>
      </c>
      <c r="I85" s="81">
        <v>0.52135252123672415</v>
      </c>
      <c r="J85" s="81">
        <v>-15.825491873396064</v>
      </c>
      <c r="K85" s="81">
        <v>11.633956017971151</v>
      </c>
      <c r="L85" s="1005">
        <v>-2.718407395165741</v>
      </c>
    </row>
    <row r="86" spans="1:12" ht="15">
      <c r="A86" s="39" t="s">
        <v>111</v>
      </c>
      <c r="B86" s="40" t="s">
        <v>23</v>
      </c>
      <c r="C86" s="79" t="s">
        <v>100</v>
      </c>
      <c r="D86" s="79" t="s">
        <v>100</v>
      </c>
      <c r="E86" s="80" t="s">
        <v>100</v>
      </c>
      <c r="F86" s="80" t="s">
        <v>100</v>
      </c>
      <c r="G86" s="1004" t="s">
        <v>100</v>
      </c>
      <c r="H86" s="81" t="s">
        <v>100</v>
      </c>
      <c r="I86" s="81" t="s">
        <v>100</v>
      </c>
      <c r="J86" s="81" t="s">
        <v>100</v>
      </c>
      <c r="K86" s="81" t="s">
        <v>100</v>
      </c>
      <c r="L86" s="1005" t="s">
        <v>100</v>
      </c>
    </row>
    <row r="87" spans="1:12" ht="15">
      <c r="A87" s="39" t="s">
        <v>98</v>
      </c>
      <c r="B87" s="40" t="s">
        <v>23</v>
      </c>
      <c r="C87" s="79">
        <v>9618.2796524769237</v>
      </c>
      <c r="D87" s="79">
        <v>9699.3119684655012</v>
      </c>
      <c r="E87" s="80">
        <v>9810.6452455264625</v>
      </c>
      <c r="F87" s="80">
        <v>9893.2982078348123</v>
      </c>
      <c r="G87" s="1004">
        <v>-0.83544395986056785</v>
      </c>
      <c r="H87" s="81">
        <v>276.93541992696919</v>
      </c>
      <c r="I87" s="81">
        <v>-2.4217148769598169</v>
      </c>
      <c r="J87" s="81">
        <v>-2.9858299595141702</v>
      </c>
      <c r="K87" s="81">
        <v>22.664932608181605</v>
      </c>
      <c r="L87" s="1005">
        <v>-1.5953497736477367</v>
      </c>
    </row>
    <row r="88" spans="1:12" ht="15.75" thickBot="1">
      <c r="A88" s="41" t="s">
        <v>112</v>
      </c>
      <c r="B88" s="42" t="s">
        <v>23</v>
      </c>
      <c r="C88" s="82">
        <v>12404.59685122574</v>
      </c>
      <c r="D88" s="82">
        <v>12548.174135104773</v>
      </c>
      <c r="E88" s="83">
        <v>12652.688788250256</v>
      </c>
      <c r="F88" s="83">
        <v>12799.137617806869</v>
      </c>
      <c r="G88" s="1006">
        <v>-1.144208570371692</v>
      </c>
      <c r="H88" s="84">
        <v>293.78759730150495</v>
      </c>
      <c r="I88" s="84">
        <v>0.6533204185237963</v>
      </c>
      <c r="J88" s="84">
        <v>2.5545502927088877</v>
      </c>
      <c r="K88" s="84">
        <v>22.783163868526838</v>
      </c>
      <c r="L88" s="1007">
        <v>-0.28620384172484847</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t="s">
        <v>254</v>
      </c>
      <c r="D93" s="90" t="s">
        <v>254</v>
      </c>
      <c r="E93" s="91" t="s">
        <v>254</v>
      </c>
      <c r="F93" s="91" t="s">
        <v>254</v>
      </c>
      <c r="G93" s="1011" t="s">
        <v>100</v>
      </c>
      <c r="H93" s="92" t="s">
        <v>254</v>
      </c>
      <c r="I93" s="92" t="s">
        <v>100</v>
      </c>
      <c r="J93" s="93" t="s">
        <v>100</v>
      </c>
      <c r="K93" s="93">
        <v>2.3646252069047056E-2</v>
      </c>
      <c r="L93" s="1012" t="s">
        <v>100</v>
      </c>
    </row>
    <row r="94" spans="1:12" ht="15">
      <c r="A94" s="46" t="s">
        <v>113</v>
      </c>
      <c r="B94" s="47" t="s">
        <v>29</v>
      </c>
      <c r="C94" s="79" t="s">
        <v>254</v>
      </c>
      <c r="D94" s="79" t="s">
        <v>254</v>
      </c>
      <c r="E94" s="80" t="s">
        <v>254</v>
      </c>
      <c r="F94" s="80" t="s">
        <v>254</v>
      </c>
      <c r="G94" s="1004" t="s">
        <v>100</v>
      </c>
      <c r="H94" s="81" t="s">
        <v>254</v>
      </c>
      <c r="I94" s="81" t="s">
        <v>100</v>
      </c>
      <c r="J94" s="89" t="s">
        <v>100</v>
      </c>
      <c r="K94" s="89">
        <v>1.1823126034523528E-2</v>
      </c>
      <c r="L94" s="1010" t="s">
        <v>100</v>
      </c>
    </row>
    <row r="95" spans="1:12" ht="15">
      <c r="A95" s="46" t="s">
        <v>113</v>
      </c>
      <c r="B95" s="47" t="s">
        <v>30</v>
      </c>
      <c r="C95" s="79" t="s">
        <v>254</v>
      </c>
      <c r="D95" s="79" t="s">
        <v>254</v>
      </c>
      <c r="E95" s="80" t="s">
        <v>254</v>
      </c>
      <c r="F95" s="80" t="s">
        <v>254</v>
      </c>
      <c r="G95" s="1004" t="s">
        <v>100</v>
      </c>
      <c r="H95" s="81" t="s">
        <v>254</v>
      </c>
      <c r="I95" s="81" t="s">
        <v>100</v>
      </c>
      <c r="J95" s="89" t="s">
        <v>100</v>
      </c>
      <c r="K95" s="89">
        <v>1.1823126034523528E-2</v>
      </c>
      <c r="L95" s="1010" t="s">
        <v>100</v>
      </c>
    </row>
    <row r="96" spans="1:12" ht="14.25">
      <c r="A96" s="44" t="s">
        <v>113</v>
      </c>
      <c r="B96" s="48" t="s">
        <v>31</v>
      </c>
      <c r="C96" s="90" t="s">
        <v>254</v>
      </c>
      <c r="D96" s="90" t="s">
        <v>254</v>
      </c>
      <c r="E96" s="91" t="s">
        <v>254</v>
      </c>
      <c r="F96" s="91" t="s">
        <v>254</v>
      </c>
      <c r="G96" s="1011" t="s">
        <v>100</v>
      </c>
      <c r="H96" s="92" t="s">
        <v>254</v>
      </c>
      <c r="I96" s="92" t="s">
        <v>100</v>
      </c>
      <c r="J96" s="93" t="s">
        <v>100</v>
      </c>
      <c r="K96" s="93">
        <v>4.7292504138094112E-2</v>
      </c>
      <c r="L96" s="1012" t="s">
        <v>100</v>
      </c>
    </row>
    <row r="97" spans="1:12" ht="15">
      <c r="A97" s="46" t="s">
        <v>113</v>
      </c>
      <c r="B97" s="47" t="s">
        <v>32</v>
      </c>
      <c r="C97" s="79" t="s">
        <v>254</v>
      </c>
      <c r="D97" s="79" t="s">
        <v>254</v>
      </c>
      <c r="E97" s="80" t="s">
        <v>254</v>
      </c>
      <c r="F97" s="80" t="s">
        <v>254</v>
      </c>
      <c r="G97" s="1004" t="s">
        <v>100</v>
      </c>
      <c r="H97" s="81" t="s">
        <v>254</v>
      </c>
      <c r="I97" s="81" t="s">
        <v>100</v>
      </c>
      <c r="J97" s="89" t="s">
        <v>100</v>
      </c>
      <c r="K97" s="89">
        <v>4.7292504138094112E-2</v>
      </c>
      <c r="L97" s="1012" t="s">
        <v>100</v>
      </c>
    </row>
    <row r="98" spans="1:12" ht="15.75" thickBot="1">
      <c r="A98" s="49" t="s">
        <v>113</v>
      </c>
      <c r="B98" s="50" t="s">
        <v>33</v>
      </c>
      <c r="C98" s="1502" t="s">
        <v>100</v>
      </c>
      <c r="D98" s="94" t="s">
        <v>100</v>
      </c>
      <c r="E98" s="95" t="s">
        <v>100</v>
      </c>
      <c r="F98" s="95" t="s">
        <v>100</v>
      </c>
      <c r="G98" s="1013" t="s">
        <v>100</v>
      </c>
      <c r="H98" s="89" t="s">
        <v>100</v>
      </c>
      <c r="I98" s="89" t="s">
        <v>100</v>
      </c>
      <c r="J98" s="89" t="s">
        <v>100</v>
      </c>
      <c r="K98" s="89" t="s">
        <v>100</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12787.411683308967</v>
      </c>
      <c r="D100" s="85">
        <v>12748.941662436082</v>
      </c>
      <c r="E100" s="86">
        <v>13043.159916975146</v>
      </c>
      <c r="F100" s="86">
        <v>13003.920495684804</v>
      </c>
      <c r="G100" s="1008">
        <v>0.30175070128553144</v>
      </c>
      <c r="H100" s="87">
        <v>424.96179775280899</v>
      </c>
      <c r="I100" s="87">
        <v>2.8430415200796126</v>
      </c>
      <c r="J100" s="88">
        <v>37.984496124031011</v>
      </c>
      <c r="K100" s="88">
        <v>2.1045164341451881</v>
      </c>
      <c r="L100" s="1009">
        <v>0.52072269565531704</v>
      </c>
    </row>
    <row r="101" spans="1:12" ht="15">
      <c r="A101" s="46" t="s">
        <v>114</v>
      </c>
      <c r="B101" s="47" t="s">
        <v>26</v>
      </c>
      <c r="C101" s="79">
        <v>12922.361764705882</v>
      </c>
      <c r="D101" s="79">
        <v>12996.222549019609</v>
      </c>
      <c r="E101" s="80">
        <v>13180.808999999999</v>
      </c>
      <c r="F101" s="80">
        <v>13256.147000000001</v>
      </c>
      <c r="G101" s="1004">
        <v>-0.56832501932878055</v>
      </c>
      <c r="H101" s="81">
        <v>420</v>
      </c>
      <c r="I101" s="81">
        <v>4.7904191616766436</v>
      </c>
      <c r="J101" s="89">
        <v>46.153846153846153</v>
      </c>
      <c r="K101" s="89">
        <v>1.3478363679356822</v>
      </c>
      <c r="L101" s="1010">
        <v>0.39019364233715559</v>
      </c>
    </row>
    <row r="102" spans="1:12" ht="15">
      <c r="A102" s="46" t="s">
        <v>114</v>
      </c>
      <c r="B102" s="47" t="s">
        <v>27</v>
      </c>
      <c r="C102" s="79">
        <v>12554.651960784315</v>
      </c>
      <c r="D102" s="79">
        <v>12398.215686274511</v>
      </c>
      <c r="E102" s="80">
        <v>12805.745000000001</v>
      </c>
      <c r="F102" s="80">
        <v>12646.18</v>
      </c>
      <c r="G102" s="1004">
        <v>1.2617644221417101</v>
      </c>
      <c r="H102" s="81">
        <v>433.8</v>
      </c>
      <c r="I102" s="81">
        <v>0.37019898195280487</v>
      </c>
      <c r="J102" s="89">
        <v>25.490196078431371</v>
      </c>
      <c r="K102" s="89">
        <v>0.75668006620950579</v>
      </c>
      <c r="L102" s="1010">
        <v>0.13052905331816145</v>
      </c>
    </row>
    <row r="103" spans="1:12" ht="14.25">
      <c r="A103" s="44" t="s">
        <v>114</v>
      </c>
      <c r="B103" s="48" t="s">
        <v>28</v>
      </c>
      <c r="C103" s="90">
        <v>12600.265982409021</v>
      </c>
      <c r="D103" s="90">
        <v>12453.050199465859</v>
      </c>
      <c r="E103" s="91">
        <v>12852.271302057201</v>
      </c>
      <c r="F103" s="91">
        <v>12702.111203455177</v>
      </c>
      <c r="G103" s="1011">
        <v>1.1821664619120795</v>
      </c>
      <c r="H103" s="92">
        <v>382.44307036247335</v>
      </c>
      <c r="I103" s="92">
        <v>0.62371974969192079</v>
      </c>
      <c r="J103" s="93">
        <v>4.9217002237136462</v>
      </c>
      <c r="K103" s="93">
        <v>11.090092220383069</v>
      </c>
      <c r="L103" s="1012">
        <v>0.11403328852303041</v>
      </c>
    </row>
    <row r="104" spans="1:12" ht="15">
      <c r="A104" s="46" t="s">
        <v>114</v>
      </c>
      <c r="B104" s="47" t="s">
        <v>29</v>
      </c>
      <c r="C104" s="79">
        <v>12781.435294117648</v>
      </c>
      <c r="D104" s="79">
        <v>12731.267647058823</v>
      </c>
      <c r="E104" s="80">
        <v>13037.064</v>
      </c>
      <c r="F104" s="80">
        <v>12985.893</v>
      </c>
      <c r="G104" s="1004">
        <v>0.39405068253681341</v>
      </c>
      <c r="H104" s="81">
        <v>378.9</v>
      </c>
      <c r="I104" s="81">
        <v>1.8548387096774133</v>
      </c>
      <c r="J104" s="89">
        <v>6.5134099616858236</v>
      </c>
      <c r="K104" s="89">
        <v>6.5736580751950813</v>
      </c>
      <c r="L104" s="1010">
        <v>0.16481829618955679</v>
      </c>
    </row>
    <row r="105" spans="1:12" ht="15">
      <c r="A105" s="46" t="s">
        <v>114</v>
      </c>
      <c r="B105" s="47" t="s">
        <v>30</v>
      </c>
      <c r="C105" s="79">
        <v>12342.473529411765</v>
      </c>
      <c r="D105" s="79">
        <v>12082.049019607843</v>
      </c>
      <c r="E105" s="80">
        <v>12589.323</v>
      </c>
      <c r="F105" s="80">
        <v>12323.69</v>
      </c>
      <c r="G105" s="1004">
        <v>2.1554664228003122</v>
      </c>
      <c r="H105" s="81">
        <v>387.6</v>
      </c>
      <c r="I105" s="81">
        <v>-0.97087378640775546</v>
      </c>
      <c r="J105" s="89">
        <v>2.6881720430107525</v>
      </c>
      <c r="K105" s="89">
        <v>4.5164341451879881</v>
      </c>
      <c r="L105" s="1010">
        <v>-5.0785007666523718E-2</v>
      </c>
    </row>
    <row r="106" spans="1:12" ht="14.25">
      <c r="A106" s="44" t="s">
        <v>114</v>
      </c>
      <c r="B106" s="48" t="s">
        <v>31</v>
      </c>
      <c r="C106" s="90">
        <v>12009.526915640063</v>
      </c>
      <c r="D106" s="90">
        <v>12096.381270223377</v>
      </c>
      <c r="E106" s="91">
        <v>12249.717453952864</v>
      </c>
      <c r="F106" s="91">
        <v>12338.308895627844</v>
      </c>
      <c r="G106" s="1011">
        <v>-0.71801932034926663</v>
      </c>
      <c r="H106" s="92">
        <v>338.89605263157898</v>
      </c>
      <c r="I106" s="92">
        <v>-0.34408523451906647</v>
      </c>
      <c r="J106" s="93">
        <v>20.51898125901009</v>
      </c>
      <c r="K106" s="93">
        <v>29.652400094585008</v>
      </c>
      <c r="L106" s="1012">
        <v>4.1029832744499579</v>
      </c>
    </row>
    <row r="107" spans="1:12" ht="15">
      <c r="A107" s="46" t="s">
        <v>114</v>
      </c>
      <c r="B107" s="47" t="s">
        <v>32</v>
      </c>
      <c r="C107" s="79">
        <v>12064.140196078431</v>
      </c>
      <c r="D107" s="79">
        <v>12258.867647058823</v>
      </c>
      <c r="E107" s="80">
        <v>12305.423000000001</v>
      </c>
      <c r="F107" s="80">
        <v>12504.045</v>
      </c>
      <c r="G107" s="1004">
        <v>-1.5884619737053038</v>
      </c>
      <c r="H107" s="81">
        <v>328.7</v>
      </c>
      <c r="I107" s="81">
        <v>-0.36374658987571651</v>
      </c>
      <c r="J107" s="89">
        <v>24.772727272727273</v>
      </c>
      <c r="K107" s="89">
        <v>19.47268857886025</v>
      </c>
      <c r="L107" s="1010">
        <v>3.2664270687313355</v>
      </c>
    </row>
    <row r="108" spans="1:12" ht="15.75" thickBot="1">
      <c r="A108" s="49" t="s">
        <v>114</v>
      </c>
      <c r="B108" s="50" t="s">
        <v>33</v>
      </c>
      <c r="C108" s="94">
        <v>11913.719607843137</v>
      </c>
      <c r="D108" s="94">
        <v>11836.407843137255</v>
      </c>
      <c r="E108" s="95">
        <v>12151.994000000001</v>
      </c>
      <c r="F108" s="95">
        <v>12073.136</v>
      </c>
      <c r="G108" s="1013">
        <v>0.65316915174317736</v>
      </c>
      <c r="H108" s="89">
        <v>358.4</v>
      </c>
      <c r="I108" s="89">
        <v>0.19569471624265827</v>
      </c>
      <c r="J108" s="89">
        <v>13.14060446780552</v>
      </c>
      <c r="K108" s="89">
        <v>10.179711515724756</v>
      </c>
      <c r="L108" s="1010">
        <v>0.83655620571861711</v>
      </c>
    </row>
    <row r="109" spans="1:12" ht="15.75" thickBot="1">
      <c r="A109" s="51"/>
      <c r="B109" s="52"/>
      <c r="C109" s="96"/>
      <c r="D109" s="96"/>
      <c r="E109" s="96"/>
      <c r="F109" s="96"/>
      <c r="G109" s="1014"/>
      <c r="H109" s="97"/>
      <c r="I109" s="97"/>
      <c r="J109" s="97"/>
      <c r="K109" s="97"/>
      <c r="L109" s="1015"/>
    </row>
    <row r="110" spans="1:12" ht="15">
      <c r="A110" s="46" t="s">
        <v>115</v>
      </c>
      <c r="B110" s="53" t="s">
        <v>30</v>
      </c>
      <c r="C110" s="98">
        <v>12548.200980392157</v>
      </c>
      <c r="D110" s="98">
        <v>12296.73431372549</v>
      </c>
      <c r="E110" s="99">
        <v>12799.165000000001</v>
      </c>
      <c r="F110" s="99">
        <v>12542.669</v>
      </c>
      <c r="G110" s="1016">
        <v>2.0449873946286954</v>
      </c>
      <c r="H110" s="100">
        <v>404.4</v>
      </c>
      <c r="I110" s="100">
        <v>0.39721946375371542</v>
      </c>
      <c r="J110" s="100">
        <v>-16.129032258064516</v>
      </c>
      <c r="K110" s="100">
        <v>4.3036178765665642</v>
      </c>
      <c r="L110" s="1017">
        <v>-1.0248044684303661</v>
      </c>
    </row>
    <row r="111" spans="1:12" ht="15.75" thickBot="1">
      <c r="A111" s="49" t="s">
        <v>115</v>
      </c>
      <c r="B111" s="50" t="s">
        <v>33</v>
      </c>
      <c r="C111" s="94">
        <v>11917.135294117646</v>
      </c>
      <c r="D111" s="94">
        <v>11714.891176470588</v>
      </c>
      <c r="E111" s="95">
        <v>12155.477999999999</v>
      </c>
      <c r="F111" s="95">
        <v>11949.189</v>
      </c>
      <c r="G111" s="1013">
        <v>1.7263849454552844</v>
      </c>
      <c r="H111" s="89">
        <v>374.7</v>
      </c>
      <c r="I111" s="89">
        <v>0.61761546723953054</v>
      </c>
      <c r="J111" s="89">
        <v>-15.646258503401361</v>
      </c>
      <c r="K111" s="89">
        <v>7.3303381414045869</v>
      </c>
      <c r="L111" s="1010">
        <v>-1.6936029267353767</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100</v>
      </c>
      <c r="D113" s="85" t="s">
        <v>100</v>
      </c>
      <c r="E113" s="86" t="s">
        <v>100</v>
      </c>
      <c r="F113" s="86" t="s">
        <v>100</v>
      </c>
      <c r="G113" s="1008" t="s">
        <v>100</v>
      </c>
      <c r="H113" s="87" t="s">
        <v>100</v>
      </c>
      <c r="I113" s="87" t="s">
        <v>100</v>
      </c>
      <c r="J113" s="88" t="s">
        <v>100</v>
      </c>
      <c r="K113" s="88" t="s">
        <v>100</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100</v>
      </c>
      <c r="D116" s="79" t="s">
        <v>100</v>
      </c>
      <c r="E116" s="80" t="s">
        <v>100</v>
      </c>
      <c r="F116" s="80" t="s">
        <v>100</v>
      </c>
      <c r="G116" s="1004" t="s">
        <v>100</v>
      </c>
      <c r="H116" s="81" t="s">
        <v>100</v>
      </c>
      <c r="I116" s="81" t="s">
        <v>100</v>
      </c>
      <c r="J116" s="89" t="s">
        <v>100</v>
      </c>
      <c r="K116" s="89" t="s">
        <v>100</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10953.454991445715</v>
      </c>
      <c r="D124" s="85">
        <v>10851.317562764709</v>
      </c>
      <c r="E124" s="86">
        <v>11172.524091274629</v>
      </c>
      <c r="F124" s="86">
        <v>11068.343914020003</v>
      </c>
      <c r="G124" s="1008">
        <v>0.94124449026799262</v>
      </c>
      <c r="H124" s="87">
        <v>347.79720279720277</v>
      </c>
      <c r="I124" s="87">
        <v>1.3025260814424198</v>
      </c>
      <c r="J124" s="88">
        <v>-13.855421686746988</v>
      </c>
      <c r="K124" s="88">
        <v>1.6907070229368646</v>
      </c>
      <c r="L124" s="1009">
        <v>-0.34735313667025602</v>
      </c>
    </row>
    <row r="125" spans="1:12" ht="15">
      <c r="A125" s="46" t="s">
        <v>24</v>
      </c>
      <c r="B125" s="47" t="s">
        <v>29</v>
      </c>
      <c r="C125" s="79">
        <v>11069.476470588235</v>
      </c>
      <c r="D125" s="79">
        <v>11824.62156862745</v>
      </c>
      <c r="E125" s="80">
        <v>11290.866</v>
      </c>
      <c r="F125" s="80">
        <v>12061.114</v>
      </c>
      <c r="G125" s="1004">
        <v>-6.3862094330589994</v>
      </c>
      <c r="H125" s="81">
        <v>316.8</v>
      </c>
      <c r="I125" s="81">
        <v>-2.6728110599078305</v>
      </c>
      <c r="J125" s="89">
        <v>-40.476190476190474</v>
      </c>
      <c r="K125" s="89">
        <v>0.2955781508630882</v>
      </c>
      <c r="L125" s="1010">
        <v>-0.22007562445919543</v>
      </c>
    </row>
    <row r="126" spans="1:12" ht="15">
      <c r="A126" s="46" t="s">
        <v>24</v>
      </c>
      <c r="B126" s="47" t="s">
        <v>30</v>
      </c>
      <c r="C126" s="79">
        <v>10895.48431372549</v>
      </c>
      <c r="D126" s="79">
        <v>10938.739215686273</v>
      </c>
      <c r="E126" s="80">
        <v>11113.394</v>
      </c>
      <c r="F126" s="80">
        <v>11157.513999999999</v>
      </c>
      <c r="G126" s="1004">
        <v>-0.39542858740754422</v>
      </c>
      <c r="H126" s="81">
        <v>348.8</v>
      </c>
      <c r="I126" s="81">
        <v>1.7799824919754954</v>
      </c>
      <c r="J126" s="89">
        <v>-28.865979381443296</v>
      </c>
      <c r="K126" s="89">
        <v>0.81579569638212335</v>
      </c>
      <c r="L126" s="1010">
        <v>-0.37511897519553172</v>
      </c>
    </row>
    <row r="127" spans="1:12" ht="15">
      <c r="A127" s="46" t="s">
        <v>24</v>
      </c>
      <c r="B127" s="47" t="s">
        <v>35</v>
      </c>
      <c r="C127" s="79">
        <v>10980.298039215686</v>
      </c>
      <c r="D127" s="79">
        <v>9243.0872549019605</v>
      </c>
      <c r="E127" s="80">
        <v>11199.904</v>
      </c>
      <c r="F127" s="80">
        <v>9427.9490000000005</v>
      </c>
      <c r="G127" s="1004">
        <v>18.794702856368865</v>
      </c>
      <c r="H127" s="81">
        <v>362.2</v>
      </c>
      <c r="I127" s="81">
        <v>-2.9734797749799151</v>
      </c>
      <c r="J127" s="89">
        <v>81.481481481481481</v>
      </c>
      <c r="K127" s="89">
        <v>0.57933317569165288</v>
      </c>
      <c r="L127" s="1010">
        <v>0.24784146298447057</v>
      </c>
    </row>
    <row r="128" spans="1:12" ht="14.25">
      <c r="A128" s="44" t="s">
        <v>24</v>
      </c>
      <c r="B128" s="48" t="s">
        <v>31</v>
      </c>
      <c r="C128" s="90">
        <v>10017.551955891078</v>
      </c>
      <c r="D128" s="90">
        <v>9981.4792772638411</v>
      </c>
      <c r="E128" s="91">
        <v>10217.902995008901</v>
      </c>
      <c r="F128" s="91">
        <v>10181.108862809118</v>
      </c>
      <c r="G128" s="1011">
        <v>0.36139611800232024</v>
      </c>
      <c r="H128" s="92">
        <v>293.83327615780445</v>
      </c>
      <c r="I128" s="92">
        <v>-1.7644071483030019</v>
      </c>
      <c r="J128" s="93">
        <v>-6.6453162530024024</v>
      </c>
      <c r="K128" s="93">
        <v>13.785764956254434</v>
      </c>
      <c r="L128" s="1012">
        <v>-1.5487961241629993</v>
      </c>
    </row>
    <row r="129" spans="1:12" ht="15">
      <c r="A129" s="46" t="s">
        <v>24</v>
      </c>
      <c r="B129" s="47" t="s">
        <v>32</v>
      </c>
      <c r="C129" s="79">
        <v>9730.0990196078419</v>
      </c>
      <c r="D129" s="79">
        <v>9867.2235294117636</v>
      </c>
      <c r="E129" s="80">
        <v>9924.7009999999991</v>
      </c>
      <c r="F129" s="80">
        <v>10064.567999999999</v>
      </c>
      <c r="G129" s="1004">
        <v>-1.3896970043821077</v>
      </c>
      <c r="H129" s="81">
        <v>266.7</v>
      </c>
      <c r="I129" s="81">
        <v>-0.26178010471203766</v>
      </c>
      <c r="J129" s="89">
        <v>25.543478260869566</v>
      </c>
      <c r="K129" s="89">
        <v>5.46228422794987</v>
      </c>
      <c r="L129" s="1010">
        <v>0.94417495845938504</v>
      </c>
    </row>
    <row r="130" spans="1:12" ht="15">
      <c r="A130" s="46" t="s">
        <v>24</v>
      </c>
      <c r="B130" s="47" t="s">
        <v>33</v>
      </c>
      <c r="C130" s="79">
        <v>10117.65294117647</v>
      </c>
      <c r="D130" s="79">
        <v>10041.541176470588</v>
      </c>
      <c r="E130" s="80">
        <v>10320.005999999999</v>
      </c>
      <c r="F130" s="80">
        <v>10242.371999999999</v>
      </c>
      <c r="G130" s="1004">
        <v>0.75796895484756877</v>
      </c>
      <c r="H130" s="81">
        <v>307.8</v>
      </c>
      <c r="I130" s="81">
        <v>-0.25923525599481895</v>
      </c>
      <c r="J130" s="89">
        <v>-22.33375156838143</v>
      </c>
      <c r="K130" s="89">
        <v>7.318515015370064</v>
      </c>
      <c r="L130" s="1010">
        <v>-2.4666292449123173</v>
      </c>
    </row>
    <row r="131" spans="1:12" ht="15">
      <c r="A131" s="46" t="s">
        <v>24</v>
      </c>
      <c r="B131" s="47" t="s">
        <v>36</v>
      </c>
      <c r="C131" s="79">
        <v>10583.704901960786</v>
      </c>
      <c r="D131" s="79">
        <v>9860.7274509803919</v>
      </c>
      <c r="E131" s="80">
        <v>10795.379000000001</v>
      </c>
      <c r="F131" s="80">
        <v>10057.941999999999</v>
      </c>
      <c r="G131" s="1004">
        <v>7.331887577001357</v>
      </c>
      <c r="H131" s="81">
        <v>339.6</v>
      </c>
      <c r="I131" s="81">
        <v>-2.4137931034482691</v>
      </c>
      <c r="J131" s="89">
        <v>1.1904761904761905</v>
      </c>
      <c r="K131" s="89">
        <v>1.0049657129344998</v>
      </c>
      <c r="L131" s="1010">
        <v>-2.6341837710067484E-2</v>
      </c>
    </row>
    <row r="132" spans="1:12" ht="14.25">
      <c r="A132" s="44" t="s">
        <v>24</v>
      </c>
      <c r="B132" s="48" t="s">
        <v>37</v>
      </c>
      <c r="C132" s="90">
        <v>8151.6155944976335</v>
      </c>
      <c r="D132" s="90">
        <v>8385.3197097978991</v>
      </c>
      <c r="E132" s="91">
        <v>8314.6479063875868</v>
      </c>
      <c r="F132" s="91">
        <v>8553.0261039938578</v>
      </c>
      <c r="G132" s="1011">
        <v>-2.7870626689068523</v>
      </c>
      <c r="H132" s="92">
        <v>227.86282894736837</v>
      </c>
      <c r="I132" s="92">
        <v>-1.8376421572706914</v>
      </c>
      <c r="J132" s="93">
        <v>8.3778966131907318</v>
      </c>
      <c r="K132" s="93">
        <v>7.1884606289903052</v>
      </c>
      <c r="L132" s="1012">
        <v>0.3007994871855173</v>
      </c>
    </row>
    <row r="133" spans="1:12" ht="15">
      <c r="A133" s="46" t="s">
        <v>24</v>
      </c>
      <c r="B133" s="47" t="s">
        <v>102</v>
      </c>
      <c r="C133" s="101">
        <v>7359.9254901960785</v>
      </c>
      <c r="D133" s="101">
        <v>7533.701960784314</v>
      </c>
      <c r="E133" s="102">
        <v>7507.1239999999998</v>
      </c>
      <c r="F133" s="102">
        <v>7684.3760000000002</v>
      </c>
      <c r="G133" s="1018">
        <v>-2.3066544375236244</v>
      </c>
      <c r="H133" s="103">
        <v>208</v>
      </c>
      <c r="I133" s="103">
        <v>0.53165780570323551</v>
      </c>
      <c r="J133" s="104">
        <v>45.539906103286384</v>
      </c>
      <c r="K133" s="104">
        <v>3.6651690707022935</v>
      </c>
      <c r="L133" s="1019">
        <v>1.0500677815678552</v>
      </c>
    </row>
    <row r="134" spans="1:12" ht="15">
      <c r="A134" s="46" t="s">
        <v>24</v>
      </c>
      <c r="B134" s="47" t="s">
        <v>38</v>
      </c>
      <c r="C134" s="79">
        <v>8586.3088235294108</v>
      </c>
      <c r="D134" s="79">
        <v>8777.1529411764695</v>
      </c>
      <c r="E134" s="80">
        <v>8758.0349999999999</v>
      </c>
      <c r="F134" s="80">
        <v>8952.6959999999999</v>
      </c>
      <c r="G134" s="1004">
        <v>-2.1743282693838824</v>
      </c>
      <c r="H134" s="81">
        <v>235.7</v>
      </c>
      <c r="I134" s="81">
        <v>-0.71609098567818741</v>
      </c>
      <c r="J134" s="89">
        <v>-20.446096654275092</v>
      </c>
      <c r="K134" s="89">
        <v>2.530148971388035</v>
      </c>
      <c r="L134" s="1010">
        <v>-0.77249068484278149</v>
      </c>
    </row>
    <row r="135" spans="1:12" ht="15.75" thickBot="1">
      <c r="A135" s="46" t="s">
        <v>24</v>
      </c>
      <c r="B135" s="47" t="s">
        <v>39</v>
      </c>
      <c r="C135" s="79">
        <v>9384.3803921568615</v>
      </c>
      <c r="D135" s="79">
        <v>8946.2764705882346</v>
      </c>
      <c r="E135" s="80">
        <v>9572.0679999999993</v>
      </c>
      <c r="F135" s="80">
        <v>9125.2019999999993</v>
      </c>
      <c r="G135" s="1004">
        <v>4.8970532378351734</v>
      </c>
      <c r="H135" s="81">
        <v>281.2</v>
      </c>
      <c r="I135" s="81">
        <v>-0.35435861091424525</v>
      </c>
      <c r="J135" s="89">
        <v>6.3291139240506329</v>
      </c>
      <c r="K135" s="89">
        <v>0.99314258689997637</v>
      </c>
      <c r="L135" s="1010">
        <v>2.3222390460442943E-2</v>
      </c>
    </row>
    <row r="136" spans="1:12" ht="15.75" thickBot="1">
      <c r="A136" s="51"/>
      <c r="B136" s="52"/>
      <c r="C136" s="96"/>
      <c r="D136" s="96"/>
      <c r="E136" s="96"/>
      <c r="F136" s="96"/>
      <c r="G136" s="1014"/>
      <c r="H136" s="97"/>
      <c r="I136" s="97"/>
      <c r="J136" s="97"/>
      <c r="K136" s="97"/>
      <c r="L136" s="1015"/>
    </row>
    <row r="137" spans="1:12" ht="14.25">
      <c r="A137" s="44" t="s">
        <v>117</v>
      </c>
      <c r="B137" s="48" t="s">
        <v>25</v>
      </c>
      <c r="C137" s="90">
        <v>13588.89057335387</v>
      </c>
      <c r="D137" s="90">
        <v>13266.632805674541</v>
      </c>
      <c r="E137" s="91">
        <v>13860.668384820949</v>
      </c>
      <c r="F137" s="91">
        <v>13531.965461788031</v>
      </c>
      <c r="G137" s="1011">
        <v>2.4290848506901552</v>
      </c>
      <c r="H137" s="92">
        <v>349.69532710280373</v>
      </c>
      <c r="I137" s="92">
        <v>4.6380520348570373</v>
      </c>
      <c r="J137" s="93">
        <v>28.915662650602407</v>
      </c>
      <c r="K137" s="93">
        <v>1.2650744856940175</v>
      </c>
      <c r="L137" s="1012">
        <v>0.24604440589045717</v>
      </c>
    </row>
    <row r="138" spans="1:12" ht="15">
      <c r="A138" s="46" t="s">
        <v>117</v>
      </c>
      <c r="B138" s="47" t="s">
        <v>26</v>
      </c>
      <c r="C138" s="79">
        <v>13138.71862745098</v>
      </c>
      <c r="D138" s="79">
        <v>13622.188235294117</v>
      </c>
      <c r="E138" s="80">
        <v>13401.493</v>
      </c>
      <c r="F138" s="80">
        <v>13894.632</v>
      </c>
      <c r="G138" s="1004">
        <v>-3.5491332192173153</v>
      </c>
      <c r="H138" s="81">
        <v>332</v>
      </c>
      <c r="I138" s="81">
        <v>10.519307589880169</v>
      </c>
      <c r="J138" s="89">
        <v>-60</v>
      </c>
      <c r="K138" s="89">
        <v>0.11823126034523528</v>
      </c>
      <c r="L138" s="1010">
        <v>-0.18870551067993352</v>
      </c>
    </row>
    <row r="139" spans="1:12" ht="15">
      <c r="A139" s="46" t="s">
        <v>117</v>
      </c>
      <c r="B139" s="47" t="s">
        <v>27</v>
      </c>
      <c r="C139" s="79">
        <v>13826.423529411764</v>
      </c>
      <c r="D139" s="79">
        <v>13172.250980392157</v>
      </c>
      <c r="E139" s="80">
        <v>14102.951999999999</v>
      </c>
      <c r="F139" s="80">
        <v>13435.696</v>
      </c>
      <c r="G139" s="1004">
        <v>4.9662927770917067</v>
      </c>
      <c r="H139" s="81">
        <v>343.8</v>
      </c>
      <c r="I139" s="81">
        <v>1.3860218224712439</v>
      </c>
      <c r="J139" s="89">
        <v>58.695652173913047</v>
      </c>
      <c r="K139" s="89">
        <v>0.86308820052021751</v>
      </c>
      <c r="L139" s="1010">
        <v>0.29832454183390689</v>
      </c>
    </row>
    <row r="140" spans="1:12" ht="15">
      <c r="A140" s="46" t="s">
        <v>117</v>
      </c>
      <c r="B140" s="47" t="s">
        <v>34</v>
      </c>
      <c r="C140" s="79">
        <v>13092.500980392157</v>
      </c>
      <c r="D140" s="79">
        <v>13007.914705882353</v>
      </c>
      <c r="E140" s="80">
        <v>13354.351000000001</v>
      </c>
      <c r="F140" s="80">
        <v>13268.073</v>
      </c>
      <c r="G140" s="1004">
        <v>0.65026775176772278</v>
      </c>
      <c r="H140" s="81">
        <v>375</v>
      </c>
      <c r="I140" s="81">
        <v>-2.7993779160186656</v>
      </c>
      <c r="J140" s="89">
        <v>100</v>
      </c>
      <c r="K140" s="89">
        <v>0.28375502482856468</v>
      </c>
      <c r="L140" s="1010">
        <v>0.13642537473648367</v>
      </c>
    </row>
    <row r="141" spans="1:12" ht="14.25">
      <c r="A141" s="44" t="s">
        <v>117</v>
      </c>
      <c r="B141" s="48" t="s">
        <v>28</v>
      </c>
      <c r="C141" s="90">
        <v>13061.419904503045</v>
      </c>
      <c r="D141" s="90">
        <v>13018.184709146681</v>
      </c>
      <c r="E141" s="91">
        <v>13322.648302593107</v>
      </c>
      <c r="F141" s="91">
        <v>13278.548403329614</v>
      </c>
      <c r="G141" s="1011">
        <v>0.33211385705710234</v>
      </c>
      <c r="H141" s="92">
        <v>316.09727272727275</v>
      </c>
      <c r="I141" s="92">
        <v>1.9910999314821445</v>
      </c>
      <c r="J141" s="93">
        <v>-12.23404255319149</v>
      </c>
      <c r="K141" s="93">
        <v>7.8032631827855292</v>
      </c>
      <c r="L141" s="1012">
        <v>-1.4293948896515483</v>
      </c>
    </row>
    <row r="142" spans="1:12" ht="15">
      <c r="A142" s="46" t="s">
        <v>117</v>
      </c>
      <c r="B142" s="47" t="s">
        <v>29</v>
      </c>
      <c r="C142" s="79">
        <v>13666.05</v>
      </c>
      <c r="D142" s="79">
        <v>13159.100980392157</v>
      </c>
      <c r="E142" s="80">
        <v>13939.370999999999</v>
      </c>
      <c r="F142" s="80">
        <v>13422.282999999999</v>
      </c>
      <c r="G142" s="1004">
        <v>3.8524593766947079</v>
      </c>
      <c r="H142" s="81">
        <v>291</v>
      </c>
      <c r="I142" s="81">
        <v>3.0453257790368355</v>
      </c>
      <c r="J142" s="89">
        <v>3.6496350364963499</v>
      </c>
      <c r="K142" s="89">
        <v>1.678883896902341</v>
      </c>
      <c r="L142" s="1010">
        <v>-3.1296083155840648E-3</v>
      </c>
    </row>
    <row r="143" spans="1:12" ht="15">
      <c r="A143" s="46" t="s">
        <v>117</v>
      </c>
      <c r="B143" s="47" t="s">
        <v>30</v>
      </c>
      <c r="C143" s="79">
        <v>13040.908823529413</v>
      </c>
      <c r="D143" s="79">
        <v>13049.542156862744</v>
      </c>
      <c r="E143" s="80">
        <v>13301.727000000001</v>
      </c>
      <c r="F143" s="80">
        <v>13310.532999999999</v>
      </c>
      <c r="G143" s="1004">
        <v>-6.6158132059765562E-2</v>
      </c>
      <c r="H143" s="81">
        <v>317</v>
      </c>
      <c r="I143" s="81">
        <v>2.126288659793822</v>
      </c>
      <c r="J143" s="89">
        <v>-17.008196721311474</v>
      </c>
      <c r="K143" s="89">
        <v>4.7883660439820286</v>
      </c>
      <c r="L143" s="1010">
        <v>-1.2030397264292674</v>
      </c>
    </row>
    <row r="144" spans="1:12" ht="15">
      <c r="A144" s="46" t="s">
        <v>117</v>
      </c>
      <c r="B144" s="47" t="s">
        <v>35</v>
      </c>
      <c r="C144" s="79">
        <v>12487.167647058823</v>
      </c>
      <c r="D144" s="79">
        <v>12780.381372549018</v>
      </c>
      <c r="E144" s="80">
        <v>12736.911</v>
      </c>
      <c r="F144" s="80">
        <v>13035.989</v>
      </c>
      <c r="G144" s="1004">
        <v>-2.2942486373684385</v>
      </c>
      <c r="H144" s="81">
        <v>344.4</v>
      </c>
      <c r="I144" s="81">
        <v>1.9538188277086932</v>
      </c>
      <c r="J144" s="89">
        <v>-11.023622047244094</v>
      </c>
      <c r="K144" s="89">
        <v>1.3360132419011586</v>
      </c>
      <c r="L144" s="1010">
        <v>-0.22322555490669904</v>
      </c>
    </row>
    <row r="145" spans="1:12" ht="14.25">
      <c r="A145" s="44" t="s">
        <v>117</v>
      </c>
      <c r="B145" s="48" t="s">
        <v>31</v>
      </c>
      <c r="C145" s="90">
        <v>11838.039743264608</v>
      </c>
      <c r="D145" s="90">
        <v>12098.060423841351</v>
      </c>
      <c r="E145" s="91">
        <v>12074.800538129901</v>
      </c>
      <c r="F145" s="91">
        <v>12340.021632318178</v>
      </c>
      <c r="G145" s="1011">
        <v>-2.149275763777188</v>
      </c>
      <c r="H145" s="92">
        <v>275.93715517241384</v>
      </c>
      <c r="I145" s="92">
        <v>0.15206107613311373</v>
      </c>
      <c r="J145" s="93">
        <v>11.111111111111111</v>
      </c>
      <c r="K145" s="93">
        <v>13.714826200047291</v>
      </c>
      <c r="L145" s="1012">
        <v>0.89714664203624217</v>
      </c>
    </row>
    <row r="146" spans="1:12" ht="15">
      <c r="A146" s="46" t="s">
        <v>117</v>
      </c>
      <c r="B146" s="47" t="s">
        <v>32</v>
      </c>
      <c r="C146" s="79">
        <v>11438.888235294116</v>
      </c>
      <c r="D146" s="79">
        <v>11423.49019607843</v>
      </c>
      <c r="E146" s="80">
        <v>11667.665999999999</v>
      </c>
      <c r="F146" s="80">
        <v>11651.96</v>
      </c>
      <c r="G146" s="1004">
        <v>0.13479277306135734</v>
      </c>
      <c r="H146" s="81">
        <v>246.5</v>
      </c>
      <c r="I146" s="81">
        <v>1.7753922378199882</v>
      </c>
      <c r="J146" s="89">
        <v>11.567164179104477</v>
      </c>
      <c r="K146" s="89">
        <v>3.5351146843225352</v>
      </c>
      <c r="L146" s="1010">
        <v>0.24475249893272544</v>
      </c>
    </row>
    <row r="147" spans="1:12" ht="15">
      <c r="A147" s="46" t="s">
        <v>117</v>
      </c>
      <c r="B147" s="47" t="s">
        <v>33</v>
      </c>
      <c r="C147" s="79">
        <v>11988.534313725489</v>
      </c>
      <c r="D147" s="79">
        <v>12349.767647058825</v>
      </c>
      <c r="E147" s="80">
        <v>12228.305</v>
      </c>
      <c r="F147" s="80">
        <v>12596.763000000001</v>
      </c>
      <c r="G147" s="1004">
        <v>-2.9250212931687334</v>
      </c>
      <c r="H147" s="81">
        <v>284.3</v>
      </c>
      <c r="I147" s="81">
        <v>0.42387848816672147</v>
      </c>
      <c r="J147" s="81">
        <v>16.936671575846834</v>
      </c>
      <c r="K147" s="81">
        <v>9.387562071411681</v>
      </c>
      <c r="L147" s="1005">
        <v>1.0511593703680955</v>
      </c>
    </row>
    <row r="148" spans="1:12" ht="15.75" thickBot="1">
      <c r="A148" s="56" t="s">
        <v>117</v>
      </c>
      <c r="B148" s="57" t="s">
        <v>36</v>
      </c>
      <c r="C148" s="82">
        <v>11617.45</v>
      </c>
      <c r="D148" s="82">
        <v>11947.091176470587</v>
      </c>
      <c r="E148" s="83">
        <v>11849.799000000001</v>
      </c>
      <c r="F148" s="83">
        <v>12186.032999999999</v>
      </c>
      <c r="G148" s="1006">
        <v>-2.7591751967190521</v>
      </c>
      <c r="H148" s="84">
        <v>308.2</v>
      </c>
      <c r="I148" s="84">
        <v>-2.0031796502384775</v>
      </c>
      <c r="J148" s="84">
        <v>-30.927835051546392</v>
      </c>
      <c r="K148" s="84">
        <v>0.79214944431307643</v>
      </c>
      <c r="L148" s="1007">
        <v>-0.39876522726457864</v>
      </c>
    </row>
    <row r="149" spans="1:12">
      <c r="G149" s="65"/>
      <c r="H149" s="65"/>
      <c r="I149" s="65"/>
      <c r="J149" s="65"/>
      <c r="K149" s="65"/>
      <c r="L149" s="65"/>
    </row>
    <row r="150" spans="1:12" ht="13.5" thickBot="1">
      <c r="G150" s="65"/>
      <c r="H150" s="65"/>
      <c r="I150" s="65"/>
      <c r="J150" s="65"/>
      <c r="K150" s="65"/>
      <c r="L150" s="1107"/>
    </row>
    <row r="151" spans="1:12" ht="21" thickBot="1">
      <c r="A151" s="968" t="s">
        <v>335</v>
      </c>
      <c r="B151" s="959"/>
      <c r="C151" s="959"/>
      <c r="D151" s="959"/>
      <c r="E151" s="959"/>
      <c r="F151" s="959"/>
      <c r="G151" s="1079"/>
      <c r="H151" s="1079"/>
      <c r="I151" s="1079"/>
      <c r="J151" s="1079"/>
      <c r="K151" s="1079"/>
      <c r="L151" s="1080"/>
    </row>
    <row r="152" spans="1:12" ht="12.75" customHeight="1">
      <c r="A152" s="27"/>
      <c r="B152" s="28"/>
      <c r="C152" s="3" t="s">
        <v>9</v>
      </c>
      <c r="D152" s="3" t="s">
        <v>9</v>
      </c>
      <c r="E152" s="3"/>
      <c r="F152" s="3"/>
      <c r="G152" s="960"/>
      <c r="H152" s="1352" t="s">
        <v>10</v>
      </c>
      <c r="I152" s="1353"/>
      <c r="J152" s="991" t="s">
        <v>11</v>
      </c>
      <c r="K152" s="961" t="s">
        <v>12</v>
      </c>
      <c r="L152" s="962"/>
    </row>
    <row r="153" spans="1:12" ht="15.75" customHeight="1">
      <c r="A153" s="29" t="s">
        <v>13</v>
      </c>
      <c r="B153" s="30" t="s">
        <v>14</v>
      </c>
      <c r="C153" s="963" t="s">
        <v>40</v>
      </c>
      <c r="D153" s="963" t="s">
        <v>40</v>
      </c>
      <c r="E153" s="964" t="s">
        <v>41</v>
      </c>
      <c r="F153" s="965" t="s">
        <v>41</v>
      </c>
      <c r="G153" s="992"/>
      <c r="H153" s="1350" t="s">
        <v>15</v>
      </c>
      <c r="I153" s="1351"/>
      <c r="J153" s="993" t="s">
        <v>16</v>
      </c>
      <c r="K153" s="966" t="s">
        <v>17</v>
      </c>
      <c r="L153" s="967"/>
    </row>
    <row r="154" spans="1:12" ht="26.25" thickBot="1">
      <c r="A154" s="31" t="s">
        <v>18</v>
      </c>
      <c r="B154" s="32" t="s">
        <v>19</v>
      </c>
      <c r="C154" s="882" t="s">
        <v>485</v>
      </c>
      <c r="D154" s="1266" t="s">
        <v>469</v>
      </c>
      <c r="E154" s="957" t="s">
        <v>485</v>
      </c>
      <c r="F154" s="1267" t="s">
        <v>469</v>
      </c>
      <c r="G154" s="990" t="s">
        <v>20</v>
      </c>
      <c r="H154" s="66" t="s">
        <v>485</v>
      </c>
      <c r="I154" s="895" t="s">
        <v>20</v>
      </c>
      <c r="J154" s="994" t="s">
        <v>20</v>
      </c>
      <c r="K154" s="958" t="s">
        <v>485</v>
      </c>
      <c r="L154" s="995" t="s">
        <v>21</v>
      </c>
    </row>
    <row r="155" spans="1:12" ht="15" thickBot="1">
      <c r="A155" s="33" t="s">
        <v>22</v>
      </c>
      <c r="B155" s="34" t="s">
        <v>23</v>
      </c>
      <c r="C155" s="67">
        <v>11374.497791150576</v>
      </c>
      <c r="D155" s="67">
        <v>11220.442083211903</v>
      </c>
      <c r="E155" s="68">
        <v>11601.987746973587</v>
      </c>
      <c r="F155" s="1268">
        <v>11444.850924876142</v>
      </c>
      <c r="G155" s="996">
        <v>1.3729914275763799</v>
      </c>
      <c r="H155" s="69">
        <v>325.07067723342942</v>
      </c>
      <c r="I155" s="69">
        <v>-0.67670670350181139</v>
      </c>
      <c r="J155" s="70">
        <v>-7.3802215401040971</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v>11600.388526762057</v>
      </c>
      <c r="D157" s="72">
        <v>9853.9215686274511</v>
      </c>
      <c r="E157" s="73">
        <v>11832.396297297299</v>
      </c>
      <c r="F157" s="73">
        <v>10051</v>
      </c>
      <c r="G157" s="1000">
        <v>17.723572751938104</v>
      </c>
      <c r="H157" s="74">
        <v>277.5</v>
      </c>
      <c r="I157" s="74">
        <v>58.571428571428577</v>
      </c>
      <c r="J157" s="74">
        <v>300</v>
      </c>
      <c r="K157" s="74">
        <v>0.11527377521613834</v>
      </c>
      <c r="L157" s="1001">
        <v>8.8582196409251912E-2</v>
      </c>
    </row>
    <row r="158" spans="1:12" ht="15">
      <c r="A158" s="46" t="s">
        <v>109</v>
      </c>
      <c r="B158" s="75" t="s">
        <v>23</v>
      </c>
      <c r="C158" s="76">
        <v>11871.041148367449</v>
      </c>
      <c r="D158" s="76">
        <v>11781.836262636492</v>
      </c>
      <c r="E158" s="77">
        <v>12108.461971334798</v>
      </c>
      <c r="F158" s="77">
        <v>12017.472987889223</v>
      </c>
      <c r="G158" s="1002">
        <v>0.75713907189365615</v>
      </c>
      <c r="H158" s="78">
        <v>352.33387039026138</v>
      </c>
      <c r="I158" s="78">
        <v>-2.2103057433902755</v>
      </c>
      <c r="J158" s="78">
        <v>0.72124053371799501</v>
      </c>
      <c r="K158" s="78">
        <v>40.244956772334298</v>
      </c>
      <c r="L158" s="1003">
        <v>3.2370827565862683</v>
      </c>
    </row>
    <row r="159" spans="1:12" ht="15">
      <c r="A159" s="39" t="s">
        <v>110</v>
      </c>
      <c r="B159" s="40" t="s">
        <v>23</v>
      </c>
      <c r="C159" s="79">
        <v>11887.401711854638</v>
      </c>
      <c r="D159" s="79">
        <v>11800.825720000161</v>
      </c>
      <c r="E159" s="80">
        <v>12125.149746091731</v>
      </c>
      <c r="F159" s="80">
        <v>12036.842234400165</v>
      </c>
      <c r="G159" s="1004">
        <v>0.73364350858725669</v>
      </c>
      <c r="H159" s="81">
        <v>391.58364485981309</v>
      </c>
      <c r="I159" s="81">
        <v>2.5609250561083154</v>
      </c>
      <c r="J159" s="81">
        <v>-14.171122994652407</v>
      </c>
      <c r="K159" s="81">
        <v>9.250720461095101</v>
      </c>
      <c r="L159" s="1005">
        <v>-0.73193001268042401</v>
      </c>
    </row>
    <row r="160" spans="1:12" ht="15">
      <c r="A160" s="39" t="s">
        <v>111</v>
      </c>
      <c r="B160" s="40" t="s">
        <v>23</v>
      </c>
      <c r="C160" s="79" t="s">
        <v>100</v>
      </c>
      <c r="D160" s="79" t="s">
        <v>254</v>
      </c>
      <c r="E160" s="80" t="s">
        <v>100</v>
      </c>
      <c r="F160" s="80" t="s">
        <v>254</v>
      </c>
      <c r="G160" s="1004" t="s">
        <v>100</v>
      </c>
      <c r="H160" s="81" t="s">
        <v>100</v>
      </c>
      <c r="I160" s="81" t="s">
        <v>100</v>
      </c>
      <c r="J160" s="81" t="s">
        <v>100</v>
      </c>
      <c r="K160" s="81" t="s">
        <v>100</v>
      </c>
      <c r="L160" s="1005" t="s">
        <v>100</v>
      </c>
    </row>
    <row r="161" spans="1:12" ht="15">
      <c r="A161" s="39" t="s">
        <v>98</v>
      </c>
      <c r="B161" s="40" t="s">
        <v>23</v>
      </c>
      <c r="C161" s="79">
        <v>9756.5805146016028</v>
      </c>
      <c r="D161" s="79">
        <v>9632.7406375250903</v>
      </c>
      <c r="E161" s="80">
        <v>9951.7121248936346</v>
      </c>
      <c r="F161" s="80">
        <v>9825.3954502755914</v>
      </c>
      <c r="G161" s="1004">
        <v>1.2856141542323383</v>
      </c>
      <c r="H161" s="81">
        <v>289.53182503770739</v>
      </c>
      <c r="I161" s="81">
        <v>-1.5037805116032923</v>
      </c>
      <c r="J161" s="81">
        <v>-13.371080139372824</v>
      </c>
      <c r="K161" s="81">
        <v>28.659942363112389</v>
      </c>
      <c r="L161" s="1005">
        <v>-1.9819901071932264</v>
      </c>
    </row>
    <row r="162" spans="1:12" ht="15.75" thickBot="1">
      <c r="A162" s="41" t="s">
        <v>112</v>
      </c>
      <c r="B162" s="42" t="s">
        <v>23</v>
      </c>
      <c r="C162" s="82">
        <v>12083.327151980619</v>
      </c>
      <c r="D162" s="82">
        <v>11921.712782075541</v>
      </c>
      <c r="E162" s="83">
        <v>12324.993695020232</v>
      </c>
      <c r="F162" s="83">
        <v>12160.147037717052</v>
      </c>
      <c r="G162" s="1006">
        <v>1.3556304606504861</v>
      </c>
      <c r="H162" s="84">
        <v>293.38627320954907</v>
      </c>
      <c r="I162" s="84">
        <v>-0.2598007874501177</v>
      </c>
      <c r="J162" s="84">
        <v>-9.8086124401913874</v>
      </c>
      <c r="K162" s="84">
        <v>21.729106628242075</v>
      </c>
      <c r="L162" s="1007">
        <v>-0.58505325431497823</v>
      </c>
    </row>
    <row r="163" spans="1:12" ht="15" thickBot="1">
      <c r="A163" s="35"/>
      <c r="B163" s="43"/>
      <c r="C163" s="71"/>
      <c r="D163" s="71"/>
      <c r="E163" s="71"/>
      <c r="F163" s="71"/>
      <c r="G163" s="998"/>
      <c r="H163" s="70"/>
      <c r="I163" s="70"/>
      <c r="J163" s="70"/>
      <c r="K163" s="70"/>
      <c r="L163" s="999"/>
    </row>
    <row r="164" spans="1:12" ht="14.25">
      <c r="A164" s="44" t="s">
        <v>113</v>
      </c>
      <c r="B164" s="45" t="s">
        <v>25</v>
      </c>
      <c r="C164" s="85" t="s">
        <v>254</v>
      </c>
      <c r="D164" s="85" t="s">
        <v>100</v>
      </c>
      <c r="E164" s="86" t="s">
        <v>254</v>
      </c>
      <c r="F164" s="86" t="s">
        <v>100</v>
      </c>
      <c r="G164" s="1008" t="s">
        <v>100</v>
      </c>
      <c r="H164" s="87" t="s">
        <v>254</v>
      </c>
      <c r="I164" s="87" t="s">
        <v>100</v>
      </c>
      <c r="J164" s="88" t="s">
        <v>100</v>
      </c>
      <c r="K164" s="88">
        <v>1.4409221902017292E-2</v>
      </c>
      <c r="L164" s="1009" t="s">
        <v>100</v>
      </c>
    </row>
    <row r="165" spans="1:12" ht="15">
      <c r="A165" s="46" t="s">
        <v>113</v>
      </c>
      <c r="B165" s="47" t="s">
        <v>26</v>
      </c>
      <c r="C165" s="79" t="s">
        <v>254</v>
      </c>
      <c r="D165" s="79" t="s">
        <v>100</v>
      </c>
      <c r="E165" s="80" t="s">
        <v>254</v>
      </c>
      <c r="F165" s="80" t="s">
        <v>100</v>
      </c>
      <c r="G165" s="1004" t="s">
        <v>100</v>
      </c>
      <c r="H165" s="81" t="s">
        <v>254</v>
      </c>
      <c r="I165" s="81" t="s">
        <v>100</v>
      </c>
      <c r="J165" s="89" t="s">
        <v>100</v>
      </c>
      <c r="K165" s="89">
        <v>1.4409221902017292E-2</v>
      </c>
      <c r="L165" s="1010" t="s">
        <v>100</v>
      </c>
    </row>
    <row r="166" spans="1:12" ht="15">
      <c r="A166" s="46" t="s">
        <v>113</v>
      </c>
      <c r="B166" s="47" t="s">
        <v>27</v>
      </c>
      <c r="C166" s="79" t="s">
        <v>100</v>
      </c>
      <c r="D166" s="79" t="s">
        <v>100</v>
      </c>
      <c r="E166" s="80" t="s">
        <v>100</v>
      </c>
      <c r="F166" s="80" t="s">
        <v>100</v>
      </c>
      <c r="G166" s="1004" t="s">
        <v>100</v>
      </c>
      <c r="H166" s="81" t="s">
        <v>100</v>
      </c>
      <c r="I166" s="81" t="s">
        <v>100</v>
      </c>
      <c r="J166" s="89" t="s">
        <v>100</v>
      </c>
      <c r="K166" s="89" t="s">
        <v>100</v>
      </c>
      <c r="L166" s="1010" t="s">
        <v>100</v>
      </c>
    </row>
    <row r="167" spans="1:12" ht="14.25">
      <c r="A167" s="44" t="s">
        <v>113</v>
      </c>
      <c r="B167" s="48" t="s">
        <v>28</v>
      </c>
      <c r="C167" s="90" t="s">
        <v>254</v>
      </c>
      <c r="D167" s="90" t="s">
        <v>100</v>
      </c>
      <c r="E167" s="91" t="s">
        <v>254</v>
      </c>
      <c r="F167" s="91" t="s">
        <v>100</v>
      </c>
      <c r="G167" s="1011" t="s">
        <v>100</v>
      </c>
      <c r="H167" s="92" t="s">
        <v>254</v>
      </c>
      <c r="I167" s="92" t="s">
        <v>100</v>
      </c>
      <c r="J167" s="93" t="s">
        <v>100</v>
      </c>
      <c r="K167" s="93">
        <v>4.3227665706051875E-2</v>
      </c>
      <c r="L167" s="1012" t="s">
        <v>100</v>
      </c>
    </row>
    <row r="168" spans="1:12" ht="15">
      <c r="A168" s="46" t="s">
        <v>113</v>
      </c>
      <c r="B168" s="47" t="s">
        <v>29</v>
      </c>
      <c r="C168" s="79" t="s">
        <v>254</v>
      </c>
      <c r="D168" s="79" t="s">
        <v>100</v>
      </c>
      <c r="E168" s="80" t="s">
        <v>254</v>
      </c>
      <c r="F168" s="80" t="s">
        <v>100</v>
      </c>
      <c r="G168" s="1004" t="s">
        <v>100</v>
      </c>
      <c r="H168" s="81" t="s">
        <v>254</v>
      </c>
      <c r="I168" s="81" t="s">
        <v>100</v>
      </c>
      <c r="J168" s="89" t="s">
        <v>100</v>
      </c>
      <c r="K168" s="89">
        <v>1.4409221902017292E-2</v>
      </c>
      <c r="L168" s="1010" t="s">
        <v>100</v>
      </c>
    </row>
    <row r="169" spans="1:12" ht="15">
      <c r="A169" s="46" t="s">
        <v>113</v>
      </c>
      <c r="B169" s="47" t="s">
        <v>30</v>
      </c>
      <c r="C169" s="79" t="s">
        <v>254</v>
      </c>
      <c r="D169" s="79" t="s">
        <v>100</v>
      </c>
      <c r="E169" s="80" t="s">
        <v>254</v>
      </c>
      <c r="F169" s="80" t="s">
        <v>100</v>
      </c>
      <c r="G169" s="1004" t="s">
        <v>100</v>
      </c>
      <c r="H169" s="81" t="s">
        <v>254</v>
      </c>
      <c r="I169" s="81" t="s">
        <v>100</v>
      </c>
      <c r="J169" s="89" t="s">
        <v>100</v>
      </c>
      <c r="K169" s="89">
        <v>2.8818443804034585E-2</v>
      </c>
      <c r="L169" s="1010" t="s">
        <v>100</v>
      </c>
    </row>
    <row r="170" spans="1:12" ht="14.25">
      <c r="A170" s="44" t="s">
        <v>113</v>
      </c>
      <c r="B170" s="48" t="s">
        <v>31</v>
      </c>
      <c r="C170" s="90" t="s">
        <v>254</v>
      </c>
      <c r="D170" s="90" t="s">
        <v>254</v>
      </c>
      <c r="E170" s="91" t="s">
        <v>254</v>
      </c>
      <c r="F170" s="91" t="s">
        <v>254</v>
      </c>
      <c r="G170" s="1004" t="s">
        <v>100</v>
      </c>
      <c r="H170" s="92" t="s">
        <v>254</v>
      </c>
      <c r="I170" s="81" t="s">
        <v>100</v>
      </c>
      <c r="J170" s="89" t="s">
        <v>100</v>
      </c>
      <c r="K170" s="93">
        <v>5.7636887608069169E-2</v>
      </c>
      <c r="L170" s="1012" t="s">
        <v>100</v>
      </c>
    </row>
    <row r="171" spans="1:12" ht="15">
      <c r="A171" s="46" t="s">
        <v>113</v>
      </c>
      <c r="B171" s="47" t="s">
        <v>32</v>
      </c>
      <c r="C171" s="79" t="s">
        <v>254</v>
      </c>
      <c r="D171" s="79" t="s">
        <v>254</v>
      </c>
      <c r="E171" s="80" t="s">
        <v>254</v>
      </c>
      <c r="F171" s="80" t="s">
        <v>254</v>
      </c>
      <c r="G171" s="1004" t="s">
        <v>100</v>
      </c>
      <c r="H171" s="81" t="s">
        <v>254</v>
      </c>
      <c r="I171" s="81" t="s">
        <v>100</v>
      </c>
      <c r="J171" s="89" t="s">
        <v>100</v>
      </c>
      <c r="K171" s="89">
        <v>4.3227665706051875E-2</v>
      </c>
      <c r="L171" s="1010" t="s">
        <v>100</v>
      </c>
    </row>
    <row r="172" spans="1:12" ht="15.75" thickBot="1">
      <c r="A172" s="49" t="s">
        <v>113</v>
      </c>
      <c r="B172" s="50" t="s">
        <v>33</v>
      </c>
      <c r="C172" s="94" t="s">
        <v>254</v>
      </c>
      <c r="D172" s="94" t="s">
        <v>100</v>
      </c>
      <c r="E172" s="95" t="s">
        <v>254</v>
      </c>
      <c r="F172" s="95" t="s">
        <v>100</v>
      </c>
      <c r="G172" s="1013" t="s">
        <v>100</v>
      </c>
      <c r="H172" s="89" t="s">
        <v>254</v>
      </c>
      <c r="I172" s="89" t="s">
        <v>100</v>
      </c>
      <c r="J172" s="89" t="s">
        <v>100</v>
      </c>
      <c r="K172" s="89">
        <v>1.4409221902017292E-2</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12409.393182306356</v>
      </c>
      <c r="D174" s="85">
        <v>12331.085163597247</v>
      </c>
      <c r="E174" s="86">
        <v>12657.581045952484</v>
      </c>
      <c r="F174" s="86">
        <v>12577.706866869192</v>
      </c>
      <c r="G174" s="1008">
        <v>0.63504564010541253</v>
      </c>
      <c r="H174" s="87">
        <v>420.87604790419164</v>
      </c>
      <c r="I174" s="87">
        <v>-0.7128321701502135</v>
      </c>
      <c r="J174" s="88">
        <v>-36.742424242424242</v>
      </c>
      <c r="K174" s="88">
        <v>2.4063400576368874</v>
      </c>
      <c r="L174" s="1009">
        <v>-1.1169483448721209</v>
      </c>
    </row>
    <row r="175" spans="1:12" ht="15">
      <c r="A175" s="46" t="s">
        <v>114</v>
      </c>
      <c r="B175" s="47" t="s">
        <v>26</v>
      </c>
      <c r="C175" s="79">
        <v>12409.301960784313</v>
      </c>
      <c r="D175" s="79">
        <v>12410.385294117648</v>
      </c>
      <c r="E175" s="80">
        <v>12657.487999999999</v>
      </c>
      <c r="F175" s="80">
        <v>12658.593000000001</v>
      </c>
      <c r="G175" s="1004">
        <v>-8.7292481873884591E-3</v>
      </c>
      <c r="H175" s="81">
        <v>410.8</v>
      </c>
      <c r="I175" s="81">
        <v>-2.0972354623450933</v>
      </c>
      <c r="J175" s="89">
        <v>-32.394366197183103</v>
      </c>
      <c r="K175" s="89">
        <v>1.38328530259366</v>
      </c>
      <c r="L175" s="1010">
        <v>-0.51181679269527636</v>
      </c>
    </row>
    <row r="176" spans="1:12" ht="15">
      <c r="A176" s="46" t="s">
        <v>114</v>
      </c>
      <c r="B176" s="47" t="s">
        <v>27</v>
      </c>
      <c r="C176" s="79">
        <v>12409.50980392157</v>
      </c>
      <c r="D176" s="79">
        <v>12240.783333333333</v>
      </c>
      <c r="E176" s="80">
        <v>12657.7</v>
      </c>
      <c r="F176" s="80">
        <v>12485.599</v>
      </c>
      <c r="G176" s="1004">
        <v>1.3783960224895944</v>
      </c>
      <c r="H176" s="81">
        <v>434.5</v>
      </c>
      <c r="I176" s="81">
        <v>1.3056656563301523</v>
      </c>
      <c r="J176" s="89">
        <v>-41.803278688524593</v>
      </c>
      <c r="K176" s="89">
        <v>1.0230547550432278</v>
      </c>
      <c r="L176" s="1010">
        <v>-0.60513155217684433</v>
      </c>
    </row>
    <row r="177" spans="1:12" ht="14.25">
      <c r="A177" s="44" t="s">
        <v>114</v>
      </c>
      <c r="B177" s="48" t="s">
        <v>28</v>
      </c>
      <c r="C177" s="90">
        <v>12100.879800505438</v>
      </c>
      <c r="D177" s="90">
        <v>11955.500392194373</v>
      </c>
      <c r="E177" s="91">
        <v>12342.897396515547</v>
      </c>
      <c r="F177" s="91">
        <v>12194.610400038262</v>
      </c>
      <c r="G177" s="1011">
        <v>1.2160043790888153</v>
      </c>
      <c r="H177" s="92">
        <v>377.14964028776984</v>
      </c>
      <c r="I177" s="92">
        <v>-2.596893011933076</v>
      </c>
      <c r="J177" s="93">
        <v>2.9629629629629632</v>
      </c>
      <c r="K177" s="93">
        <v>12.017291066282421</v>
      </c>
      <c r="L177" s="1012">
        <v>1.2072016494934186</v>
      </c>
    </row>
    <row r="178" spans="1:12" ht="15">
      <c r="A178" s="46" t="s">
        <v>114</v>
      </c>
      <c r="B178" s="47" t="s">
        <v>29</v>
      </c>
      <c r="C178" s="79">
        <v>12066.563725490196</v>
      </c>
      <c r="D178" s="79">
        <v>11971.238235294119</v>
      </c>
      <c r="E178" s="80">
        <v>12307.895</v>
      </c>
      <c r="F178" s="80">
        <v>12210.663</v>
      </c>
      <c r="G178" s="1004">
        <v>0.79628763810777481</v>
      </c>
      <c r="H178" s="81">
        <v>365.8</v>
      </c>
      <c r="I178" s="81">
        <v>-3.0736618971913003</v>
      </c>
      <c r="J178" s="89">
        <v>-5.1224944320712691</v>
      </c>
      <c r="K178" s="89">
        <v>6.1383285302593658</v>
      </c>
      <c r="L178" s="1010">
        <v>0.14606908811336261</v>
      </c>
    </row>
    <row r="179" spans="1:12" ht="15">
      <c r="A179" s="46" t="s">
        <v>114</v>
      </c>
      <c r="B179" s="47" t="s">
        <v>30</v>
      </c>
      <c r="C179" s="79">
        <v>12134.577450980392</v>
      </c>
      <c r="D179" s="79">
        <v>11937.00294117647</v>
      </c>
      <c r="E179" s="80">
        <v>12377.269</v>
      </c>
      <c r="F179" s="80">
        <v>12175.743</v>
      </c>
      <c r="G179" s="1004">
        <v>1.6551433452562183</v>
      </c>
      <c r="H179" s="81">
        <v>389</v>
      </c>
      <c r="I179" s="81">
        <v>-2.6039058587881767</v>
      </c>
      <c r="J179" s="89">
        <v>13.019390581717452</v>
      </c>
      <c r="K179" s="89">
        <v>5.8789625360230549</v>
      </c>
      <c r="L179" s="1010">
        <v>1.0611325613800551</v>
      </c>
    </row>
    <row r="180" spans="1:12" ht="14.25">
      <c r="A180" s="44" t="s">
        <v>114</v>
      </c>
      <c r="B180" s="48" t="s">
        <v>31</v>
      </c>
      <c r="C180" s="90">
        <v>11687.266658372539</v>
      </c>
      <c r="D180" s="90">
        <v>11579.704907601412</v>
      </c>
      <c r="E180" s="91">
        <v>11921.01199153999</v>
      </c>
      <c r="F180" s="91">
        <v>11811.299005753441</v>
      </c>
      <c r="G180" s="1011">
        <v>0.92888162202232516</v>
      </c>
      <c r="H180" s="92">
        <v>334.39698660714288</v>
      </c>
      <c r="I180" s="92">
        <v>-0.94490878191565464</v>
      </c>
      <c r="J180" s="93">
        <v>5.4738081224249555</v>
      </c>
      <c r="K180" s="93">
        <v>25.821325648414984</v>
      </c>
      <c r="L180" s="1012">
        <v>3.1468294519649653</v>
      </c>
    </row>
    <row r="181" spans="1:12" ht="15">
      <c r="A181" s="46" t="s">
        <v>114</v>
      </c>
      <c r="B181" s="47" t="s">
        <v>32</v>
      </c>
      <c r="C181" s="79">
        <v>11650.469607843137</v>
      </c>
      <c r="D181" s="79">
        <v>11525.483333333334</v>
      </c>
      <c r="E181" s="80">
        <v>11883.478999999999</v>
      </c>
      <c r="F181" s="80">
        <v>11755.993</v>
      </c>
      <c r="G181" s="1004">
        <v>1.0844341264919004</v>
      </c>
      <c r="H181" s="81">
        <v>323.89999999999998</v>
      </c>
      <c r="I181" s="81">
        <v>-1.3702801461632157</v>
      </c>
      <c r="J181" s="89">
        <v>3.6036036036036037</v>
      </c>
      <c r="K181" s="89">
        <v>16.570605187319885</v>
      </c>
      <c r="L181" s="1010">
        <v>1.7567789494979174</v>
      </c>
    </row>
    <row r="182" spans="1:12" ht="15.75" thickBot="1">
      <c r="A182" s="49" t="s">
        <v>114</v>
      </c>
      <c r="B182" s="50" t="s">
        <v>33</v>
      </c>
      <c r="C182" s="94">
        <v>11747.722549019607</v>
      </c>
      <c r="D182" s="94">
        <v>11674.279411764704</v>
      </c>
      <c r="E182" s="95">
        <v>11982.677</v>
      </c>
      <c r="F182" s="95">
        <v>11907.764999999999</v>
      </c>
      <c r="G182" s="1013">
        <v>0.62910210270357425</v>
      </c>
      <c r="H182" s="89">
        <v>353.2</v>
      </c>
      <c r="I182" s="89">
        <v>-0.47900817131586049</v>
      </c>
      <c r="J182" s="89">
        <v>8.998302207130731</v>
      </c>
      <c r="K182" s="89">
        <v>9.250720461095101</v>
      </c>
      <c r="L182" s="1010">
        <v>1.390050502467048</v>
      </c>
    </row>
    <row r="183" spans="1:12" ht="15.75" thickBot="1">
      <c r="A183" s="51"/>
      <c r="B183" s="52"/>
      <c r="C183" s="96"/>
      <c r="D183" s="96"/>
      <c r="E183" s="96"/>
      <c r="F183" s="96"/>
      <c r="G183" s="1014"/>
      <c r="H183" s="97"/>
      <c r="I183" s="97"/>
      <c r="J183" s="97"/>
      <c r="K183" s="97"/>
      <c r="L183" s="1015"/>
    </row>
    <row r="184" spans="1:12" ht="15">
      <c r="A184" s="46" t="s">
        <v>115</v>
      </c>
      <c r="B184" s="53" t="s">
        <v>30</v>
      </c>
      <c r="C184" s="98">
        <v>12108.08725490196</v>
      </c>
      <c r="D184" s="98">
        <v>11981.877450980392</v>
      </c>
      <c r="E184" s="99">
        <v>12350.249</v>
      </c>
      <c r="F184" s="99">
        <v>12221.514999999999</v>
      </c>
      <c r="G184" s="1016">
        <v>1.053339131850678</v>
      </c>
      <c r="H184" s="100">
        <v>407.7</v>
      </c>
      <c r="I184" s="100">
        <v>1.6454749439042546</v>
      </c>
      <c r="J184" s="100">
        <v>-14.61038961038961</v>
      </c>
      <c r="K184" s="100">
        <v>3.7896253602305476</v>
      </c>
      <c r="L184" s="1017">
        <v>-0.32087777602996237</v>
      </c>
    </row>
    <row r="185" spans="1:12" ht="15.75" thickBot="1">
      <c r="A185" s="49" t="s">
        <v>115</v>
      </c>
      <c r="B185" s="50" t="s">
        <v>33</v>
      </c>
      <c r="C185" s="94">
        <v>11723.25</v>
      </c>
      <c r="D185" s="94">
        <v>11662.810784313724</v>
      </c>
      <c r="E185" s="95">
        <v>11957.715</v>
      </c>
      <c r="F185" s="95">
        <v>11896.066999999999</v>
      </c>
      <c r="G185" s="1013">
        <v>0.51822169461554857</v>
      </c>
      <c r="H185" s="89">
        <v>380.4</v>
      </c>
      <c r="I185" s="89">
        <v>3.2853651914200288</v>
      </c>
      <c r="J185" s="89">
        <v>-13.863636363636363</v>
      </c>
      <c r="K185" s="89">
        <v>5.4610951008645534</v>
      </c>
      <c r="L185" s="1010">
        <v>-0.41105223665046076</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t="s">
        <v>100</v>
      </c>
      <c r="D194" s="90" t="s">
        <v>254</v>
      </c>
      <c r="E194" s="91" t="s">
        <v>100</v>
      </c>
      <c r="F194" s="91" t="s">
        <v>254</v>
      </c>
      <c r="G194" s="1011" t="s">
        <v>100</v>
      </c>
      <c r="H194" s="92" t="s">
        <v>100</v>
      </c>
      <c r="I194" s="92" t="s">
        <v>100</v>
      </c>
      <c r="J194" s="93" t="s">
        <v>100</v>
      </c>
      <c r="K194" s="93">
        <v>0</v>
      </c>
      <c r="L194" s="1012" t="s">
        <v>100</v>
      </c>
    </row>
    <row r="195" spans="1:12" ht="15">
      <c r="A195" s="39" t="s">
        <v>116</v>
      </c>
      <c r="B195" s="47" t="s">
        <v>33</v>
      </c>
      <c r="C195" s="79" t="s">
        <v>100</v>
      </c>
      <c r="D195" s="79" t="s">
        <v>254</v>
      </c>
      <c r="E195" s="80" t="s">
        <v>100</v>
      </c>
      <c r="F195" s="80" t="s">
        <v>254</v>
      </c>
      <c r="G195" s="1004" t="s">
        <v>100</v>
      </c>
      <c r="H195" s="81" t="s">
        <v>100</v>
      </c>
      <c r="I195" s="81" t="s">
        <v>100</v>
      </c>
      <c r="J195" s="89" t="s">
        <v>100</v>
      </c>
      <c r="K195" s="89">
        <v>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10570.642441626826</v>
      </c>
      <c r="D198" s="85">
        <v>10273.278309177225</v>
      </c>
      <c r="E198" s="86">
        <v>10782.055290459362</v>
      </c>
      <c r="F198" s="86">
        <v>10478.743875360769</v>
      </c>
      <c r="G198" s="1008">
        <v>2.8945398294521287</v>
      </c>
      <c r="H198" s="87">
        <v>358.24430379746832</v>
      </c>
      <c r="I198" s="87">
        <v>-2.7323798724567654</v>
      </c>
      <c r="J198" s="88">
        <v>-6.6929133858267722</v>
      </c>
      <c r="K198" s="88">
        <v>3.4149855907780982</v>
      </c>
      <c r="L198" s="1009">
        <v>2.5155082303522036E-2</v>
      </c>
    </row>
    <row r="199" spans="1:12" ht="15">
      <c r="A199" s="46" t="s">
        <v>24</v>
      </c>
      <c r="B199" s="47" t="s">
        <v>29</v>
      </c>
      <c r="C199" s="79">
        <v>10129.23137254902</v>
      </c>
      <c r="D199" s="79">
        <v>10114.994117647058</v>
      </c>
      <c r="E199" s="80">
        <v>10331.816000000001</v>
      </c>
      <c r="F199" s="80">
        <v>10317.294</v>
      </c>
      <c r="G199" s="1004">
        <v>0.14075396126155604</v>
      </c>
      <c r="H199" s="81">
        <v>314.3</v>
      </c>
      <c r="I199" s="81">
        <v>-2.4216081962123597</v>
      </c>
      <c r="J199" s="89">
        <v>-41.666666666666671</v>
      </c>
      <c r="K199" s="89">
        <v>0.40345821325648412</v>
      </c>
      <c r="L199" s="1010">
        <v>-0.23713967810879011</v>
      </c>
    </row>
    <row r="200" spans="1:12" ht="15">
      <c r="A200" s="46" t="s">
        <v>24</v>
      </c>
      <c r="B200" s="47" t="s">
        <v>30</v>
      </c>
      <c r="C200" s="79">
        <v>10638.168627450981</v>
      </c>
      <c r="D200" s="79">
        <v>10359.284313725489</v>
      </c>
      <c r="E200" s="80">
        <v>10850.932000000001</v>
      </c>
      <c r="F200" s="80">
        <v>10566.47</v>
      </c>
      <c r="G200" s="1004">
        <v>2.6921195063252097</v>
      </c>
      <c r="H200" s="81">
        <v>351.5</v>
      </c>
      <c r="I200" s="81">
        <v>-2.198107957707284</v>
      </c>
      <c r="J200" s="89">
        <v>11.881188118811881</v>
      </c>
      <c r="K200" s="89">
        <v>1.628242074927954</v>
      </c>
      <c r="L200" s="1010">
        <v>0.28031734518018947</v>
      </c>
    </row>
    <row r="201" spans="1:12" ht="15">
      <c r="A201" s="46" t="s">
        <v>24</v>
      </c>
      <c r="B201" s="47" t="s">
        <v>35</v>
      </c>
      <c r="C201" s="79">
        <v>10603.690196078431</v>
      </c>
      <c r="D201" s="79">
        <v>10257.127450980392</v>
      </c>
      <c r="E201" s="80">
        <v>10815.763999999999</v>
      </c>
      <c r="F201" s="80">
        <v>10462.27</v>
      </c>
      <c r="G201" s="1004">
        <v>3.3787505006083651</v>
      </c>
      <c r="H201" s="81">
        <v>379</v>
      </c>
      <c r="I201" s="81">
        <v>-4.7738693467336679</v>
      </c>
      <c r="J201" s="89">
        <v>-8.5714285714285712</v>
      </c>
      <c r="K201" s="89">
        <v>1.38328530259366</v>
      </c>
      <c r="L201" s="1010">
        <v>-1.8022584767877436E-2</v>
      </c>
    </row>
    <row r="202" spans="1:12" ht="14.25">
      <c r="A202" s="44" t="s">
        <v>24</v>
      </c>
      <c r="B202" s="48" t="s">
        <v>31</v>
      </c>
      <c r="C202" s="90">
        <v>10107.268651551434</v>
      </c>
      <c r="D202" s="90">
        <v>10050.676428923751</v>
      </c>
      <c r="E202" s="91">
        <v>10309.414024582464</v>
      </c>
      <c r="F202" s="91">
        <v>10251.689957502225</v>
      </c>
      <c r="G202" s="1011">
        <v>0.56306879470146065</v>
      </c>
      <c r="H202" s="92">
        <v>301.98936170212767</v>
      </c>
      <c r="I202" s="92">
        <v>-1.9144432677746581</v>
      </c>
      <c r="J202" s="93">
        <v>-13.022618231665525</v>
      </c>
      <c r="K202" s="93">
        <v>18.285302593659942</v>
      </c>
      <c r="L202" s="1012">
        <v>-1.1862041459637069</v>
      </c>
    </row>
    <row r="203" spans="1:12" ht="15">
      <c r="A203" s="46" t="s">
        <v>24</v>
      </c>
      <c r="B203" s="47" t="s">
        <v>32</v>
      </c>
      <c r="C203" s="79">
        <v>9566.1999999999989</v>
      </c>
      <c r="D203" s="79">
        <v>9572.350980392157</v>
      </c>
      <c r="E203" s="80">
        <v>9757.5239999999994</v>
      </c>
      <c r="F203" s="80">
        <v>9763.7980000000007</v>
      </c>
      <c r="G203" s="1004">
        <v>-6.4257781654242035E-2</v>
      </c>
      <c r="H203" s="81">
        <v>282</v>
      </c>
      <c r="I203" s="81">
        <v>2.9197080291970803</v>
      </c>
      <c r="J203" s="89">
        <v>-10.791366906474821</v>
      </c>
      <c r="K203" s="89">
        <v>5.3602305475504322</v>
      </c>
      <c r="L203" s="1010">
        <v>-0.20496363368538795</v>
      </c>
    </row>
    <row r="204" spans="1:12" ht="15">
      <c r="A204" s="46" t="s">
        <v>24</v>
      </c>
      <c r="B204" s="47" t="s">
        <v>33</v>
      </c>
      <c r="C204" s="79">
        <v>10229.172549019608</v>
      </c>
      <c r="D204" s="79">
        <v>10127.758823529412</v>
      </c>
      <c r="E204" s="80">
        <v>10433.755999999999</v>
      </c>
      <c r="F204" s="80">
        <v>10330.314</v>
      </c>
      <c r="G204" s="1004">
        <v>1.0013441992179435</v>
      </c>
      <c r="H204" s="81">
        <v>297.10000000000002</v>
      </c>
      <c r="I204" s="81">
        <v>-3.130094554939669</v>
      </c>
      <c r="J204" s="89">
        <v>-10.869565217391305</v>
      </c>
      <c r="K204" s="89">
        <v>8.2708933717579249</v>
      </c>
      <c r="L204" s="1010">
        <v>-0.32379500405950523</v>
      </c>
    </row>
    <row r="205" spans="1:12" ht="15">
      <c r="A205" s="46" t="s">
        <v>24</v>
      </c>
      <c r="B205" s="47" t="s">
        <v>36</v>
      </c>
      <c r="C205" s="79">
        <v>10440.994117647058</v>
      </c>
      <c r="D205" s="79">
        <v>10337.608823529412</v>
      </c>
      <c r="E205" s="80">
        <v>10649.814</v>
      </c>
      <c r="F205" s="80">
        <v>10544.361000000001</v>
      </c>
      <c r="G205" s="1004">
        <v>1.0000890523380177</v>
      </c>
      <c r="H205" s="81">
        <v>333.7</v>
      </c>
      <c r="I205" s="81">
        <v>-3.3593976252534095</v>
      </c>
      <c r="J205" s="89">
        <v>-18.844221105527641</v>
      </c>
      <c r="K205" s="89">
        <v>4.6541786743515852</v>
      </c>
      <c r="L205" s="1010">
        <v>-0.65744550821881376</v>
      </c>
    </row>
    <row r="206" spans="1:12" ht="14.25">
      <c r="A206" s="44" t="s">
        <v>24</v>
      </c>
      <c r="B206" s="48" t="s">
        <v>37</v>
      </c>
      <c r="C206" s="90">
        <v>7867.9721463081742</v>
      </c>
      <c r="D206" s="90">
        <v>7758.9488793398868</v>
      </c>
      <c r="E206" s="91">
        <v>8025.331589234338</v>
      </c>
      <c r="F206" s="91">
        <v>7914.1278569266851</v>
      </c>
      <c r="G206" s="1011">
        <v>1.4051293372816061</v>
      </c>
      <c r="H206" s="92">
        <v>223.08571428571432</v>
      </c>
      <c r="I206" s="92">
        <v>-1.5911761040273746</v>
      </c>
      <c r="J206" s="93">
        <v>-17.152658662092623</v>
      </c>
      <c r="K206" s="93">
        <v>6.9596541786743513</v>
      </c>
      <c r="L206" s="1012">
        <v>-0.82094104353304242</v>
      </c>
    </row>
    <row r="207" spans="1:12" ht="15">
      <c r="A207" s="46" t="s">
        <v>24</v>
      </c>
      <c r="B207" s="47" t="s">
        <v>102</v>
      </c>
      <c r="C207" s="101">
        <v>7485.5794117647056</v>
      </c>
      <c r="D207" s="101">
        <v>7333.5333333333328</v>
      </c>
      <c r="E207" s="102">
        <v>7635.2910000000002</v>
      </c>
      <c r="F207" s="102">
        <v>7480.2039999999997</v>
      </c>
      <c r="G207" s="1018">
        <v>2.0732990704531646</v>
      </c>
      <c r="H207" s="103">
        <v>209.3</v>
      </c>
      <c r="I207" s="103">
        <v>-1.5058823529411711</v>
      </c>
      <c r="J207" s="104">
        <v>-21.726190476190478</v>
      </c>
      <c r="K207" s="104">
        <v>3.7896253602305476</v>
      </c>
      <c r="L207" s="1019">
        <v>-0.69455987932637164</v>
      </c>
    </row>
    <row r="208" spans="1:12" ht="15">
      <c r="A208" s="46" t="s">
        <v>24</v>
      </c>
      <c r="B208" s="47" t="s">
        <v>38</v>
      </c>
      <c r="C208" s="79">
        <v>8158.174509803921</v>
      </c>
      <c r="D208" s="79">
        <v>8188.87843137255</v>
      </c>
      <c r="E208" s="80">
        <v>8321.3379999999997</v>
      </c>
      <c r="F208" s="80">
        <v>8352.6560000000009</v>
      </c>
      <c r="G208" s="1004">
        <v>-0.37494660381082517</v>
      </c>
      <c r="H208" s="81">
        <v>235.4</v>
      </c>
      <c r="I208" s="81">
        <v>-2.6468155500413584</v>
      </c>
      <c r="J208" s="89">
        <v>-16.019417475728158</v>
      </c>
      <c r="K208" s="89">
        <v>2.4927953890489913</v>
      </c>
      <c r="L208" s="1010">
        <v>-0.25643722806031066</v>
      </c>
    </row>
    <row r="209" spans="1:12" ht="15.75" thickBot="1">
      <c r="A209" s="46" t="s">
        <v>24</v>
      </c>
      <c r="B209" s="47" t="s">
        <v>39</v>
      </c>
      <c r="C209" s="79">
        <v>8638.1686274509811</v>
      </c>
      <c r="D209" s="79">
        <v>8577.5911764705888</v>
      </c>
      <c r="E209" s="80">
        <v>8810.9320000000007</v>
      </c>
      <c r="F209" s="80">
        <v>8749.143</v>
      </c>
      <c r="G209" s="1004">
        <v>0.70622917010272512</v>
      </c>
      <c r="H209" s="81">
        <v>254.9</v>
      </c>
      <c r="I209" s="81">
        <v>-4.5675776862598338</v>
      </c>
      <c r="J209" s="89">
        <v>14.634146341463413</v>
      </c>
      <c r="K209" s="89">
        <v>0.67723342939481268</v>
      </c>
      <c r="L209" s="1010">
        <v>0.13005606385364099</v>
      </c>
    </row>
    <row r="210" spans="1:12" ht="15.75" thickBot="1">
      <c r="A210" s="51"/>
      <c r="B210" s="52"/>
      <c r="C210" s="96"/>
      <c r="D210" s="96"/>
      <c r="E210" s="96"/>
      <c r="F210" s="96"/>
      <c r="G210" s="1014"/>
      <c r="H210" s="97"/>
      <c r="I210" s="97"/>
      <c r="J210" s="97"/>
      <c r="K210" s="97"/>
      <c r="L210" s="1015"/>
    </row>
    <row r="211" spans="1:12" ht="14.25">
      <c r="A211" s="44" t="s">
        <v>117</v>
      </c>
      <c r="B211" s="48" t="s">
        <v>25</v>
      </c>
      <c r="C211" s="90">
        <v>13088.061268875366</v>
      </c>
      <c r="D211" s="90">
        <v>12933.514374447899</v>
      </c>
      <c r="E211" s="91">
        <v>13349.822494252874</v>
      </c>
      <c r="F211" s="91">
        <v>13192.184661936857</v>
      </c>
      <c r="G211" s="1011">
        <v>1.194933487937341</v>
      </c>
      <c r="H211" s="92">
        <v>340.74916666666667</v>
      </c>
      <c r="I211" s="92">
        <v>-0.8780686521964528</v>
      </c>
      <c r="J211" s="93">
        <v>-26.829268292682929</v>
      </c>
      <c r="K211" s="93">
        <v>1.7291066282420751</v>
      </c>
      <c r="L211" s="1012">
        <v>-0.4596028339226117</v>
      </c>
    </row>
    <row r="212" spans="1:12" ht="15">
      <c r="A212" s="46" t="s">
        <v>117</v>
      </c>
      <c r="B212" s="47" t="s">
        <v>26</v>
      </c>
      <c r="C212" s="79">
        <v>13255.702941176469</v>
      </c>
      <c r="D212" s="79">
        <v>12816.212745098039</v>
      </c>
      <c r="E212" s="80">
        <v>13520.816999999999</v>
      </c>
      <c r="F212" s="80">
        <v>13072.537</v>
      </c>
      <c r="G212" s="1004">
        <v>3.4291736944404807</v>
      </c>
      <c r="H212" s="81">
        <v>317.60000000000002</v>
      </c>
      <c r="I212" s="81">
        <v>1.3724864347271022</v>
      </c>
      <c r="J212" s="89">
        <v>-35.897435897435898</v>
      </c>
      <c r="K212" s="89">
        <v>0.36023054755043227</v>
      </c>
      <c r="L212" s="1010">
        <v>-0.16025523918385309</v>
      </c>
    </row>
    <row r="213" spans="1:12" ht="15">
      <c r="A213" s="46" t="s">
        <v>117</v>
      </c>
      <c r="B213" s="47" t="s">
        <v>27</v>
      </c>
      <c r="C213" s="79">
        <v>12705.524509803921</v>
      </c>
      <c r="D213" s="79">
        <v>12800.277450980391</v>
      </c>
      <c r="E213" s="80">
        <v>12959.635</v>
      </c>
      <c r="F213" s="80">
        <v>13056.282999999999</v>
      </c>
      <c r="G213" s="1004">
        <v>-0.74024130757581796</v>
      </c>
      <c r="H213" s="81">
        <v>332.9</v>
      </c>
      <c r="I213" s="81">
        <v>-3.3391405342624858</v>
      </c>
      <c r="J213" s="89">
        <v>-21.212121212121211</v>
      </c>
      <c r="K213" s="89">
        <v>0.74927953890489907</v>
      </c>
      <c r="L213" s="1010">
        <v>-0.13154256172235301</v>
      </c>
    </row>
    <row r="214" spans="1:12" ht="15">
      <c r="A214" s="46" t="s">
        <v>117</v>
      </c>
      <c r="B214" s="47" t="s">
        <v>34</v>
      </c>
      <c r="C214" s="79">
        <v>13426.33725490196</v>
      </c>
      <c r="D214" s="79">
        <v>13141.722549019609</v>
      </c>
      <c r="E214" s="80">
        <v>13694.864</v>
      </c>
      <c r="F214" s="80">
        <v>13404.557000000001</v>
      </c>
      <c r="G214" s="1004">
        <v>2.1657336381948231</v>
      </c>
      <c r="H214" s="81">
        <v>363.7</v>
      </c>
      <c r="I214" s="81">
        <v>0.13766519823788548</v>
      </c>
      <c r="J214" s="89">
        <v>-27.118644067796609</v>
      </c>
      <c r="K214" s="89">
        <v>0.6195965417867435</v>
      </c>
      <c r="L214" s="1010">
        <v>-0.16780503301640604</v>
      </c>
    </row>
    <row r="215" spans="1:12" ht="14.25">
      <c r="A215" s="44" t="s">
        <v>117</v>
      </c>
      <c r="B215" s="48" t="s">
        <v>28</v>
      </c>
      <c r="C215" s="90">
        <v>12537.513678934651</v>
      </c>
      <c r="D215" s="90">
        <v>12321.190645174433</v>
      </c>
      <c r="E215" s="91">
        <v>12788.263952513344</v>
      </c>
      <c r="F215" s="91">
        <v>12567.614458077922</v>
      </c>
      <c r="G215" s="1011">
        <v>1.7556991040061525</v>
      </c>
      <c r="H215" s="92">
        <v>310.09362068965521</v>
      </c>
      <c r="I215" s="92">
        <v>-0.44114273368751855</v>
      </c>
      <c r="J215" s="93">
        <v>-6.1488673139158578</v>
      </c>
      <c r="K215" s="93">
        <v>8.3573487031700289</v>
      </c>
      <c r="L215" s="1012">
        <v>0.10965085184212242</v>
      </c>
    </row>
    <row r="216" spans="1:12" ht="15">
      <c r="A216" s="46" t="s">
        <v>117</v>
      </c>
      <c r="B216" s="47" t="s">
        <v>29</v>
      </c>
      <c r="C216" s="79">
        <v>12238.746078431373</v>
      </c>
      <c r="D216" s="79">
        <v>12303.690196078431</v>
      </c>
      <c r="E216" s="80">
        <v>12483.521000000001</v>
      </c>
      <c r="F216" s="80">
        <v>12549.763999999999</v>
      </c>
      <c r="G216" s="1004">
        <v>-0.52784259528703947</v>
      </c>
      <c r="H216" s="81">
        <v>277.3</v>
      </c>
      <c r="I216" s="81">
        <v>-4.2472375690607773</v>
      </c>
      <c r="J216" s="89">
        <v>-13.684210526315791</v>
      </c>
      <c r="K216" s="89">
        <v>1.1815561959654179</v>
      </c>
      <c r="L216" s="1010">
        <v>-8.6293797361687519E-2</v>
      </c>
    </row>
    <row r="217" spans="1:12" ht="15">
      <c r="A217" s="46" t="s">
        <v>117</v>
      </c>
      <c r="B217" s="47" t="s">
        <v>30</v>
      </c>
      <c r="C217" s="79">
        <v>12607.133333333333</v>
      </c>
      <c r="D217" s="79">
        <v>12390.515686274508</v>
      </c>
      <c r="E217" s="80">
        <v>12859.276</v>
      </c>
      <c r="F217" s="80">
        <v>12638.325999999999</v>
      </c>
      <c r="G217" s="1004">
        <v>1.748253684863017</v>
      </c>
      <c r="H217" s="81">
        <v>307.3</v>
      </c>
      <c r="I217" s="81">
        <v>-0.99871134020617469</v>
      </c>
      <c r="J217" s="89">
        <v>-10.542168674698797</v>
      </c>
      <c r="K217" s="89">
        <v>4.2795389048991357</v>
      </c>
      <c r="L217" s="1010">
        <v>-0.1512631770440116</v>
      </c>
    </row>
    <row r="218" spans="1:12" ht="15">
      <c r="A218" s="46" t="s">
        <v>117</v>
      </c>
      <c r="B218" s="47" t="s">
        <v>35</v>
      </c>
      <c r="C218" s="79">
        <v>12544.203921568627</v>
      </c>
      <c r="D218" s="79">
        <v>12213.569607843137</v>
      </c>
      <c r="E218" s="80">
        <v>12795.088</v>
      </c>
      <c r="F218" s="80">
        <v>12457.841</v>
      </c>
      <c r="G218" s="1004">
        <v>2.7071063115992522</v>
      </c>
      <c r="H218" s="81">
        <v>327.60000000000002</v>
      </c>
      <c r="I218" s="81">
        <v>1.0487353485502882</v>
      </c>
      <c r="J218" s="89">
        <v>5.2356020942408374</v>
      </c>
      <c r="K218" s="89">
        <v>2.8962536023054755</v>
      </c>
      <c r="L218" s="1010">
        <v>0.34720782624782176</v>
      </c>
    </row>
    <row r="219" spans="1:12" ht="14.25">
      <c r="A219" s="44" t="s">
        <v>117</v>
      </c>
      <c r="B219" s="48" t="s">
        <v>31</v>
      </c>
      <c r="C219" s="90">
        <v>11529.485759545181</v>
      </c>
      <c r="D219" s="90">
        <v>11370.363220766203</v>
      </c>
      <c r="E219" s="91">
        <v>11760.075474736084</v>
      </c>
      <c r="F219" s="91">
        <v>11597.770485181527</v>
      </c>
      <c r="G219" s="1011">
        <v>1.399449918084984</v>
      </c>
      <c r="H219" s="92">
        <v>274.35928217821782</v>
      </c>
      <c r="I219" s="92">
        <v>0.50423438551048205</v>
      </c>
      <c r="J219" s="93">
        <v>-9.213483146067416</v>
      </c>
      <c r="K219" s="93">
        <v>11.642651296829971</v>
      </c>
      <c r="L219" s="1012">
        <v>-0.2351012722344894</v>
      </c>
    </row>
    <row r="220" spans="1:12" ht="15">
      <c r="A220" s="46" t="s">
        <v>117</v>
      </c>
      <c r="B220" s="47" t="s">
        <v>32</v>
      </c>
      <c r="C220" s="79">
        <v>11445.8</v>
      </c>
      <c r="D220" s="79">
        <v>11198.410784313726</v>
      </c>
      <c r="E220" s="80">
        <v>11674.716</v>
      </c>
      <c r="F220" s="80">
        <v>11422.379000000001</v>
      </c>
      <c r="G220" s="1004">
        <v>2.2091457480092327</v>
      </c>
      <c r="H220" s="81">
        <v>255.2</v>
      </c>
      <c r="I220" s="81">
        <v>3.9934800325998299</v>
      </c>
      <c r="J220" s="89">
        <v>-21.276595744680851</v>
      </c>
      <c r="K220" s="89">
        <v>2.6657060518731988</v>
      </c>
      <c r="L220" s="1010">
        <v>-0.47055445793595618</v>
      </c>
    </row>
    <row r="221" spans="1:12" ht="15">
      <c r="A221" s="46" t="s">
        <v>117</v>
      </c>
      <c r="B221" s="47" t="s">
        <v>33</v>
      </c>
      <c r="C221" s="79">
        <v>11530.444117647059</v>
      </c>
      <c r="D221" s="79">
        <v>11450.491176470588</v>
      </c>
      <c r="E221" s="80">
        <v>11761.053</v>
      </c>
      <c r="F221" s="80">
        <v>11679.501</v>
      </c>
      <c r="G221" s="1004">
        <v>0.6982490090972181</v>
      </c>
      <c r="H221" s="81">
        <v>273.89999999999998</v>
      </c>
      <c r="I221" s="81">
        <v>-0.68890500362582818</v>
      </c>
      <c r="J221" s="81">
        <v>-3.080568720379147</v>
      </c>
      <c r="K221" s="81">
        <v>5.8933717579250722</v>
      </c>
      <c r="L221" s="1005">
        <v>0.26144862967203597</v>
      </c>
    </row>
    <row r="222" spans="1:12" ht="15.75" thickBot="1">
      <c r="A222" s="56" t="s">
        <v>117</v>
      </c>
      <c r="B222" s="57" t="s">
        <v>36</v>
      </c>
      <c r="C222" s="82">
        <v>11591.040196078431</v>
      </c>
      <c r="D222" s="82">
        <v>11378.945098039216</v>
      </c>
      <c r="E222" s="83">
        <v>11822.861000000001</v>
      </c>
      <c r="F222" s="83">
        <v>11606.523999999999</v>
      </c>
      <c r="G222" s="1006">
        <v>1.8639258403291232</v>
      </c>
      <c r="H222" s="84">
        <v>291.8</v>
      </c>
      <c r="I222" s="84">
        <v>-1.3189042948934655</v>
      </c>
      <c r="J222" s="84">
        <v>-8.1545064377682408</v>
      </c>
      <c r="K222" s="84">
        <v>3.0835734870317002</v>
      </c>
      <c r="L222" s="1007">
        <v>-2.5995443970568743E-2</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323</v>
      </c>
      <c r="B226" s="959"/>
      <c r="C226" s="959"/>
      <c r="D226" s="959"/>
      <c r="E226" s="959"/>
      <c r="F226" s="959"/>
      <c r="G226" s="1079"/>
      <c r="H226" s="1079"/>
      <c r="I226" s="1079"/>
      <c r="J226" s="1079"/>
      <c r="K226" s="1079"/>
      <c r="L226" s="1080"/>
    </row>
    <row r="227" spans="1:12" ht="12.75" customHeight="1">
      <c r="A227" s="27"/>
      <c r="B227" s="28"/>
      <c r="C227" s="3" t="s">
        <v>9</v>
      </c>
      <c r="D227" s="3" t="s">
        <v>9</v>
      </c>
      <c r="E227" s="3"/>
      <c r="F227" s="3"/>
      <c r="G227" s="960"/>
      <c r="H227" s="1352" t="s">
        <v>10</v>
      </c>
      <c r="I227" s="1353"/>
      <c r="J227" s="991" t="s">
        <v>11</v>
      </c>
      <c r="K227" s="961" t="s">
        <v>12</v>
      </c>
      <c r="L227" s="962"/>
    </row>
    <row r="228" spans="1:12" ht="15.75" customHeight="1">
      <c r="A228" s="29" t="s">
        <v>13</v>
      </c>
      <c r="B228" s="30" t="s">
        <v>14</v>
      </c>
      <c r="C228" s="963" t="s">
        <v>40</v>
      </c>
      <c r="D228" s="963" t="s">
        <v>40</v>
      </c>
      <c r="E228" s="964" t="s">
        <v>41</v>
      </c>
      <c r="F228" s="965" t="s">
        <v>41</v>
      </c>
      <c r="G228" s="992"/>
      <c r="H228" s="1350" t="s">
        <v>15</v>
      </c>
      <c r="I228" s="1351"/>
      <c r="J228" s="993" t="s">
        <v>16</v>
      </c>
      <c r="K228" s="966" t="s">
        <v>17</v>
      </c>
      <c r="L228" s="967"/>
    </row>
    <row r="229" spans="1:12" ht="26.25" thickBot="1">
      <c r="A229" s="31" t="s">
        <v>18</v>
      </c>
      <c r="B229" s="32" t="s">
        <v>19</v>
      </c>
      <c r="C229" s="882" t="s">
        <v>485</v>
      </c>
      <c r="D229" s="1266" t="s">
        <v>469</v>
      </c>
      <c r="E229" s="957" t="s">
        <v>485</v>
      </c>
      <c r="F229" s="1267" t="s">
        <v>469</v>
      </c>
      <c r="G229" s="990" t="s">
        <v>20</v>
      </c>
      <c r="H229" s="66" t="s">
        <v>485</v>
      </c>
      <c r="I229" s="895" t="s">
        <v>20</v>
      </c>
      <c r="J229" s="994" t="s">
        <v>20</v>
      </c>
      <c r="K229" s="958" t="s">
        <v>485</v>
      </c>
      <c r="L229" s="995" t="s">
        <v>21</v>
      </c>
    </row>
    <row r="230" spans="1:12" ht="15" thickBot="1">
      <c r="A230" s="33" t="s">
        <v>22</v>
      </c>
      <c r="B230" s="34" t="s">
        <v>23</v>
      </c>
      <c r="C230" s="67">
        <v>10516.055583376527</v>
      </c>
      <c r="D230" s="67">
        <v>10597.967988670371</v>
      </c>
      <c r="E230" s="68">
        <v>10726.376695044057</v>
      </c>
      <c r="F230" s="1268">
        <v>10809.927348443778</v>
      </c>
      <c r="G230" s="996">
        <v>-0.77356732840440379</v>
      </c>
      <c r="H230" s="69">
        <v>321.36263157894734</v>
      </c>
      <c r="I230" s="69">
        <v>-1.2119871615691205</v>
      </c>
      <c r="J230" s="70">
        <v>-3.3570701932858595</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100</v>
      </c>
      <c r="D232" s="72" t="s">
        <v>100</v>
      </c>
      <c r="E232" s="73" t="s">
        <v>100</v>
      </c>
      <c r="F232" s="73" t="s">
        <v>100</v>
      </c>
      <c r="G232" s="1000" t="s">
        <v>100</v>
      </c>
      <c r="H232" s="74" t="s">
        <v>100</v>
      </c>
      <c r="I232" s="74" t="s">
        <v>100</v>
      </c>
      <c r="J232" s="74" t="s">
        <v>100</v>
      </c>
      <c r="K232" s="74" t="s">
        <v>100</v>
      </c>
      <c r="L232" s="1001" t="s">
        <v>100</v>
      </c>
    </row>
    <row r="233" spans="1:12" ht="15">
      <c r="A233" s="46" t="s">
        <v>109</v>
      </c>
      <c r="B233" s="75" t="s">
        <v>23</v>
      </c>
      <c r="C233" s="76">
        <v>11426.429193251595</v>
      </c>
      <c r="D233" s="76">
        <v>11340.388620138405</v>
      </c>
      <c r="E233" s="77">
        <v>11654.957777116628</v>
      </c>
      <c r="F233" s="77">
        <v>11567.196392541173</v>
      </c>
      <c r="G233" s="1002">
        <v>0.75870921178485173</v>
      </c>
      <c r="H233" s="78">
        <v>369.96792452830186</v>
      </c>
      <c r="I233" s="78">
        <v>-0.79196203377712537</v>
      </c>
      <c r="J233" s="78">
        <v>-19.289340101522843</v>
      </c>
      <c r="K233" s="78">
        <v>16.736842105263158</v>
      </c>
      <c r="L233" s="1003">
        <v>-3.3038496546554583</v>
      </c>
    </row>
    <row r="234" spans="1:12" ht="15">
      <c r="A234" s="39" t="s">
        <v>110</v>
      </c>
      <c r="B234" s="40" t="s">
        <v>23</v>
      </c>
      <c r="C234" s="79">
        <v>11438.904210496787</v>
      </c>
      <c r="D234" s="79">
        <v>11175.605725451931</v>
      </c>
      <c r="E234" s="80">
        <v>11667.682294706723</v>
      </c>
      <c r="F234" s="80">
        <v>11399.117839960969</v>
      </c>
      <c r="G234" s="1004">
        <v>2.3560108643167923</v>
      </c>
      <c r="H234" s="81">
        <v>415.25742574257424</v>
      </c>
      <c r="I234" s="81">
        <v>3.3341565317606832</v>
      </c>
      <c r="J234" s="81">
        <v>-0.98039215686274506</v>
      </c>
      <c r="K234" s="81">
        <v>10.631578947368421</v>
      </c>
      <c r="L234" s="1005">
        <v>0.25518016812121935</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9418.9017330043243</v>
      </c>
      <c r="D236" s="79">
        <v>9771.5192727053181</v>
      </c>
      <c r="E236" s="80">
        <v>9607.2797676644113</v>
      </c>
      <c r="F236" s="80">
        <v>9966.9496581594249</v>
      </c>
      <c r="G236" s="1004">
        <v>-3.608625535703097</v>
      </c>
      <c r="H236" s="81">
        <v>293.82769556025369</v>
      </c>
      <c r="I236" s="81">
        <v>-0.48353330701892672</v>
      </c>
      <c r="J236" s="81">
        <v>-4.4444444444444446</v>
      </c>
      <c r="K236" s="81">
        <v>49.789473684210527</v>
      </c>
      <c r="L236" s="1005">
        <v>-0.5665792150773683</v>
      </c>
    </row>
    <row r="237" spans="1:12" ht="15.75" thickBot="1">
      <c r="A237" s="41" t="s">
        <v>112</v>
      </c>
      <c r="B237" s="42" t="s">
        <v>23</v>
      </c>
      <c r="C237" s="82">
        <v>11434.896086358265</v>
      </c>
      <c r="D237" s="82">
        <v>11303.111547544795</v>
      </c>
      <c r="E237" s="83">
        <v>11663.594008085431</v>
      </c>
      <c r="F237" s="83">
        <v>11529.173778495691</v>
      </c>
      <c r="G237" s="1006">
        <v>1.0357400478000263</v>
      </c>
      <c r="H237" s="84">
        <v>302.06497695852539</v>
      </c>
      <c r="I237" s="84">
        <v>-3.5125376548350031</v>
      </c>
      <c r="J237" s="84">
        <v>14.814814814814813</v>
      </c>
      <c r="K237" s="84">
        <v>22.842105263157894</v>
      </c>
      <c r="L237" s="1007">
        <v>3.6152487016116055</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100</v>
      </c>
      <c r="D242" s="90" t="s">
        <v>100</v>
      </c>
      <c r="E242" s="91" t="s">
        <v>100</v>
      </c>
      <c r="F242" s="91" t="s">
        <v>100</v>
      </c>
      <c r="G242" s="1011" t="s">
        <v>100</v>
      </c>
      <c r="H242" s="92" t="s">
        <v>100</v>
      </c>
      <c r="I242" s="92" t="s">
        <v>100</v>
      </c>
      <c r="J242" s="93" t="s">
        <v>100</v>
      </c>
      <c r="K242" s="93" t="s">
        <v>100</v>
      </c>
      <c r="L242" s="1012" t="s">
        <v>100</v>
      </c>
    </row>
    <row r="243" spans="1:12" ht="15">
      <c r="A243" s="46" t="s">
        <v>113</v>
      </c>
      <c r="B243" s="47" t="s">
        <v>29</v>
      </c>
      <c r="C243" s="79" t="s">
        <v>100</v>
      </c>
      <c r="D243" s="79" t="s">
        <v>100</v>
      </c>
      <c r="E243" s="80" t="s">
        <v>100</v>
      </c>
      <c r="F243" s="80" t="s">
        <v>100</v>
      </c>
      <c r="G243" s="1004" t="s">
        <v>100</v>
      </c>
      <c r="H243" s="81" t="s">
        <v>100</v>
      </c>
      <c r="I243" s="81" t="s">
        <v>100</v>
      </c>
      <c r="J243" s="89" t="s">
        <v>100</v>
      </c>
      <c r="K243" s="89" t="s">
        <v>100</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100</v>
      </c>
      <c r="D245" s="90" t="s">
        <v>100</v>
      </c>
      <c r="E245" s="91" t="s">
        <v>100</v>
      </c>
      <c r="F245" s="91" t="s">
        <v>100</v>
      </c>
      <c r="G245" s="1011" t="s">
        <v>100</v>
      </c>
      <c r="H245" s="92" t="s">
        <v>100</v>
      </c>
      <c r="I245" s="92" t="s">
        <v>100</v>
      </c>
      <c r="J245" s="93" t="s">
        <v>100</v>
      </c>
      <c r="K245" s="93" t="s">
        <v>100</v>
      </c>
      <c r="L245" s="1012" t="s">
        <v>100</v>
      </c>
    </row>
    <row r="246" spans="1:12" ht="15">
      <c r="A246" s="46" t="s">
        <v>113</v>
      </c>
      <c r="B246" s="47" t="s">
        <v>32</v>
      </c>
      <c r="C246" s="79" t="s">
        <v>100</v>
      </c>
      <c r="D246" s="79" t="s">
        <v>100</v>
      </c>
      <c r="E246" s="80" t="s">
        <v>100</v>
      </c>
      <c r="F246" s="80" t="s">
        <v>100</v>
      </c>
      <c r="G246" s="1004" t="s">
        <v>100</v>
      </c>
      <c r="H246" s="81" t="s">
        <v>100</v>
      </c>
      <c r="I246" s="81" t="s">
        <v>100</v>
      </c>
      <c r="J246" s="89" t="s">
        <v>100</v>
      </c>
      <c r="K246" s="89" t="s">
        <v>100</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v>12067.031382320371</v>
      </c>
      <c r="D249" s="85">
        <v>12222.613594686578</v>
      </c>
      <c r="E249" s="86">
        <v>12308.372009966779</v>
      </c>
      <c r="F249" s="86">
        <v>12467.065866580309</v>
      </c>
      <c r="G249" s="1008">
        <v>-1.2729046137385962</v>
      </c>
      <c r="H249" s="87">
        <v>430</v>
      </c>
      <c r="I249" s="87">
        <v>0.26686011866205916</v>
      </c>
      <c r="J249" s="88">
        <v>-61.111111111111114</v>
      </c>
      <c r="K249" s="88">
        <v>0.73684210526315785</v>
      </c>
      <c r="L249" s="1009">
        <v>-1.0942870910745839</v>
      </c>
    </row>
    <row r="250" spans="1:12" ht="15">
      <c r="A250" s="46" t="s">
        <v>114</v>
      </c>
      <c r="B250" s="47" t="s">
        <v>26</v>
      </c>
      <c r="C250" s="79" t="s">
        <v>254</v>
      </c>
      <c r="D250" s="79">
        <v>12112.928431372549</v>
      </c>
      <c r="E250" s="80" t="s">
        <v>254</v>
      </c>
      <c r="F250" s="80">
        <v>12355.187</v>
      </c>
      <c r="G250" s="1004" t="s">
        <v>100</v>
      </c>
      <c r="H250" s="81" t="s">
        <v>254</v>
      </c>
      <c r="I250" s="81" t="s">
        <v>100</v>
      </c>
      <c r="J250" s="89" t="s">
        <v>100</v>
      </c>
      <c r="K250" s="89">
        <v>0.21052631578947367</v>
      </c>
      <c r="L250" s="1010" t="s">
        <v>100</v>
      </c>
    </row>
    <row r="251" spans="1:12" ht="15">
      <c r="A251" s="46" t="s">
        <v>114</v>
      </c>
      <c r="B251" s="47" t="s">
        <v>27</v>
      </c>
      <c r="C251" s="79" t="s">
        <v>254</v>
      </c>
      <c r="D251" s="79" t="s">
        <v>254</v>
      </c>
      <c r="E251" s="80" t="s">
        <v>254</v>
      </c>
      <c r="F251" s="80" t="s">
        <v>254</v>
      </c>
      <c r="G251" s="1004" t="s">
        <v>100</v>
      </c>
      <c r="H251" s="81" t="s">
        <v>254</v>
      </c>
      <c r="I251" s="81" t="s">
        <v>100</v>
      </c>
      <c r="J251" s="89" t="s">
        <v>100</v>
      </c>
      <c r="K251" s="89">
        <v>0.52631578947368418</v>
      </c>
      <c r="L251" s="1010" t="s">
        <v>100</v>
      </c>
    </row>
    <row r="252" spans="1:12" ht="14.25">
      <c r="A252" s="44" t="s">
        <v>114</v>
      </c>
      <c r="B252" s="48" t="s">
        <v>28</v>
      </c>
      <c r="C252" s="90">
        <v>11394.983766233765</v>
      </c>
      <c r="D252" s="90">
        <v>11636.476769639858</v>
      </c>
      <c r="E252" s="91">
        <v>11622.883441558441</v>
      </c>
      <c r="F252" s="91">
        <v>11869.206305032654</v>
      </c>
      <c r="G252" s="1011">
        <v>-2.0753103210428687</v>
      </c>
      <c r="H252" s="92">
        <v>394.89230769230767</v>
      </c>
      <c r="I252" s="92">
        <v>0.13559570491443232</v>
      </c>
      <c r="J252" s="93">
        <v>-40.909090909090914</v>
      </c>
      <c r="K252" s="93">
        <v>4.1052631578947372</v>
      </c>
      <c r="L252" s="1012">
        <v>-2.6088772286769819</v>
      </c>
    </row>
    <row r="253" spans="1:12" ht="15">
      <c r="A253" s="46" t="s">
        <v>114</v>
      </c>
      <c r="B253" s="47" t="s">
        <v>29</v>
      </c>
      <c r="C253" s="79">
        <v>11255.688235294117</v>
      </c>
      <c r="D253" s="79">
        <v>11616.271568627451</v>
      </c>
      <c r="E253" s="80">
        <v>11480.802</v>
      </c>
      <c r="F253" s="80">
        <v>11848.597</v>
      </c>
      <c r="G253" s="1004">
        <v>-3.1041227919221157</v>
      </c>
      <c r="H253" s="81">
        <v>381</v>
      </c>
      <c r="I253" s="81">
        <v>-0.93603744149766588</v>
      </c>
      <c r="J253" s="89">
        <v>-51.162790697674424</v>
      </c>
      <c r="K253" s="89">
        <v>2.2105263157894735</v>
      </c>
      <c r="L253" s="1010">
        <v>-2.1638378754617982</v>
      </c>
    </row>
    <row r="254" spans="1:12" ht="15">
      <c r="A254" s="46" t="s">
        <v>114</v>
      </c>
      <c r="B254" s="47" t="s">
        <v>30</v>
      </c>
      <c r="C254" s="79">
        <v>11545.573529411766</v>
      </c>
      <c r="D254" s="79" t="s">
        <v>254</v>
      </c>
      <c r="E254" s="80">
        <v>11776.485000000001</v>
      </c>
      <c r="F254" s="80" t="s">
        <v>254</v>
      </c>
      <c r="G254" s="1004" t="s">
        <v>100</v>
      </c>
      <c r="H254" s="81">
        <v>411.1</v>
      </c>
      <c r="I254" s="81" t="s">
        <v>100</v>
      </c>
      <c r="J254" s="89" t="s">
        <v>100</v>
      </c>
      <c r="K254" s="89">
        <v>1.8947368421052633</v>
      </c>
      <c r="L254" s="1010" t="s">
        <v>100</v>
      </c>
    </row>
    <row r="255" spans="1:12" ht="14.25">
      <c r="A255" s="44" t="s">
        <v>114</v>
      </c>
      <c r="B255" s="48" t="s">
        <v>31</v>
      </c>
      <c r="C255" s="90">
        <v>11390.696626732852</v>
      </c>
      <c r="D255" s="90">
        <v>10974.881285419504</v>
      </c>
      <c r="E255" s="91">
        <v>11618.510559267508</v>
      </c>
      <c r="F255" s="91">
        <v>11194.378911127895</v>
      </c>
      <c r="G255" s="1011">
        <v>3.7887912452025425</v>
      </c>
      <c r="H255" s="92">
        <v>357.64690265486723</v>
      </c>
      <c r="I255" s="92">
        <v>1.7513249493309104</v>
      </c>
      <c r="J255" s="93">
        <v>0</v>
      </c>
      <c r="K255" s="93">
        <v>11.894736842105264</v>
      </c>
      <c r="L255" s="1012">
        <v>0.39931466509610836</v>
      </c>
    </row>
    <row r="256" spans="1:12" ht="15">
      <c r="A256" s="46" t="s">
        <v>114</v>
      </c>
      <c r="B256" s="47" t="s">
        <v>32</v>
      </c>
      <c r="C256" s="79">
        <v>11346.699999999999</v>
      </c>
      <c r="D256" s="79">
        <v>10954.950980392156</v>
      </c>
      <c r="E256" s="80">
        <v>11573.634</v>
      </c>
      <c r="F256" s="80">
        <v>11174.05</v>
      </c>
      <c r="G256" s="1004">
        <v>3.5759997494194207</v>
      </c>
      <c r="H256" s="81">
        <v>351.7</v>
      </c>
      <c r="I256" s="81">
        <v>2.8362573099415171</v>
      </c>
      <c r="J256" s="89">
        <v>5.4054054054054053</v>
      </c>
      <c r="K256" s="89">
        <v>8.2105263157894743</v>
      </c>
      <c r="L256" s="1010">
        <v>0.68255073084542506</v>
      </c>
    </row>
    <row r="257" spans="1:12" ht="15.75" thickBot="1">
      <c r="A257" s="49" t="s">
        <v>114</v>
      </c>
      <c r="B257" s="50" t="s">
        <v>33</v>
      </c>
      <c r="C257" s="94" t="s">
        <v>254</v>
      </c>
      <c r="D257" s="94">
        <v>11009.88725490196</v>
      </c>
      <c r="E257" s="95" t="s">
        <v>254</v>
      </c>
      <c r="F257" s="95">
        <v>11230.084999999999</v>
      </c>
      <c r="G257" s="1013" t="s">
        <v>100</v>
      </c>
      <c r="H257" s="89" t="s">
        <v>254</v>
      </c>
      <c r="I257" s="89" t="s">
        <v>100</v>
      </c>
      <c r="J257" s="89" t="s">
        <v>100</v>
      </c>
      <c r="K257" s="89">
        <v>3.6842105263157889</v>
      </c>
      <c r="L257" s="1010" t="s">
        <v>100</v>
      </c>
    </row>
    <row r="258" spans="1:12" ht="15.75" thickBot="1">
      <c r="A258" s="51"/>
      <c r="B258" s="52"/>
      <c r="C258" s="96"/>
      <c r="D258" s="96"/>
      <c r="E258" s="96"/>
      <c r="F258" s="96"/>
      <c r="G258" s="1014"/>
      <c r="H258" s="97"/>
      <c r="I258" s="97"/>
      <c r="J258" s="97"/>
      <c r="K258" s="97"/>
      <c r="L258" s="1015"/>
    </row>
    <row r="259" spans="1:12" ht="15">
      <c r="A259" s="46" t="s">
        <v>115</v>
      </c>
      <c r="B259" s="53" t="s">
        <v>30</v>
      </c>
      <c r="C259" s="98">
        <v>11474.365686274508</v>
      </c>
      <c r="D259" s="98">
        <v>11221.327450980392</v>
      </c>
      <c r="E259" s="99">
        <v>11703.852999999999</v>
      </c>
      <c r="F259" s="99">
        <v>11445.754000000001</v>
      </c>
      <c r="G259" s="1016">
        <v>2.2549759500335087</v>
      </c>
      <c r="H259" s="100">
        <v>431.6</v>
      </c>
      <c r="I259" s="100">
        <v>3.9499036608863278</v>
      </c>
      <c r="J259" s="100">
        <v>-20.833333333333336</v>
      </c>
      <c r="K259" s="100">
        <v>4</v>
      </c>
      <c r="L259" s="1017">
        <v>-0.88301119023397767</v>
      </c>
    </row>
    <row r="260" spans="1:12" ht="15.75" thickBot="1">
      <c r="A260" s="49" t="s">
        <v>115</v>
      </c>
      <c r="B260" s="50" t="s">
        <v>33</v>
      </c>
      <c r="C260" s="94">
        <v>11416.133333333333</v>
      </c>
      <c r="D260" s="94">
        <v>11132.33725490196</v>
      </c>
      <c r="E260" s="95">
        <v>11644.456</v>
      </c>
      <c r="F260" s="95">
        <v>11354.984</v>
      </c>
      <c r="G260" s="1013">
        <v>2.5492946533434107</v>
      </c>
      <c r="H260" s="89">
        <v>405.4</v>
      </c>
      <c r="I260" s="89">
        <v>3.9487179487179427</v>
      </c>
      <c r="J260" s="89">
        <v>16.666666666666664</v>
      </c>
      <c r="K260" s="89">
        <v>6.6315789473684212</v>
      </c>
      <c r="L260" s="1010">
        <v>1.138191358355197</v>
      </c>
    </row>
    <row r="261" spans="1:12" ht="15.75" thickBot="1">
      <c r="A261" s="51"/>
      <c r="B261" s="52"/>
      <c r="C261" s="96"/>
      <c r="D261" s="96"/>
      <c r="E261" s="96"/>
      <c r="F261" s="96"/>
      <c r="G261" s="1014"/>
      <c r="H261" s="97"/>
      <c r="I261" s="97"/>
      <c r="J261" s="97"/>
      <c r="K261" s="97"/>
      <c r="L261" s="1015"/>
    </row>
    <row r="262" spans="1:12"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2"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2"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2"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2"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2"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2"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2"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2"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2"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2" ht="15.75" thickBot="1">
      <c r="A272" s="51"/>
      <c r="B272" s="52"/>
      <c r="C272" s="96"/>
      <c r="D272" s="96"/>
      <c r="E272" s="96"/>
      <c r="F272" s="96"/>
      <c r="G272" s="1014"/>
      <c r="H272" s="97"/>
      <c r="I272" s="97"/>
      <c r="J272" s="97"/>
      <c r="K272" s="97"/>
      <c r="L272" s="1015"/>
    </row>
    <row r="273" spans="1:12" ht="14.25">
      <c r="A273" s="44" t="s">
        <v>24</v>
      </c>
      <c r="B273" s="45" t="s">
        <v>28</v>
      </c>
      <c r="C273" s="85">
        <v>10038.228026386336</v>
      </c>
      <c r="D273" s="85">
        <v>10015.537628439419</v>
      </c>
      <c r="E273" s="86">
        <v>10238.992586914062</v>
      </c>
      <c r="F273" s="86">
        <v>10215.848381008207</v>
      </c>
      <c r="G273" s="1008">
        <v>0.22655197143373521</v>
      </c>
      <c r="H273" s="87">
        <v>365.72142857142859</v>
      </c>
      <c r="I273" s="87">
        <v>2.8896971645600225</v>
      </c>
      <c r="J273" s="88">
        <v>16.666666666666664</v>
      </c>
      <c r="K273" s="88">
        <v>2.9473684210526314</v>
      </c>
      <c r="L273" s="1009">
        <v>0.50586282593564258</v>
      </c>
    </row>
    <row r="274" spans="1:12" ht="15">
      <c r="A274" s="46" t="s">
        <v>24</v>
      </c>
      <c r="B274" s="47" t="s">
        <v>29</v>
      </c>
      <c r="C274" s="79" t="s">
        <v>254</v>
      </c>
      <c r="D274" s="79">
        <v>9677.5539215686276</v>
      </c>
      <c r="E274" s="80" t="s">
        <v>254</v>
      </c>
      <c r="F274" s="80">
        <v>9871.1049999999996</v>
      </c>
      <c r="G274" s="1269" t="s">
        <v>100</v>
      </c>
      <c r="H274" s="81" t="s">
        <v>254</v>
      </c>
      <c r="I274" s="81" t="s">
        <v>100</v>
      </c>
      <c r="J274" s="89" t="s">
        <v>100</v>
      </c>
      <c r="K274" s="89">
        <v>0.10526315789473684</v>
      </c>
      <c r="L274" s="1010" t="s">
        <v>100</v>
      </c>
    </row>
    <row r="275" spans="1:12" ht="15">
      <c r="A275" s="46" t="s">
        <v>24</v>
      </c>
      <c r="B275" s="47" t="s">
        <v>30</v>
      </c>
      <c r="C275" s="79">
        <v>10240.807843137254</v>
      </c>
      <c r="D275" s="79">
        <v>10094.23137254902</v>
      </c>
      <c r="E275" s="80">
        <v>10445.624</v>
      </c>
      <c r="F275" s="80">
        <v>10296.116</v>
      </c>
      <c r="G275" s="1004">
        <v>1.4520815422048452</v>
      </c>
      <c r="H275" s="81">
        <v>348.6</v>
      </c>
      <c r="I275" s="81">
        <v>-5.7339449541281146E-2</v>
      </c>
      <c r="J275" s="89">
        <v>75</v>
      </c>
      <c r="K275" s="89">
        <v>1.4736842105263157</v>
      </c>
      <c r="L275" s="1010">
        <v>0.65984901215398617</v>
      </c>
    </row>
    <row r="276" spans="1:12" ht="15">
      <c r="A276" s="46" t="s">
        <v>24</v>
      </c>
      <c r="B276" s="47" t="s">
        <v>35</v>
      </c>
      <c r="C276" s="79">
        <v>9916.0186274509797</v>
      </c>
      <c r="D276" s="79">
        <v>10032.290196078431</v>
      </c>
      <c r="E276" s="80">
        <v>10114.339</v>
      </c>
      <c r="F276" s="80">
        <v>10232.936</v>
      </c>
      <c r="G276" s="1004">
        <v>-1.1589733386390744</v>
      </c>
      <c r="H276" s="81">
        <v>394.6</v>
      </c>
      <c r="I276" s="81">
        <v>5.7625301527740547</v>
      </c>
      <c r="J276" s="89">
        <v>0</v>
      </c>
      <c r="K276" s="89">
        <v>1.368421052631579</v>
      </c>
      <c r="L276" s="1010">
        <v>4.59388552765434E-2</v>
      </c>
    </row>
    <row r="277" spans="1:12" ht="14.25">
      <c r="A277" s="44" t="s">
        <v>24</v>
      </c>
      <c r="B277" s="48" t="s">
        <v>31</v>
      </c>
      <c r="C277" s="90">
        <v>9908.7887570632138</v>
      </c>
      <c r="D277" s="90">
        <v>10154.748826643177</v>
      </c>
      <c r="E277" s="91">
        <v>10106.964532204478</v>
      </c>
      <c r="F277" s="91">
        <v>10357.843803176042</v>
      </c>
      <c r="G277" s="1011">
        <v>-2.4221186932229664</v>
      </c>
      <c r="H277" s="92">
        <v>316.31796610169494</v>
      </c>
      <c r="I277" s="92">
        <v>3.0452657301836665</v>
      </c>
      <c r="J277" s="93">
        <v>-17.827298050139277</v>
      </c>
      <c r="K277" s="93">
        <v>31.05263157894737</v>
      </c>
      <c r="L277" s="1012">
        <v>-5.4682229480109186</v>
      </c>
    </row>
    <row r="278" spans="1:12" ht="15">
      <c r="A278" s="46" t="s">
        <v>24</v>
      </c>
      <c r="B278" s="47" t="s">
        <v>32</v>
      </c>
      <c r="C278" s="79" t="s">
        <v>254</v>
      </c>
      <c r="D278" s="79">
        <v>10355.11568627451</v>
      </c>
      <c r="E278" s="80" t="s">
        <v>254</v>
      </c>
      <c r="F278" s="80">
        <v>10562.218000000001</v>
      </c>
      <c r="G278" s="1004" t="s">
        <v>100</v>
      </c>
      <c r="H278" s="81" t="s">
        <v>254</v>
      </c>
      <c r="I278" s="81" t="s">
        <v>100</v>
      </c>
      <c r="J278" s="89" t="s">
        <v>100</v>
      </c>
      <c r="K278" s="89">
        <v>10.842105263157894</v>
      </c>
      <c r="L278" s="1010" t="s">
        <v>100</v>
      </c>
    </row>
    <row r="279" spans="1:12" ht="15">
      <c r="A279" s="46" t="s">
        <v>24</v>
      </c>
      <c r="B279" s="47" t="s">
        <v>33</v>
      </c>
      <c r="C279" s="79">
        <v>9854.6509803921581</v>
      </c>
      <c r="D279" s="79">
        <v>9886.0843137254906</v>
      </c>
      <c r="E279" s="80">
        <v>10051.744000000001</v>
      </c>
      <c r="F279" s="80">
        <v>10083.806</v>
      </c>
      <c r="G279" s="1004">
        <v>-0.31795534344869286</v>
      </c>
      <c r="H279" s="81">
        <v>323</v>
      </c>
      <c r="I279" s="81">
        <v>-1.4943580359865745</v>
      </c>
      <c r="J279" s="89">
        <v>24.264705882352942</v>
      </c>
      <c r="K279" s="89">
        <v>17.789473684210527</v>
      </c>
      <c r="L279" s="1010">
        <v>3.9542753118809237</v>
      </c>
    </row>
    <row r="280" spans="1:12" ht="15">
      <c r="A280" s="46" t="s">
        <v>24</v>
      </c>
      <c r="B280" s="47" t="s">
        <v>36</v>
      </c>
      <c r="C280" s="79">
        <v>9973.5941176470587</v>
      </c>
      <c r="D280" s="79">
        <v>10247.818627450979</v>
      </c>
      <c r="E280" s="80">
        <v>10173.066000000001</v>
      </c>
      <c r="F280" s="80">
        <v>10452.775</v>
      </c>
      <c r="G280" s="1004">
        <v>-2.6759305543264724</v>
      </c>
      <c r="H280" s="81">
        <v>360</v>
      </c>
      <c r="I280" s="81">
        <v>2.681118083285789</v>
      </c>
      <c r="J280" s="89">
        <v>-25.806451612903224</v>
      </c>
      <c r="K280" s="89">
        <v>2.4210526315789473</v>
      </c>
      <c r="L280" s="1010">
        <v>-0.73255876211382942</v>
      </c>
    </row>
    <row r="281" spans="1:12" ht="14.25">
      <c r="A281" s="44" t="s">
        <v>24</v>
      </c>
      <c r="B281" s="48" t="s">
        <v>37</v>
      </c>
      <c r="C281" s="90">
        <v>7949.7157477046712</v>
      </c>
      <c r="D281" s="90">
        <v>8155.4225032536733</v>
      </c>
      <c r="E281" s="91">
        <v>8108.7100626587644</v>
      </c>
      <c r="F281" s="91">
        <v>8318.5309533187465</v>
      </c>
      <c r="G281" s="1011">
        <v>-2.5223310682792168</v>
      </c>
      <c r="H281" s="92">
        <v>236.17666666666668</v>
      </c>
      <c r="I281" s="92">
        <v>-3.5254184537877284</v>
      </c>
      <c r="J281" s="93">
        <v>33.928571428571431</v>
      </c>
      <c r="K281" s="93">
        <v>15.789473684210526</v>
      </c>
      <c r="L281" s="1012">
        <v>4.3957809069979117</v>
      </c>
    </row>
    <row r="282" spans="1:12" ht="15">
      <c r="A282" s="46" t="s">
        <v>24</v>
      </c>
      <c r="B282" s="47" t="s">
        <v>102</v>
      </c>
      <c r="C282" s="101">
        <v>7757.775490196078</v>
      </c>
      <c r="D282" s="101">
        <v>7711.3872549019607</v>
      </c>
      <c r="E282" s="102">
        <v>7912.9309999999996</v>
      </c>
      <c r="F282" s="102">
        <v>7865.6149999999998</v>
      </c>
      <c r="G282" s="1018">
        <v>0.60155499601747364</v>
      </c>
      <c r="H282" s="103">
        <v>227.6</v>
      </c>
      <c r="I282" s="103">
        <v>0.70796460176990894</v>
      </c>
      <c r="J282" s="104">
        <v>66.666666666666657</v>
      </c>
      <c r="K282" s="104">
        <v>11.052631578947368</v>
      </c>
      <c r="L282" s="1019">
        <v>4.6436793917652723</v>
      </c>
    </row>
    <row r="283" spans="1:12" ht="15">
      <c r="A283" s="46" t="s">
        <v>24</v>
      </c>
      <c r="B283" s="47" t="s">
        <v>38</v>
      </c>
      <c r="C283" s="79">
        <v>8120.025490196078</v>
      </c>
      <c r="D283" s="79">
        <v>8438.6186274509801</v>
      </c>
      <c r="E283" s="80">
        <v>8282.4259999999995</v>
      </c>
      <c r="F283" s="80">
        <v>8607.3909999999996</v>
      </c>
      <c r="G283" s="1004">
        <v>-3.7754181261197521</v>
      </c>
      <c r="H283" s="81">
        <v>241.1</v>
      </c>
      <c r="I283" s="81">
        <v>-7.7658760520275383</v>
      </c>
      <c r="J283" s="89">
        <v>-2.7777777777777777</v>
      </c>
      <c r="K283" s="89">
        <v>3.6842105263157889</v>
      </c>
      <c r="L283" s="1010">
        <v>2.1952133640305682E-2</v>
      </c>
    </row>
    <row r="284" spans="1:12" ht="15.75" thickBot="1">
      <c r="A284" s="46" t="s">
        <v>24</v>
      </c>
      <c r="B284" s="47" t="s">
        <v>39</v>
      </c>
      <c r="C284" s="79" t="s">
        <v>254</v>
      </c>
      <c r="D284" s="79" t="s">
        <v>254</v>
      </c>
      <c r="E284" s="80" t="s">
        <v>254</v>
      </c>
      <c r="F284" s="80" t="s">
        <v>254</v>
      </c>
      <c r="G284" s="1004" t="s">
        <v>100</v>
      </c>
      <c r="H284" s="81" t="s">
        <v>254</v>
      </c>
      <c r="I284" s="81" t="s">
        <v>100</v>
      </c>
      <c r="J284" s="89" t="s">
        <v>100</v>
      </c>
      <c r="K284" s="89">
        <v>1.0526315789473684</v>
      </c>
      <c r="L284" s="1010" t="s">
        <v>100</v>
      </c>
    </row>
    <row r="285" spans="1:12" ht="15.75" thickBot="1">
      <c r="A285" s="51"/>
      <c r="B285" s="52"/>
      <c r="C285" s="96"/>
      <c r="D285" s="96"/>
      <c r="E285" s="96"/>
      <c r="F285" s="96"/>
      <c r="G285" s="1014"/>
      <c r="H285" s="97"/>
      <c r="I285" s="97"/>
      <c r="J285" s="97"/>
      <c r="K285" s="97"/>
      <c r="L285" s="1015"/>
    </row>
    <row r="286" spans="1:12" ht="14.25">
      <c r="A286" s="44" t="s">
        <v>117</v>
      </c>
      <c r="B286" s="48" t="s">
        <v>25</v>
      </c>
      <c r="C286" s="90">
        <v>12428.454871120632</v>
      </c>
      <c r="D286" s="90">
        <v>12092.882604612727</v>
      </c>
      <c r="E286" s="91">
        <v>12677.023968543044</v>
      </c>
      <c r="F286" s="91">
        <v>12334.740256704981</v>
      </c>
      <c r="G286" s="1011">
        <v>2.7749567863985032</v>
      </c>
      <c r="H286" s="92">
        <v>377.47500000000002</v>
      </c>
      <c r="I286" s="92">
        <v>8.4677496599681898</v>
      </c>
      <c r="J286" s="93">
        <v>6.666666666666667</v>
      </c>
      <c r="K286" s="93">
        <v>1.6842105263157894</v>
      </c>
      <c r="L286" s="1012">
        <v>0.15826952936767125</v>
      </c>
    </row>
    <row r="287" spans="1:12" ht="15">
      <c r="A287" s="46" t="s">
        <v>117</v>
      </c>
      <c r="B287" s="47" t="s">
        <v>26</v>
      </c>
      <c r="C287" s="79" t="s">
        <v>254</v>
      </c>
      <c r="D287" s="79" t="s">
        <v>254</v>
      </c>
      <c r="E287" s="80" t="s">
        <v>254</v>
      </c>
      <c r="F287" s="80" t="s">
        <v>254</v>
      </c>
      <c r="G287" s="1269" t="s">
        <v>100</v>
      </c>
      <c r="H287" s="81" t="s">
        <v>254</v>
      </c>
      <c r="I287" s="81" t="s">
        <v>100</v>
      </c>
      <c r="J287" s="89" t="s">
        <v>100</v>
      </c>
      <c r="K287" s="89">
        <v>0.10526315789473684</v>
      </c>
      <c r="L287" s="1010" t="s">
        <v>100</v>
      </c>
    </row>
    <row r="288" spans="1:12" ht="15">
      <c r="A288" s="46" t="s">
        <v>117</v>
      </c>
      <c r="B288" s="47" t="s">
        <v>27</v>
      </c>
      <c r="C288" s="79">
        <v>12785.340196078432</v>
      </c>
      <c r="D288" s="79">
        <v>12387.554901960784</v>
      </c>
      <c r="E288" s="80">
        <v>13041.047</v>
      </c>
      <c r="F288" s="80">
        <v>12635.306</v>
      </c>
      <c r="G288" s="1004">
        <v>3.2111687678952929</v>
      </c>
      <c r="H288" s="81">
        <v>373.6</v>
      </c>
      <c r="I288" s="81">
        <v>7.0487106017192049</v>
      </c>
      <c r="J288" s="89">
        <v>10</v>
      </c>
      <c r="K288" s="89">
        <v>1.1578947368421053</v>
      </c>
      <c r="L288" s="1010">
        <v>0.14060073887669322</v>
      </c>
    </row>
    <row r="289" spans="1:12" ht="15">
      <c r="A289" s="46" t="s">
        <v>117</v>
      </c>
      <c r="B289" s="47" t="s">
        <v>34</v>
      </c>
      <c r="C289" s="79" t="s">
        <v>254</v>
      </c>
      <c r="D289" s="79" t="s">
        <v>254</v>
      </c>
      <c r="E289" s="80" t="s">
        <v>254</v>
      </c>
      <c r="F289" s="80" t="s">
        <v>254</v>
      </c>
      <c r="G289" s="1004" t="s">
        <v>100</v>
      </c>
      <c r="H289" s="81" t="s">
        <v>254</v>
      </c>
      <c r="I289" s="81" t="s">
        <v>100</v>
      </c>
      <c r="J289" s="89" t="s">
        <v>100</v>
      </c>
      <c r="K289" s="89">
        <v>0.42105263157894735</v>
      </c>
      <c r="L289" s="1010" t="s">
        <v>100</v>
      </c>
    </row>
    <row r="290" spans="1:12" ht="14.25">
      <c r="A290" s="44" t="s">
        <v>117</v>
      </c>
      <c r="B290" s="48" t="s">
        <v>28</v>
      </c>
      <c r="C290" s="90">
        <v>11871.340567012687</v>
      </c>
      <c r="D290" s="90">
        <v>11624.706232742998</v>
      </c>
      <c r="E290" s="91">
        <v>12108.767378352941</v>
      </c>
      <c r="F290" s="91">
        <v>11857.200357397858</v>
      </c>
      <c r="G290" s="1011">
        <v>2.1216392856019066</v>
      </c>
      <c r="H290" s="92">
        <v>317.18955223880596</v>
      </c>
      <c r="I290" s="92">
        <v>-4.3795007233126864</v>
      </c>
      <c r="J290" s="93">
        <v>-11.842105263157894</v>
      </c>
      <c r="K290" s="93">
        <v>7.052631578947369</v>
      </c>
      <c r="L290" s="1012">
        <v>-0.67880280558976214</v>
      </c>
    </row>
    <row r="291" spans="1:12" ht="15">
      <c r="A291" s="46" t="s">
        <v>117</v>
      </c>
      <c r="B291" s="47" t="s">
        <v>29</v>
      </c>
      <c r="C291" s="79" t="s">
        <v>254</v>
      </c>
      <c r="D291" s="79">
        <v>11274.239215686275</v>
      </c>
      <c r="E291" s="80" t="s">
        <v>254</v>
      </c>
      <c r="F291" s="80">
        <v>11499.724</v>
      </c>
      <c r="G291" s="1004" t="s">
        <v>100</v>
      </c>
      <c r="H291" s="81" t="s">
        <v>254</v>
      </c>
      <c r="I291" s="81" t="s">
        <v>100</v>
      </c>
      <c r="J291" s="89" t="s">
        <v>100</v>
      </c>
      <c r="K291" s="89">
        <v>0.84210526315789469</v>
      </c>
      <c r="L291" s="1010" t="s">
        <v>100</v>
      </c>
    </row>
    <row r="292" spans="1:12" ht="15">
      <c r="A292" s="46" t="s">
        <v>117</v>
      </c>
      <c r="B292" s="47" t="s">
        <v>30</v>
      </c>
      <c r="C292" s="79">
        <v>11812.066666666668</v>
      </c>
      <c r="D292" s="79">
        <v>11665.981372549018</v>
      </c>
      <c r="E292" s="80">
        <v>12048.308000000001</v>
      </c>
      <c r="F292" s="80">
        <v>11899.300999999999</v>
      </c>
      <c r="G292" s="1004">
        <v>1.2522332194134886</v>
      </c>
      <c r="H292" s="81">
        <v>311</v>
      </c>
      <c r="I292" s="81">
        <v>-4.9511002444987735</v>
      </c>
      <c r="J292" s="89">
        <v>-26.315789473684209</v>
      </c>
      <c r="K292" s="89">
        <v>4.4210526315789469</v>
      </c>
      <c r="L292" s="1010">
        <v>-1.3775231568239015</v>
      </c>
    </row>
    <row r="293" spans="1:12" ht="15">
      <c r="A293" s="46" t="s">
        <v>117</v>
      </c>
      <c r="B293" s="47" t="s">
        <v>35</v>
      </c>
      <c r="C293" s="79">
        <v>12281.446078431372</v>
      </c>
      <c r="D293" s="79">
        <v>11890.885294117646</v>
      </c>
      <c r="E293" s="80">
        <v>12527.075000000001</v>
      </c>
      <c r="F293" s="80">
        <v>12128.703</v>
      </c>
      <c r="G293" s="1004">
        <v>3.2845391630086187</v>
      </c>
      <c r="H293" s="81">
        <v>344.1</v>
      </c>
      <c r="I293" s="81">
        <v>-2.878916172734967</v>
      </c>
      <c r="J293" s="89">
        <v>142.85714285714286</v>
      </c>
      <c r="K293" s="89">
        <v>1.7894736842105261</v>
      </c>
      <c r="L293" s="1010">
        <v>1.0773678856347377</v>
      </c>
    </row>
    <row r="294" spans="1:12" ht="14.25">
      <c r="A294" s="44" t="s">
        <v>117</v>
      </c>
      <c r="B294" s="48" t="s">
        <v>31</v>
      </c>
      <c r="C294" s="90">
        <v>11035.639937015056</v>
      </c>
      <c r="D294" s="90">
        <v>10894.491202347963</v>
      </c>
      <c r="E294" s="91">
        <v>11256.352735755358</v>
      </c>
      <c r="F294" s="91">
        <v>11112.381026394922</v>
      </c>
      <c r="G294" s="1011">
        <v>1.1742862132017686</v>
      </c>
      <c r="H294" s="92">
        <v>285.49850746268652</v>
      </c>
      <c r="I294" s="92">
        <v>-2.6416113461504862</v>
      </c>
      <c r="J294" s="93">
        <v>36.734693877551024</v>
      </c>
      <c r="K294" s="93">
        <v>14.105263157894738</v>
      </c>
      <c r="L294" s="1012">
        <v>4.1357819778336999</v>
      </c>
    </row>
    <row r="295" spans="1:12" ht="15">
      <c r="A295" s="46" t="s">
        <v>117</v>
      </c>
      <c r="B295" s="47" t="s">
        <v>32</v>
      </c>
      <c r="C295" s="79" t="s">
        <v>254</v>
      </c>
      <c r="D295" s="79" t="s">
        <v>254</v>
      </c>
      <c r="E295" s="80" t="s">
        <v>254</v>
      </c>
      <c r="F295" s="80" t="s">
        <v>254</v>
      </c>
      <c r="G295" s="1004" t="s">
        <v>100</v>
      </c>
      <c r="H295" s="81" t="s">
        <v>254</v>
      </c>
      <c r="I295" s="81" t="s">
        <v>100</v>
      </c>
      <c r="J295" s="89" t="s">
        <v>100</v>
      </c>
      <c r="K295" s="89">
        <v>1.6842105263157894</v>
      </c>
      <c r="L295" s="1010" t="s">
        <v>100</v>
      </c>
    </row>
    <row r="296" spans="1:12" ht="15">
      <c r="A296" s="46" t="s">
        <v>117</v>
      </c>
      <c r="B296" s="47" t="s">
        <v>33</v>
      </c>
      <c r="C296" s="79">
        <v>10874.225490196077</v>
      </c>
      <c r="D296" s="79">
        <v>10683.162745098038</v>
      </c>
      <c r="E296" s="80">
        <v>11091.71</v>
      </c>
      <c r="F296" s="80">
        <v>10896.825999999999</v>
      </c>
      <c r="G296" s="1004">
        <v>1.7884473882578287</v>
      </c>
      <c r="H296" s="81">
        <v>283.39999999999998</v>
      </c>
      <c r="I296" s="81">
        <v>-5.6277056277056392</v>
      </c>
      <c r="J296" s="81">
        <v>57.894736842105267</v>
      </c>
      <c r="K296" s="81">
        <v>9.4736842105263168</v>
      </c>
      <c r="L296" s="1005">
        <v>3.6751084221234684</v>
      </c>
    </row>
    <row r="297" spans="1:12" ht="15.75" thickBot="1">
      <c r="A297" s="56" t="s">
        <v>117</v>
      </c>
      <c r="B297" s="57" t="s">
        <v>36</v>
      </c>
      <c r="C297" s="82">
        <v>11637.179411764706</v>
      </c>
      <c r="D297" s="82">
        <v>11637.179411764706</v>
      </c>
      <c r="E297" s="83">
        <v>11869.923000000001</v>
      </c>
      <c r="F297" s="83">
        <v>11869.923000000001</v>
      </c>
      <c r="G297" s="1006">
        <v>-1.435447978794937</v>
      </c>
      <c r="H297" s="84">
        <v>307.89999999999998</v>
      </c>
      <c r="I297" s="84">
        <v>-0.54909560723515671</v>
      </c>
      <c r="J297" s="84">
        <v>16.666666666666664</v>
      </c>
      <c r="K297" s="84">
        <v>2.5454545454545454</v>
      </c>
      <c r="L297" s="100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55" t="s">
        <v>437</v>
      </c>
      <c r="B1" s="1355"/>
      <c r="C1" s="1355"/>
      <c r="D1" s="1355"/>
      <c r="E1" s="1355"/>
      <c r="F1" s="1355"/>
      <c r="G1" s="1355"/>
      <c r="H1" s="1355"/>
    </row>
    <row r="2" spans="1:18" ht="40.5">
      <c r="A2" s="839" t="s">
        <v>127</v>
      </c>
      <c r="B2" s="3" t="s">
        <v>9</v>
      </c>
      <c r="C2" s="3"/>
      <c r="D2" s="840" t="s">
        <v>128</v>
      </c>
      <c r="E2" s="1356" t="s">
        <v>129</v>
      </c>
      <c r="F2" s="1357"/>
      <c r="G2" s="1358"/>
      <c r="H2" s="841" t="s">
        <v>130</v>
      </c>
    </row>
    <row r="3" spans="1:18" ht="41.25" thickBot="1">
      <c r="A3" s="614"/>
      <c r="B3" s="1224" t="s">
        <v>485</v>
      </c>
      <c r="C3" s="1224" t="s">
        <v>469</v>
      </c>
      <c r="D3" s="1225" t="s">
        <v>70</v>
      </c>
      <c r="E3" s="895" t="s">
        <v>485</v>
      </c>
      <c r="F3" s="1226" t="s">
        <v>469</v>
      </c>
      <c r="G3" s="855" t="s">
        <v>131</v>
      </c>
      <c r="H3" s="856" t="s">
        <v>132</v>
      </c>
    </row>
    <row r="4" spans="1:18" ht="15.75">
      <c r="A4" s="656" t="s">
        <v>8</v>
      </c>
      <c r="B4" s="842"/>
      <c r="C4" s="842"/>
      <c r="D4" s="843"/>
      <c r="E4" s="844"/>
      <c r="F4" s="844"/>
      <c r="G4" s="845"/>
      <c r="H4" s="846"/>
    </row>
    <row r="5" spans="1:18" ht="15">
      <c r="A5" s="437" t="s">
        <v>308</v>
      </c>
      <c r="B5" s="128">
        <v>12574.556239048812</v>
      </c>
      <c r="C5" s="128">
        <v>12570.466352318796</v>
      </c>
      <c r="D5" s="818">
        <v>3.2535680183911009E-2</v>
      </c>
      <c r="E5" s="857">
        <v>100</v>
      </c>
      <c r="F5" s="858">
        <v>100</v>
      </c>
      <c r="G5" s="644" t="s">
        <v>100</v>
      </c>
      <c r="H5" s="647">
        <v>-4.4296735142772325</v>
      </c>
    </row>
    <row r="6" spans="1:18">
      <c r="A6" s="633" t="s">
        <v>133</v>
      </c>
      <c r="B6" s="79">
        <v>10865.558000000001</v>
      </c>
      <c r="C6" s="79">
        <v>10273.456</v>
      </c>
      <c r="D6" s="819">
        <v>5.7634159332555734</v>
      </c>
      <c r="E6" s="859">
        <v>15.37744328061083</v>
      </c>
      <c r="F6" s="860">
        <v>7.3902816912715039</v>
      </c>
      <c r="G6" s="642">
        <v>108.07655138196944</v>
      </c>
      <c r="H6" s="643">
        <v>98.859439495980865</v>
      </c>
    </row>
    <row r="7" spans="1:18">
      <c r="A7" s="633" t="s">
        <v>134</v>
      </c>
      <c r="B7" s="79">
        <v>14594.02</v>
      </c>
      <c r="C7" s="79">
        <v>14736.008</v>
      </c>
      <c r="D7" s="819">
        <v>-0.96354453662076855</v>
      </c>
      <c r="E7" s="859">
        <v>12.597122241728334</v>
      </c>
      <c r="F7" s="860">
        <v>10.78117348618035</v>
      </c>
      <c r="G7" s="642">
        <v>16.843702198797974</v>
      </c>
      <c r="H7" s="643">
        <v>11.667907669396863</v>
      </c>
    </row>
    <row r="8" spans="1:18" ht="13.5" thickBot="1">
      <c r="A8" s="634" t="s">
        <v>135</v>
      </c>
      <c r="B8" s="82">
        <v>12586.227000000001</v>
      </c>
      <c r="C8" s="82">
        <v>12492.602000000001</v>
      </c>
      <c r="D8" s="820">
        <v>0.74944355067102908</v>
      </c>
      <c r="E8" s="861">
        <v>72.025434477660838</v>
      </c>
      <c r="F8" s="862">
        <v>81.828544822548139</v>
      </c>
      <c r="G8" s="645">
        <v>-11.980061928445805</v>
      </c>
      <c r="H8" s="648">
        <v>-15.879057812484673</v>
      </c>
    </row>
    <row r="9" spans="1:18" ht="15">
      <c r="A9" s="615" t="s">
        <v>309</v>
      </c>
      <c r="B9" s="129">
        <v>10536.839535024719</v>
      </c>
      <c r="C9" s="129">
        <v>10395.151731823324</v>
      </c>
      <c r="D9" s="821">
        <v>1.3630181343831462</v>
      </c>
      <c r="E9" s="863">
        <v>100</v>
      </c>
      <c r="F9" s="864">
        <v>100</v>
      </c>
      <c r="G9" s="646" t="s">
        <v>100</v>
      </c>
      <c r="H9" s="649">
        <v>-16.711017055692924</v>
      </c>
    </row>
    <row r="10" spans="1:18">
      <c r="A10" s="633" t="s">
        <v>133</v>
      </c>
      <c r="B10" s="79">
        <v>8704.1740000000009</v>
      </c>
      <c r="C10" s="79" t="s">
        <v>254</v>
      </c>
      <c r="D10" s="819" t="s">
        <v>100</v>
      </c>
      <c r="E10" s="859">
        <v>2.729525414774657</v>
      </c>
      <c r="F10" s="860">
        <v>0.91669111176298035</v>
      </c>
      <c r="G10" s="642">
        <v>197.7584684469378</v>
      </c>
      <c r="H10" s="643">
        <v>148</v>
      </c>
    </row>
    <row r="11" spans="1:18">
      <c r="A11" s="633" t="s">
        <v>134</v>
      </c>
      <c r="B11" s="79">
        <v>14097.597</v>
      </c>
      <c r="C11" s="79">
        <v>15866.067999999999</v>
      </c>
      <c r="D11" s="819">
        <v>-11.146246190297431</v>
      </c>
      <c r="E11" s="859">
        <v>16.080300876718532</v>
      </c>
      <c r="F11" s="860">
        <v>9.4497758035452364</v>
      </c>
      <c r="G11" s="642">
        <v>70.165951140192632</v>
      </c>
      <c r="H11" s="643">
        <v>41.729490022172946</v>
      </c>
    </row>
    <row r="12" spans="1:18" ht="13.5" thickBot="1">
      <c r="A12" s="635" t="s">
        <v>135</v>
      </c>
      <c r="B12" s="79">
        <v>9893.2180000000008</v>
      </c>
      <c r="C12" s="79">
        <v>9833.2279999999992</v>
      </c>
      <c r="D12" s="819">
        <v>0.6100743316437045</v>
      </c>
      <c r="E12" s="859">
        <v>81.190173708506819</v>
      </c>
      <c r="F12" s="860">
        <v>89.633533084691777</v>
      </c>
      <c r="G12" s="642">
        <v>-9.4198667458607321</v>
      </c>
      <c r="H12" s="643">
        <v>-24.556728263029328</v>
      </c>
      <c r="P12"/>
      <c r="Q12"/>
      <c r="R12"/>
    </row>
    <row r="13" spans="1:18" ht="15.75">
      <c r="A13" s="656" t="s">
        <v>136</v>
      </c>
      <c r="B13" s="657"/>
      <c r="C13" s="657"/>
      <c r="D13" s="822"/>
      <c r="E13" s="865"/>
      <c r="F13" s="865"/>
      <c r="G13" s="658"/>
      <c r="H13" s="659"/>
      <c r="P13"/>
      <c r="Q13"/>
      <c r="R13"/>
    </row>
    <row r="14" spans="1:18" ht="15">
      <c r="A14" s="437" t="s">
        <v>308</v>
      </c>
      <c r="B14" s="128">
        <v>12359.283790623767</v>
      </c>
      <c r="C14" s="128">
        <v>12299.263968882244</v>
      </c>
      <c r="D14" s="818">
        <v>0.48799523201857276</v>
      </c>
      <c r="E14" s="857">
        <v>100</v>
      </c>
      <c r="F14" s="858">
        <v>100</v>
      </c>
      <c r="G14" s="644" t="s">
        <v>100</v>
      </c>
      <c r="H14" s="647">
        <v>-15.40138089026058</v>
      </c>
      <c r="P14"/>
      <c r="Q14"/>
      <c r="R14"/>
    </row>
    <row r="15" spans="1:18">
      <c r="A15" s="633" t="s">
        <v>133</v>
      </c>
      <c r="B15" s="79">
        <v>10595.844999999999</v>
      </c>
      <c r="C15" s="79">
        <v>10886.234</v>
      </c>
      <c r="D15" s="819">
        <v>-2.6674881322595221</v>
      </c>
      <c r="E15" s="859">
        <v>1.6097184873159451</v>
      </c>
      <c r="F15" s="860">
        <v>2.8190524674663529</v>
      </c>
      <c r="G15" s="642">
        <v>-42.898597812807182</v>
      </c>
      <c r="H15" s="643">
        <v>-51.693002257336339</v>
      </c>
    </row>
    <row r="16" spans="1:18">
      <c r="A16" s="633" t="s">
        <v>134</v>
      </c>
      <c r="B16" s="79">
        <v>13323.486000000001</v>
      </c>
      <c r="C16" s="79">
        <v>14155.762000000001</v>
      </c>
      <c r="D16" s="819">
        <v>-5.8794150396142557</v>
      </c>
      <c r="E16" s="859">
        <v>1.5664667055305868</v>
      </c>
      <c r="F16" s="860">
        <v>1.4031626841452163</v>
      </c>
      <c r="G16" s="642">
        <v>11.63828137895875</v>
      </c>
      <c r="H16" s="643">
        <v>-5.555555555555558</v>
      </c>
    </row>
    <row r="17" spans="1:13" ht="13.5" thickBot="1">
      <c r="A17" s="634" t="s">
        <v>135</v>
      </c>
      <c r="B17" s="82">
        <v>12373.002</v>
      </c>
      <c r="C17" s="82">
        <v>12313.656000000001</v>
      </c>
      <c r="D17" s="820">
        <v>0.48195271980961252</v>
      </c>
      <c r="E17" s="861">
        <v>96.823814807153468</v>
      </c>
      <c r="F17" s="862">
        <v>95.777784848388436</v>
      </c>
      <c r="G17" s="645">
        <v>1.0921425677372336</v>
      </c>
      <c r="H17" s="648">
        <v>-14.477443359245228</v>
      </c>
    </row>
    <row r="18" spans="1:13" ht="15">
      <c r="A18" s="615" t="s">
        <v>309</v>
      </c>
      <c r="B18" s="129">
        <v>9861.3815915397954</v>
      </c>
      <c r="C18" s="129">
        <v>9722.8670000000002</v>
      </c>
      <c r="D18" s="821">
        <v>1.4246270317160075</v>
      </c>
      <c r="E18" s="863">
        <v>100</v>
      </c>
      <c r="F18" s="864">
        <v>100</v>
      </c>
      <c r="G18" s="646" t="s">
        <v>100</v>
      </c>
      <c r="H18" s="649">
        <v>-11.160570976095187</v>
      </c>
    </row>
    <row r="19" spans="1:13">
      <c r="A19" s="633" t="s">
        <v>133</v>
      </c>
      <c r="B19" s="79" t="s">
        <v>254</v>
      </c>
      <c r="C19" s="79" t="s">
        <v>100</v>
      </c>
      <c r="D19" s="819" t="s">
        <v>100</v>
      </c>
      <c r="E19" s="859">
        <v>0.2408941992676816</v>
      </c>
      <c r="F19" s="860">
        <v>0</v>
      </c>
      <c r="G19" s="642" t="s">
        <v>100</v>
      </c>
      <c r="H19" s="643" t="s">
        <v>100</v>
      </c>
    </row>
    <row r="20" spans="1:13">
      <c r="A20" s="633" t="s">
        <v>134</v>
      </c>
      <c r="B20" s="79" t="s">
        <v>100</v>
      </c>
      <c r="C20" s="79" t="s">
        <v>100</v>
      </c>
      <c r="D20" s="819" t="s">
        <v>100</v>
      </c>
      <c r="E20" s="859">
        <v>0</v>
      </c>
      <c r="F20" s="860">
        <v>0</v>
      </c>
      <c r="G20" s="642" t="s">
        <v>100</v>
      </c>
      <c r="H20" s="643" t="s">
        <v>100</v>
      </c>
    </row>
    <row r="21" spans="1:13" ht="13.5" thickBot="1">
      <c r="A21" s="635" t="s">
        <v>135</v>
      </c>
      <c r="B21" s="79">
        <v>9864.6689999999999</v>
      </c>
      <c r="C21" s="79">
        <v>9722.8670000000002</v>
      </c>
      <c r="D21" s="819">
        <v>1.4584381335258385</v>
      </c>
      <c r="E21" s="859">
        <v>99.759105800732314</v>
      </c>
      <c r="F21" s="860">
        <v>100</v>
      </c>
      <c r="G21" s="642">
        <v>-0.24089419926768585</v>
      </c>
      <c r="H21" s="643">
        <v>-11.374580007276302</v>
      </c>
    </row>
    <row r="22" spans="1:13" ht="15.75">
      <c r="A22" s="656" t="s">
        <v>137</v>
      </c>
      <c r="B22" s="657"/>
      <c r="C22" s="657"/>
      <c r="D22" s="822"/>
      <c r="E22" s="865"/>
      <c r="F22" s="865"/>
      <c r="G22" s="658"/>
      <c r="H22" s="659"/>
    </row>
    <row r="23" spans="1:13" ht="15">
      <c r="A23" s="437" t="s">
        <v>308</v>
      </c>
      <c r="B23" s="128">
        <v>12719.700823107023</v>
      </c>
      <c r="C23" s="1026">
        <v>12906.828051905293</v>
      </c>
      <c r="D23" s="818">
        <v>-1.449831267959339</v>
      </c>
      <c r="E23" s="857">
        <v>100</v>
      </c>
      <c r="F23" s="858">
        <v>100</v>
      </c>
      <c r="G23" s="644" t="s">
        <v>100</v>
      </c>
      <c r="H23" s="647">
        <v>3.8715577685194735</v>
      </c>
    </row>
    <row r="24" spans="1:13">
      <c r="A24" s="633" t="s">
        <v>133</v>
      </c>
      <c r="B24" s="79">
        <v>10856.037</v>
      </c>
      <c r="C24" s="79">
        <v>10127.392</v>
      </c>
      <c r="D24" s="819">
        <v>7.1947940792654261</v>
      </c>
      <c r="E24" s="859">
        <v>33.592252005478379</v>
      </c>
      <c r="F24" s="860">
        <v>15.108220709277514</v>
      </c>
      <c r="G24" s="642">
        <v>122.34419692353558</v>
      </c>
      <c r="H24" s="643">
        <v>130.95238095238093</v>
      </c>
    </row>
    <row r="25" spans="1:13">
      <c r="A25" s="633" t="s">
        <v>134</v>
      </c>
      <c r="B25" s="79">
        <v>14694.255999999999</v>
      </c>
      <c r="C25" s="79">
        <v>14787.626</v>
      </c>
      <c r="D25" s="819">
        <v>-0.63140628522793851</v>
      </c>
      <c r="E25" s="859">
        <v>25.006847974955974</v>
      </c>
      <c r="F25" s="860">
        <v>22.304643837008438</v>
      </c>
      <c r="G25" s="642">
        <v>12.114984474506468</v>
      </c>
      <c r="H25" s="643">
        <v>16.455580865603647</v>
      </c>
    </row>
    <row r="26" spans="1:13" ht="16.5" thickBot="1">
      <c r="A26" s="634" t="s">
        <v>135</v>
      </c>
      <c r="B26" s="82">
        <v>13039.192999999999</v>
      </c>
      <c r="C26" s="82">
        <v>12907.495999999999</v>
      </c>
      <c r="D26" s="820">
        <v>1.0203140872559646</v>
      </c>
      <c r="E26" s="861">
        <v>41.40090001956564</v>
      </c>
      <c r="F26" s="862">
        <v>62.587135453714062</v>
      </c>
      <c r="G26" s="645">
        <v>-33.850783041215514</v>
      </c>
      <c r="H26" s="648">
        <v>-31.289777893232884</v>
      </c>
      <c r="J26" s="112"/>
      <c r="K26" s="106"/>
      <c r="L26" s="106"/>
      <c r="M26" s="106"/>
    </row>
    <row r="27" spans="1:13" ht="15">
      <c r="A27" s="615" t="s">
        <v>309</v>
      </c>
      <c r="B27" s="129">
        <v>11901.985674812415</v>
      </c>
      <c r="C27" s="129">
        <v>11269.396395874586</v>
      </c>
      <c r="D27" s="821">
        <v>5.6133377220576071</v>
      </c>
      <c r="E27" s="863">
        <v>100</v>
      </c>
      <c r="F27" s="864">
        <v>100</v>
      </c>
      <c r="G27" s="646" t="s">
        <v>100</v>
      </c>
      <c r="H27" s="649">
        <v>-32.92354235423543</v>
      </c>
      <c r="J27" s="1354"/>
      <c r="K27" s="1354"/>
      <c r="L27" s="1354"/>
      <c r="M27" s="1354"/>
    </row>
    <row r="28" spans="1:13">
      <c r="A28" s="633" t="s">
        <v>133</v>
      </c>
      <c r="B28" s="79" t="s">
        <v>254</v>
      </c>
      <c r="C28" s="79" t="s">
        <v>254</v>
      </c>
      <c r="D28" s="819" t="s">
        <v>100</v>
      </c>
      <c r="E28" s="859">
        <v>2.7020378039280004</v>
      </c>
      <c r="F28" s="860">
        <v>6.3256325632563254E-2</v>
      </c>
      <c r="G28" s="642" t="s">
        <v>100</v>
      </c>
      <c r="H28" s="643" t="s">
        <v>100</v>
      </c>
    </row>
    <row r="29" spans="1:13">
      <c r="A29" s="633" t="s">
        <v>134</v>
      </c>
      <c r="B29" s="79" t="s">
        <v>254</v>
      </c>
      <c r="C29" s="79">
        <v>15951.888999999999</v>
      </c>
      <c r="D29" s="819" t="s">
        <v>100</v>
      </c>
      <c r="E29" s="859">
        <v>39.267702652835297</v>
      </c>
      <c r="F29" s="860">
        <v>21.864686468646862</v>
      </c>
      <c r="G29" s="642">
        <v>79.594172132967486</v>
      </c>
      <c r="H29" s="643" t="s">
        <v>100</v>
      </c>
    </row>
    <row r="30" spans="1:13" ht="13.5" thickBot="1">
      <c r="A30" s="635" t="s">
        <v>135</v>
      </c>
      <c r="B30" s="79">
        <v>10196.691999999999</v>
      </c>
      <c r="C30" s="79">
        <v>9961.4920000000002</v>
      </c>
      <c r="D30" s="819">
        <v>2.3610920934333821</v>
      </c>
      <c r="E30" s="859">
        <v>58.03025954323671</v>
      </c>
      <c r="F30" s="860">
        <v>78.072057205720569</v>
      </c>
      <c r="G30" s="642">
        <v>-25.67089734765608</v>
      </c>
      <c r="H30" s="643">
        <v>-50.142670940923665</v>
      </c>
    </row>
    <row r="31" spans="1:13" ht="15.75">
      <c r="A31" s="656" t="s">
        <v>138</v>
      </c>
      <c r="B31" s="657"/>
      <c r="C31" s="657"/>
      <c r="D31" s="822"/>
      <c r="E31" s="865"/>
      <c r="F31" s="865"/>
      <c r="G31" s="658"/>
      <c r="H31" s="659"/>
    </row>
    <row r="32" spans="1:13" ht="15">
      <c r="A32" s="437" t="s">
        <v>308</v>
      </c>
      <c r="B32" s="128">
        <v>12847.467738824167</v>
      </c>
      <c r="C32" s="128">
        <v>12610.172286902287</v>
      </c>
      <c r="D32" s="818">
        <v>1.8817780322347384</v>
      </c>
      <c r="E32" s="857">
        <v>100</v>
      </c>
      <c r="F32" s="858">
        <v>100</v>
      </c>
      <c r="G32" s="644" t="s">
        <v>100</v>
      </c>
      <c r="H32" s="647">
        <v>18.055333439948836</v>
      </c>
    </row>
    <row r="33" spans="1:8">
      <c r="A33" s="633" t="s">
        <v>133</v>
      </c>
      <c r="B33" s="79" t="s">
        <v>254</v>
      </c>
      <c r="C33" s="79" t="s">
        <v>100</v>
      </c>
      <c r="D33" s="819" t="s">
        <v>100</v>
      </c>
      <c r="E33" s="859">
        <v>1.9100514765646164</v>
      </c>
      <c r="F33" s="860">
        <v>0</v>
      </c>
      <c r="G33" s="642" t="s">
        <v>100</v>
      </c>
      <c r="H33" s="643" t="s">
        <v>100</v>
      </c>
    </row>
    <row r="34" spans="1:8">
      <c r="A34" s="633" t="s">
        <v>134</v>
      </c>
      <c r="B34" s="79" t="s">
        <v>254</v>
      </c>
      <c r="C34" s="79" t="s">
        <v>254</v>
      </c>
      <c r="D34" s="819" t="s">
        <v>100</v>
      </c>
      <c r="E34" s="859">
        <v>9.3673801137902988</v>
      </c>
      <c r="F34" s="860">
        <v>12.577962577962579</v>
      </c>
      <c r="G34" s="642" t="s">
        <v>100</v>
      </c>
      <c r="H34" s="643" t="s">
        <v>100</v>
      </c>
    </row>
    <row r="35" spans="1:8" ht="13.5" thickBot="1">
      <c r="A35" s="634" t="s">
        <v>135</v>
      </c>
      <c r="B35" s="82">
        <v>12692.634</v>
      </c>
      <c r="C35" s="82" t="s">
        <v>254</v>
      </c>
      <c r="D35" s="820" t="s">
        <v>100</v>
      </c>
      <c r="E35" s="861">
        <v>88.722568409645078</v>
      </c>
      <c r="F35" s="862">
        <v>87.42203742203742</v>
      </c>
      <c r="G35" s="645" t="s">
        <v>100</v>
      </c>
      <c r="H35" s="648" t="s">
        <v>100</v>
      </c>
    </row>
    <row r="36" spans="1:8" ht="15">
      <c r="A36" s="615" t="s">
        <v>309</v>
      </c>
      <c r="B36" s="129">
        <v>10150.447771911764</v>
      </c>
      <c r="C36" s="129">
        <v>10364.931859280226</v>
      </c>
      <c r="D36" s="821">
        <v>-2.0693246253850139</v>
      </c>
      <c r="E36" s="863">
        <v>100</v>
      </c>
      <c r="F36" s="864">
        <v>100</v>
      </c>
      <c r="G36" s="646" t="s">
        <v>100</v>
      </c>
      <c r="H36" s="649">
        <v>9.9878689850384106</v>
      </c>
    </row>
    <row r="37" spans="1:8">
      <c r="A37" s="633" t="s">
        <v>133</v>
      </c>
      <c r="B37" s="79" t="s">
        <v>254</v>
      </c>
      <c r="C37" s="79" t="s">
        <v>254</v>
      </c>
      <c r="D37" s="819" t="s">
        <v>100</v>
      </c>
      <c r="E37" s="859">
        <v>10.375</v>
      </c>
      <c r="F37" s="860">
        <v>6.8904164981803477</v>
      </c>
      <c r="G37" s="642" t="s">
        <v>100</v>
      </c>
      <c r="H37" s="643" t="s">
        <v>100</v>
      </c>
    </row>
    <row r="38" spans="1:8">
      <c r="A38" s="633" t="s">
        <v>134</v>
      </c>
      <c r="B38" s="79" t="s">
        <v>254</v>
      </c>
      <c r="C38" s="79" t="s">
        <v>254</v>
      </c>
      <c r="D38" s="819" t="s">
        <v>100</v>
      </c>
      <c r="E38" s="859">
        <v>23.580882352941178</v>
      </c>
      <c r="F38" s="860">
        <v>8.653457339264051</v>
      </c>
      <c r="G38" s="642" t="s">
        <v>100</v>
      </c>
      <c r="H38" s="643" t="s">
        <v>100</v>
      </c>
    </row>
    <row r="39" spans="1:8" ht="13.5" thickBot="1">
      <c r="A39" s="634" t="s">
        <v>135</v>
      </c>
      <c r="B39" s="82" t="s">
        <v>254</v>
      </c>
      <c r="C39" s="82" t="s">
        <v>254</v>
      </c>
      <c r="D39" s="820" t="s">
        <v>100</v>
      </c>
      <c r="E39" s="861">
        <v>66.044117647058826</v>
      </c>
      <c r="F39" s="862">
        <v>84.456126162555606</v>
      </c>
      <c r="G39" s="645" t="s">
        <v>100</v>
      </c>
      <c r="H39" s="648" t="s">
        <v>100</v>
      </c>
    </row>
    <row r="40" spans="1:8" ht="14.25" customHeight="1">
      <c r="A40" s="112" t="s">
        <v>310</v>
      </c>
      <c r="B40" s="106"/>
      <c r="C40" s="112"/>
      <c r="D40" s="106"/>
    </row>
    <row r="41" spans="1:8" ht="5.25" customHeight="1">
      <c r="A41" s="1359"/>
      <c r="B41" s="1359"/>
      <c r="C41" s="1359"/>
      <c r="D41" s="1359"/>
    </row>
    <row r="42" spans="1:8" ht="15">
      <c r="A42" s="113" t="s">
        <v>61</v>
      </c>
      <c r="B42" s="114"/>
    </row>
    <row r="43" spans="1:8" ht="15">
      <c r="A43" s="111" t="s">
        <v>96</v>
      </c>
      <c r="B43" s="1360" t="s">
        <v>62</v>
      </c>
      <c r="C43" s="1361"/>
      <c r="D43" s="1361"/>
      <c r="E43" s="1361"/>
      <c r="F43" s="1361"/>
      <c r="G43" s="1361"/>
      <c r="H43" s="1362"/>
    </row>
    <row r="44" spans="1:8" ht="15">
      <c r="A44" s="111" t="s">
        <v>63</v>
      </c>
      <c r="B44" s="1360" t="s">
        <v>64</v>
      </c>
      <c r="C44" s="1361"/>
      <c r="D44" s="1361"/>
      <c r="E44" s="1361"/>
      <c r="F44" s="1361"/>
      <c r="G44" s="1361"/>
      <c r="H44" s="1362"/>
    </row>
    <row r="45" spans="1:8" ht="15">
      <c r="A45" s="111" t="s">
        <v>65</v>
      </c>
      <c r="B45" s="1360" t="s">
        <v>66</v>
      </c>
      <c r="C45" s="1361"/>
      <c r="D45" s="1361"/>
      <c r="E45" s="1361"/>
      <c r="F45" s="1361"/>
      <c r="G45" s="1361"/>
      <c r="H45" s="136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F40" sqref="F40"/>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486</v>
      </c>
      <c r="B2" s="834"/>
      <c r="C2" s="834"/>
      <c r="D2" s="834"/>
      <c r="E2" s="834"/>
      <c r="F2" s="106"/>
      <c r="G2" s="106"/>
      <c r="H2" s="106"/>
    </row>
    <row r="3" spans="1:8" ht="30.75" customHeight="1">
      <c r="A3" s="1363" t="s">
        <v>139</v>
      </c>
      <c r="B3" s="1365" t="s">
        <v>140</v>
      </c>
      <c r="C3" s="1366"/>
      <c r="D3" s="1367" t="s">
        <v>314</v>
      </c>
      <c r="E3" s="1368"/>
    </row>
    <row r="4" spans="1:8" ht="16.5" thickBot="1">
      <c r="A4" s="1364"/>
      <c r="B4" s="877" t="s">
        <v>141</v>
      </c>
      <c r="C4" s="1133" t="s">
        <v>142</v>
      </c>
      <c r="D4" s="1127" t="s">
        <v>141</v>
      </c>
      <c r="E4" s="878" t="s">
        <v>142</v>
      </c>
      <c r="G4" s="115" t="s">
        <v>143</v>
      </c>
      <c r="H4" s="116"/>
    </row>
    <row r="5" spans="1:8" ht="17.25" customHeight="1" thickBot="1">
      <c r="A5" s="872" t="s">
        <v>144</v>
      </c>
      <c r="B5" s="873">
        <v>19128.721000000001</v>
      </c>
      <c r="C5" s="1134">
        <v>22254.407999999999</v>
      </c>
      <c r="D5" s="1128">
        <v>5.5517475417434747</v>
      </c>
      <c r="E5" s="874">
        <v>7.6048765670815062</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v>19056.864000000001</v>
      </c>
      <c r="C7" s="1136">
        <v>23276.339</v>
      </c>
      <c r="D7" s="1130" t="s">
        <v>100</v>
      </c>
      <c r="E7" s="1093" t="s">
        <v>100</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t="s">
        <v>100</v>
      </c>
      <c r="C9" s="1136" t="s">
        <v>254</v>
      </c>
      <c r="D9" s="1130" t="s">
        <v>100</v>
      </c>
      <c r="E9" s="1093" t="s">
        <v>100</v>
      </c>
      <c r="G9" s="121" t="s">
        <v>155</v>
      </c>
      <c r="H9" s="122" t="s">
        <v>156</v>
      </c>
    </row>
    <row r="10" spans="1:8" ht="18" customHeight="1">
      <c r="A10" s="616" t="s">
        <v>157</v>
      </c>
      <c r="B10" s="617" t="s">
        <v>254</v>
      </c>
      <c r="C10" s="1136">
        <v>20554.065999999999</v>
      </c>
      <c r="D10" s="1131" t="s">
        <v>100</v>
      </c>
      <c r="E10" s="1093">
        <v>2.6525977356569785</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21139.968000000001</v>
      </c>
      <c r="D12" s="1130" t="s">
        <v>100</v>
      </c>
      <c r="E12" s="1093">
        <v>-4.7210506803493042E-2</v>
      </c>
      <c r="G12" s="121" t="s">
        <v>164</v>
      </c>
      <c r="H12" s="122" t="s">
        <v>165</v>
      </c>
    </row>
    <row r="13" spans="1:8" ht="18" customHeight="1" thickBot="1">
      <c r="A13" s="618" t="s">
        <v>166</v>
      </c>
      <c r="B13" s="1050" t="s">
        <v>254</v>
      </c>
      <c r="C13" s="1137">
        <v>17941.194</v>
      </c>
      <c r="D13" s="1132" t="s">
        <v>100</v>
      </c>
      <c r="E13" s="1094" t="s">
        <v>100</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6" sqref="A6"/>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73" t="s">
        <v>426</v>
      </c>
      <c r="B1" s="1373"/>
      <c r="C1" s="1373"/>
      <c r="D1" s="1373"/>
      <c r="E1" s="1373"/>
      <c r="F1" s="1373"/>
      <c r="G1" s="625"/>
      <c r="H1" s="625"/>
    </row>
    <row r="2" spans="1:8" ht="13.5" customHeight="1" thickBot="1"/>
    <row r="3" spans="1:8" ht="27" customHeight="1">
      <c r="A3" s="1369" t="s">
        <v>73</v>
      </c>
      <c r="B3" s="1369" t="s">
        <v>118</v>
      </c>
      <c r="C3" s="1374" t="s">
        <v>82</v>
      </c>
      <c r="D3" s="1375"/>
      <c r="E3" s="1376"/>
      <c r="F3" s="1371" t="s">
        <v>119</v>
      </c>
      <c r="G3" s="1372"/>
      <c r="H3" s="106"/>
    </row>
    <row r="4" spans="1:8" ht="32.25" customHeight="1" thickBot="1">
      <c r="A4" s="1370"/>
      <c r="B4" s="1370"/>
      <c r="C4" s="1144">
        <v>43975</v>
      </c>
      <c r="D4" s="1145">
        <v>43968</v>
      </c>
      <c r="E4" s="1146">
        <v>43611</v>
      </c>
      <c r="F4" s="868" t="s">
        <v>344</v>
      </c>
      <c r="G4" s="869" t="s">
        <v>120</v>
      </c>
      <c r="H4" s="106"/>
    </row>
    <row r="5" spans="1:8" ht="29.25" customHeight="1">
      <c r="A5" s="916" t="s">
        <v>124</v>
      </c>
      <c r="B5" s="1028" t="s">
        <v>324</v>
      </c>
      <c r="C5" s="870">
        <v>464.49299999999999</v>
      </c>
      <c r="D5" s="1100">
        <v>613.06100000000004</v>
      </c>
      <c r="E5" s="1081">
        <v>709.91</v>
      </c>
      <c r="F5" s="1227">
        <v>-24.233803813976103</v>
      </c>
      <c r="G5" s="1228">
        <v>-34.570156780436953</v>
      </c>
      <c r="H5" s="106"/>
    </row>
    <row r="6" spans="1:8" ht="28.5" customHeight="1" thickBot="1">
      <c r="A6" s="917" t="s">
        <v>125</v>
      </c>
      <c r="B6" s="1027" t="s">
        <v>324</v>
      </c>
      <c r="C6" s="1082">
        <v>651.58900000000006</v>
      </c>
      <c r="D6" s="1101">
        <v>772.37699999999995</v>
      </c>
      <c r="E6" s="1083">
        <v>950.91</v>
      </c>
      <c r="F6" s="1229">
        <v>-15.638477064956607</v>
      </c>
      <c r="G6" s="1230">
        <v>-31.477321723401786</v>
      </c>
      <c r="H6" s="106"/>
    </row>
    <row r="7" spans="1:8" ht="32.25" customHeight="1" thickBot="1">
      <c r="A7" s="918" t="s">
        <v>121</v>
      </c>
      <c r="B7" s="1029" t="s">
        <v>122</v>
      </c>
      <c r="C7" s="1082" t="s">
        <v>100</v>
      </c>
      <c r="D7" s="1140" t="s">
        <v>100</v>
      </c>
      <c r="E7" s="1141" t="s">
        <v>100</v>
      </c>
      <c r="F7" s="1142" t="s">
        <v>100</v>
      </c>
      <c r="G7" s="1143" t="s">
        <v>100</v>
      </c>
      <c r="H7" s="106"/>
    </row>
    <row r="8" spans="1:8" s="106" customFormat="1" ht="15.75">
      <c r="A8" s="908" t="s">
        <v>438</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H16" sqref="H16"/>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80" t="s">
        <v>89</v>
      </c>
      <c r="C1" s="1380"/>
      <c r="D1" s="1380"/>
      <c r="E1" s="1380"/>
      <c r="F1" s="8"/>
      <c r="G1" s="7"/>
    </row>
    <row r="2" spans="2:17" ht="20.25" thickBot="1">
      <c r="B2" s="838"/>
      <c r="C2" s="7"/>
      <c r="D2" s="7"/>
      <c r="E2" s="7"/>
      <c r="F2" s="7"/>
      <c r="H2" s="61"/>
      <c r="I2" s="61"/>
      <c r="J2" s="61"/>
      <c r="K2" s="61"/>
      <c r="L2" s="61"/>
      <c r="M2" s="61"/>
      <c r="N2" s="61"/>
      <c r="O2" s="61"/>
      <c r="P2" s="61"/>
      <c r="Q2" s="61"/>
    </row>
    <row r="3" spans="2:17" ht="25.5" customHeight="1">
      <c r="B3" s="1195"/>
      <c r="C3" s="1070" t="s">
        <v>315</v>
      </c>
      <c r="D3" s="1071"/>
      <c r="E3" s="1072" t="s">
        <v>69</v>
      </c>
      <c r="F3" s="1378"/>
    </row>
    <row r="4" spans="2:17" ht="34.5" customHeight="1" thickBot="1">
      <c r="B4" s="1194" t="s">
        <v>43</v>
      </c>
      <c r="C4" s="1169">
        <v>43973</v>
      </c>
      <c r="D4" s="1169">
        <v>43966</v>
      </c>
      <c r="E4" s="1073" t="s">
        <v>311</v>
      </c>
      <c r="F4" s="1379"/>
      <c r="G4" s="637" t="s">
        <v>42</v>
      </c>
      <c r="H4" s="105"/>
      <c r="I4" s="105"/>
      <c r="J4" s="105"/>
      <c r="K4" s="105"/>
      <c r="L4" s="105"/>
      <c r="M4" s="105"/>
      <c r="N4" s="105"/>
      <c r="O4" s="105"/>
      <c r="P4" s="105"/>
      <c r="Q4" s="105"/>
    </row>
    <row r="5" spans="2:17" ht="29.25" customHeight="1">
      <c r="B5" s="1031" t="s">
        <v>316</v>
      </c>
      <c r="C5" s="1074"/>
      <c r="D5" s="1074"/>
      <c r="E5" s="1075"/>
      <c r="F5" s="10"/>
      <c r="G5" s="1377" t="s">
        <v>343</v>
      </c>
      <c r="H5" s="1377"/>
      <c r="I5" s="1377"/>
      <c r="J5" s="1377"/>
      <c r="K5" s="1377"/>
      <c r="L5" s="1377"/>
      <c r="M5" s="1377"/>
      <c r="N5" s="1377"/>
      <c r="O5" s="1377"/>
      <c r="P5" s="1377"/>
      <c r="Q5" s="1377"/>
    </row>
    <row r="6" spans="2:17" ht="21" customHeight="1">
      <c r="B6" s="619" t="s">
        <v>44</v>
      </c>
      <c r="C6" s="1076" t="s">
        <v>100</v>
      </c>
      <c r="D6" s="1076" t="s">
        <v>100</v>
      </c>
      <c r="E6" s="1023" t="s">
        <v>100</v>
      </c>
      <c r="F6" s="10"/>
      <c r="G6" s="1377"/>
      <c r="H6" s="1377"/>
      <c r="I6" s="1377"/>
      <c r="J6" s="1377"/>
      <c r="K6" s="1377"/>
      <c r="L6" s="1377"/>
      <c r="M6" s="1377"/>
      <c r="N6" s="1377"/>
      <c r="O6" s="1377"/>
      <c r="P6" s="1377"/>
      <c r="Q6" s="1377"/>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351</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6" t="s">
        <v>100</v>
      </c>
      <c r="E13" s="1023" t="s">
        <v>100</v>
      </c>
      <c r="F13" s="16"/>
      <c r="G13" s="23"/>
      <c r="H13" s="23"/>
      <c r="I13" s="20"/>
      <c r="J13" s="21"/>
      <c r="K13" s="11"/>
      <c r="L13" s="22"/>
    </row>
    <row r="14" spans="2:17" ht="15.75">
      <c r="B14" s="619" t="s">
        <v>45</v>
      </c>
      <c r="C14" s="1078" t="s">
        <v>100</v>
      </c>
      <c r="D14" s="620"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351</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620" t="s">
        <v>100</v>
      </c>
      <c r="E20" s="1023" t="s">
        <v>100</v>
      </c>
      <c r="F20" s="16"/>
      <c r="G20" s="23"/>
      <c r="H20" s="23"/>
      <c r="I20" s="20"/>
      <c r="J20" s="21"/>
      <c r="K20" s="11"/>
      <c r="L20" s="22"/>
    </row>
    <row r="21" spans="2:15" ht="15.75">
      <c r="B21" s="619" t="s">
        <v>45</v>
      </c>
      <c r="C21" s="1078" t="s">
        <v>100</v>
      </c>
      <c r="D21" s="620"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351</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I-III_2020</vt:lpstr>
      <vt:lpstr>Eksport I-III_2020</vt:lpstr>
      <vt:lpstr>Import_I-III_2020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2020-05-28T10:25:03Z</dcterms:modified>
</cp:coreProperties>
</file>