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C:\Users\agnieszka.janicka\Desktop\AKTUALNE\_DOSTĘPNOŚĆ_2024\2024_05_09\"/>
    </mc:Choice>
  </mc:AlternateContent>
  <xr:revisionPtr revIDLastSave="0" documentId="13_ncr:1_{11AE4321-2469-4C56-85A9-00323E345342}" xr6:coauthVersionLast="47" xr6:coauthVersionMax="47" xr10:uidLastSave="{00000000-0000-0000-0000-000000000000}"/>
  <bookViews>
    <workbookView xWindow="-28920" yWindow="-120" windowWidth="29040" windowHeight="15720" firstSheet="5" activeTab="10" xr2:uid="{00000000-000D-0000-FFFF-FFFF00000000}"/>
  </bookViews>
  <sheets>
    <sheet name="INSTRUKCJA" sheetId="16" r:id="rId1"/>
    <sheet name="metodyka-DEFINICJE" sheetId="1" r:id="rId2"/>
    <sheet name="zakres AUDYTU" sheetId="15" r:id="rId3"/>
    <sheet name="ROZLICZENIE" sheetId="3" r:id="rId4"/>
    <sheet name="styczeń" sheetId="6" r:id="rId5"/>
    <sheet name="luty" sheetId="5" r:id="rId6"/>
    <sheet name="marzec" sheetId="4" r:id="rId7"/>
    <sheet name="kwiecień" sheetId="2" r:id="rId8"/>
    <sheet name="maj" sheetId="7" r:id="rId9"/>
    <sheet name="czerwiec" sheetId="8" r:id="rId10"/>
    <sheet name="lipiec" sheetId="10" r:id="rId11"/>
    <sheet name="sierpień" sheetId="9" r:id="rId12"/>
    <sheet name="wrzesień" sheetId="11" r:id="rId13"/>
    <sheet name="październik" sheetId="12" r:id="rId14"/>
    <sheet name="listopad" sheetId="13" r:id="rId15"/>
    <sheet name="grudzień" sheetId="14" r:id="rId16"/>
  </sheets>
  <definedNames>
    <definedName name="_xlnm.Print_Area" localSheetId="9">czerwiec!$B$1:$AJ$39</definedName>
    <definedName name="_xlnm.Print_Area" localSheetId="15">grudzień!$B$1:$AK$39</definedName>
    <definedName name="_xlnm.Print_Area" localSheetId="0">INSTRUKCJA!$B$2:$C$22</definedName>
    <definedName name="_xlnm.Print_Area" localSheetId="7">kwiecień!$B$1:$AJ$39</definedName>
    <definedName name="_xlnm.Print_Area" localSheetId="10">lipiec!$B$1:$AK$39</definedName>
    <definedName name="_xlnm.Print_Area" localSheetId="14">listopad!$B$1:$AJ$39</definedName>
    <definedName name="_xlnm.Print_Area" localSheetId="5">luty!$B$1:$AG$39</definedName>
    <definedName name="_xlnm.Print_Area" localSheetId="8">maj!$B$1:$AK$39</definedName>
    <definedName name="_xlnm.Print_Area" localSheetId="6">marzec!$B$1:$AL$39</definedName>
    <definedName name="_xlnm.Print_Area" localSheetId="1">'metodyka-DEFINICJE'!$B$5:$H$33</definedName>
    <definedName name="_xlnm.Print_Area" localSheetId="13">październik!$B$1:$AK$39</definedName>
    <definedName name="_xlnm.Print_Area" localSheetId="3">ROZLICZENIE!$B$1:$R$30</definedName>
    <definedName name="_xlnm.Print_Area" localSheetId="11">sierpień!$B$1:$AK$39</definedName>
    <definedName name="_xlnm.Print_Area" localSheetId="4">styczeń!$B$1:$AK$39</definedName>
    <definedName name="_xlnm.Print_Area" localSheetId="12">wrzesień!$B$1:$AJ$39</definedName>
    <definedName name="_xlnm.Print_Area" localSheetId="2">'zakres AUDYTU'!$B$1:$D$29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4" l="1"/>
  <c r="I27" i="14"/>
  <c r="J27" i="14"/>
  <c r="K27" i="14"/>
  <c r="L27" i="14"/>
  <c r="M27" i="14"/>
  <c r="N27" i="14"/>
  <c r="O27" i="14"/>
  <c r="P27" i="14"/>
  <c r="Q27" i="14"/>
  <c r="R27" i="14"/>
  <c r="S27" i="14"/>
  <c r="T27" i="14"/>
  <c r="U27" i="14"/>
  <c r="V27" i="14"/>
  <c r="W27" i="14"/>
  <c r="X27" i="14"/>
  <c r="Y27" i="14"/>
  <c r="Z27" i="14"/>
  <c r="AA27" i="14"/>
  <c r="AB27" i="14"/>
  <c r="AC27" i="14"/>
  <c r="AD27" i="14"/>
  <c r="AE27" i="14"/>
  <c r="AF27" i="14"/>
  <c r="AG27" i="14"/>
  <c r="AH27" i="14"/>
  <c r="AI27" i="14"/>
  <c r="AJ27" i="14"/>
  <c r="AK27" i="14"/>
  <c r="G27" i="14"/>
  <c r="H9" i="14"/>
  <c r="I9" i="14"/>
  <c r="J9" i="14"/>
  <c r="K9" i="14"/>
  <c r="L9" i="14"/>
  <c r="M9" i="14"/>
  <c r="N9" i="14"/>
  <c r="O9" i="14"/>
  <c r="P9" i="14"/>
  <c r="Q9" i="14"/>
  <c r="R9" i="14"/>
  <c r="S9" i="14"/>
  <c r="T9" i="14"/>
  <c r="U9" i="14"/>
  <c r="V9" i="14"/>
  <c r="W9" i="14"/>
  <c r="X9" i="14"/>
  <c r="Y9" i="14"/>
  <c r="Z9" i="14"/>
  <c r="AA9" i="14"/>
  <c r="AB9" i="14"/>
  <c r="AC9" i="14"/>
  <c r="AD9" i="14"/>
  <c r="AE9" i="14"/>
  <c r="AF9" i="14"/>
  <c r="AG9" i="14"/>
  <c r="AH9" i="14"/>
  <c r="AI9" i="14"/>
  <c r="AJ9" i="14"/>
  <c r="AK9" i="14"/>
  <c r="G9" i="14"/>
  <c r="H27" i="13"/>
  <c r="I27" i="13"/>
  <c r="J27" i="13"/>
  <c r="K27" i="13"/>
  <c r="L27" i="13"/>
  <c r="M27" i="13"/>
  <c r="N27" i="13"/>
  <c r="O27" i="13"/>
  <c r="P27" i="13"/>
  <c r="Q27" i="13"/>
  <c r="R27" i="13"/>
  <c r="S27" i="13"/>
  <c r="T27" i="13"/>
  <c r="U27" i="13"/>
  <c r="V27" i="13"/>
  <c r="W27" i="13"/>
  <c r="X27" i="13"/>
  <c r="Y27" i="13"/>
  <c r="Z27" i="13"/>
  <c r="AA27" i="13"/>
  <c r="AB27" i="13"/>
  <c r="AC27" i="13"/>
  <c r="AD27" i="13"/>
  <c r="AE27" i="13"/>
  <c r="AF27" i="13"/>
  <c r="AG27" i="13"/>
  <c r="AH27" i="13"/>
  <c r="AI27" i="13"/>
  <c r="AJ27" i="13"/>
  <c r="G27" i="13"/>
  <c r="H9" i="13"/>
  <c r="I9" i="13"/>
  <c r="J9" i="13"/>
  <c r="K9" i="13"/>
  <c r="L9" i="13"/>
  <c r="M9" i="13"/>
  <c r="N9" i="13"/>
  <c r="O9" i="13"/>
  <c r="P9" i="13"/>
  <c r="Q9" i="13"/>
  <c r="R9" i="13"/>
  <c r="S9" i="13"/>
  <c r="T9" i="13"/>
  <c r="U9" i="13"/>
  <c r="V9" i="13"/>
  <c r="W9" i="13"/>
  <c r="X9" i="13"/>
  <c r="Y9" i="13"/>
  <c r="Z9" i="13"/>
  <c r="AA9" i="13"/>
  <c r="AB9" i="13"/>
  <c r="AC9" i="13"/>
  <c r="AD9" i="13"/>
  <c r="AE9" i="13"/>
  <c r="AF9" i="13"/>
  <c r="AG9" i="13"/>
  <c r="AH9" i="13"/>
  <c r="AI9" i="13"/>
  <c r="AJ9" i="13"/>
  <c r="G9" i="13"/>
  <c r="H27" i="12"/>
  <c r="I27" i="12"/>
  <c r="J27" i="12"/>
  <c r="K27" i="12"/>
  <c r="L27" i="12"/>
  <c r="M27" i="12"/>
  <c r="N27" i="12"/>
  <c r="O27" i="12"/>
  <c r="P27" i="12"/>
  <c r="Q27" i="12"/>
  <c r="R27" i="12"/>
  <c r="S27" i="12"/>
  <c r="T27" i="12"/>
  <c r="U27" i="12"/>
  <c r="V27" i="12"/>
  <c r="W27" i="12"/>
  <c r="X27" i="12"/>
  <c r="Y27" i="12"/>
  <c r="Z27" i="12"/>
  <c r="AA27" i="12"/>
  <c r="AB27" i="12"/>
  <c r="AC27" i="12"/>
  <c r="AD27" i="12"/>
  <c r="AE27" i="12"/>
  <c r="AF27" i="12"/>
  <c r="AG27" i="12"/>
  <c r="AH27" i="12"/>
  <c r="AI27" i="12"/>
  <c r="AJ27" i="12"/>
  <c r="AK27" i="12"/>
  <c r="G27" i="12"/>
  <c r="H9" i="12"/>
  <c r="I9" i="12"/>
  <c r="J9" i="12"/>
  <c r="K9" i="12"/>
  <c r="L9" i="12"/>
  <c r="M9" i="12"/>
  <c r="N9" i="12"/>
  <c r="O9" i="12"/>
  <c r="P9" i="12"/>
  <c r="Q9" i="12"/>
  <c r="R9" i="12"/>
  <c r="S9" i="12"/>
  <c r="T9" i="12"/>
  <c r="U9" i="12"/>
  <c r="V9" i="12"/>
  <c r="W9" i="12"/>
  <c r="X9" i="12"/>
  <c r="Y9" i="12"/>
  <c r="Z9" i="12"/>
  <c r="AA9" i="12"/>
  <c r="AB9" i="12"/>
  <c r="AC9" i="12"/>
  <c r="AD9" i="12"/>
  <c r="AE9" i="12"/>
  <c r="AF9" i="12"/>
  <c r="AG9" i="12"/>
  <c r="AH9" i="12"/>
  <c r="AI9" i="12"/>
  <c r="AJ9" i="12"/>
  <c r="AK9" i="12"/>
  <c r="G9" i="12"/>
  <c r="H27" i="11"/>
  <c r="I27" i="11"/>
  <c r="J27" i="11"/>
  <c r="K27" i="11"/>
  <c r="L27" i="11"/>
  <c r="M27" i="11"/>
  <c r="N27" i="11"/>
  <c r="O27" i="11"/>
  <c r="F28" i="11" s="1"/>
  <c r="F31" i="11" s="1"/>
  <c r="P27" i="11"/>
  <c r="Q27" i="11"/>
  <c r="R27" i="11"/>
  <c r="S27" i="11"/>
  <c r="T27" i="11"/>
  <c r="U27" i="11"/>
  <c r="V27" i="11"/>
  <c r="W27" i="11"/>
  <c r="X27" i="11"/>
  <c r="Y27" i="11"/>
  <c r="Z27" i="11"/>
  <c r="AA27" i="11"/>
  <c r="AB27" i="11"/>
  <c r="AC27" i="11"/>
  <c r="AD27" i="11"/>
  <c r="AE27" i="11"/>
  <c r="AF27" i="11"/>
  <c r="AG27" i="11"/>
  <c r="AH27" i="11"/>
  <c r="AI27" i="11"/>
  <c r="AJ27" i="11"/>
  <c r="G27" i="11"/>
  <c r="H9" i="11"/>
  <c r="I9" i="11"/>
  <c r="J9" i="11"/>
  <c r="K9" i="11"/>
  <c r="L9" i="11"/>
  <c r="M9" i="11"/>
  <c r="N9" i="11"/>
  <c r="O9" i="11"/>
  <c r="P9" i="11"/>
  <c r="Q9" i="11"/>
  <c r="R9" i="11"/>
  <c r="S9" i="11"/>
  <c r="T9" i="11"/>
  <c r="U9" i="11"/>
  <c r="V9" i="11"/>
  <c r="W9" i="11"/>
  <c r="X9" i="11"/>
  <c r="Y9" i="11"/>
  <c r="Z9" i="11"/>
  <c r="AA9" i="11"/>
  <c r="AB9" i="11"/>
  <c r="AC9" i="11"/>
  <c r="AD9" i="11"/>
  <c r="AE9" i="11"/>
  <c r="AF9" i="11"/>
  <c r="AG9" i="11"/>
  <c r="AH9" i="11"/>
  <c r="AI9" i="11"/>
  <c r="AJ9" i="11"/>
  <c r="G9" i="11"/>
  <c r="H27" i="9"/>
  <c r="I27" i="9"/>
  <c r="J27" i="9"/>
  <c r="K27" i="9"/>
  <c r="L27" i="9"/>
  <c r="M27" i="9"/>
  <c r="N27" i="9"/>
  <c r="O27" i="9"/>
  <c r="P27" i="9"/>
  <c r="Q27" i="9"/>
  <c r="R27" i="9"/>
  <c r="S27" i="9"/>
  <c r="T27" i="9"/>
  <c r="U27" i="9"/>
  <c r="V27" i="9"/>
  <c r="W27" i="9"/>
  <c r="X27" i="9"/>
  <c r="Y27" i="9"/>
  <c r="Z27" i="9"/>
  <c r="AA27" i="9"/>
  <c r="AB27" i="9"/>
  <c r="AC27" i="9"/>
  <c r="AD27" i="9"/>
  <c r="AE27" i="9"/>
  <c r="AF27" i="9"/>
  <c r="AG27" i="9"/>
  <c r="AH27" i="9"/>
  <c r="AI27" i="9"/>
  <c r="AJ27" i="9"/>
  <c r="AK27" i="9"/>
  <c r="G27" i="9"/>
  <c r="H9" i="9"/>
  <c r="I9" i="9"/>
  <c r="J9" i="9"/>
  <c r="K9" i="9"/>
  <c r="L9" i="9"/>
  <c r="M9" i="9"/>
  <c r="N9" i="9"/>
  <c r="O9" i="9"/>
  <c r="P9" i="9"/>
  <c r="Q9" i="9"/>
  <c r="R9" i="9"/>
  <c r="S9" i="9"/>
  <c r="T9" i="9"/>
  <c r="U9" i="9"/>
  <c r="V9" i="9"/>
  <c r="W9" i="9"/>
  <c r="X9" i="9"/>
  <c r="Y9" i="9"/>
  <c r="Z9" i="9"/>
  <c r="AA9" i="9"/>
  <c r="AB9" i="9"/>
  <c r="AC9" i="9"/>
  <c r="AD9" i="9"/>
  <c r="AE9" i="9"/>
  <c r="AF9" i="9"/>
  <c r="AG9" i="9"/>
  <c r="AH9" i="9"/>
  <c r="AI9" i="9"/>
  <c r="AJ9" i="9"/>
  <c r="AK9" i="9"/>
  <c r="G9" i="9"/>
  <c r="H27" i="10"/>
  <c r="I27" i="10"/>
  <c r="J27" i="10"/>
  <c r="K27" i="10"/>
  <c r="L27" i="10"/>
  <c r="M27" i="10"/>
  <c r="N27" i="10"/>
  <c r="O27" i="10"/>
  <c r="P27" i="10"/>
  <c r="Q27" i="10"/>
  <c r="R27" i="10"/>
  <c r="S27" i="10"/>
  <c r="T27" i="10"/>
  <c r="U27" i="10"/>
  <c r="V27" i="10"/>
  <c r="W27" i="10"/>
  <c r="X27" i="10"/>
  <c r="Y27" i="10"/>
  <c r="Z27" i="10"/>
  <c r="AA27" i="10"/>
  <c r="AB27" i="10"/>
  <c r="AC27" i="10"/>
  <c r="AD27" i="10"/>
  <c r="AE27" i="10"/>
  <c r="AF27" i="10"/>
  <c r="AG27" i="10"/>
  <c r="AH27" i="10"/>
  <c r="AI27" i="10"/>
  <c r="AJ27" i="10"/>
  <c r="AK27" i="10"/>
  <c r="G27" i="10"/>
  <c r="H9" i="10"/>
  <c r="I9" i="10"/>
  <c r="J9" i="10"/>
  <c r="K9" i="10"/>
  <c r="L9" i="10"/>
  <c r="M9" i="10"/>
  <c r="N9" i="10"/>
  <c r="O9" i="10"/>
  <c r="P9" i="10"/>
  <c r="Q9" i="10"/>
  <c r="R9" i="10"/>
  <c r="S9" i="10"/>
  <c r="T9" i="10"/>
  <c r="U9" i="10"/>
  <c r="V9" i="10"/>
  <c r="W9" i="10"/>
  <c r="X9" i="10"/>
  <c r="Y9" i="10"/>
  <c r="Z9" i="10"/>
  <c r="AA9" i="10"/>
  <c r="AB9" i="10"/>
  <c r="AC9" i="10"/>
  <c r="AD9" i="10"/>
  <c r="AE9" i="10"/>
  <c r="AF9" i="10"/>
  <c r="AG9" i="10"/>
  <c r="AH9" i="10"/>
  <c r="AI9" i="10"/>
  <c r="AJ9" i="10"/>
  <c r="AK9" i="10"/>
  <c r="G9" i="10"/>
  <c r="H27" i="8"/>
  <c r="I27" i="8"/>
  <c r="J27" i="8"/>
  <c r="K27" i="8"/>
  <c r="L27" i="8"/>
  <c r="M27" i="8"/>
  <c r="N27" i="8"/>
  <c r="O27" i="8"/>
  <c r="P27" i="8"/>
  <c r="Q27" i="8"/>
  <c r="R27" i="8"/>
  <c r="S27" i="8"/>
  <c r="T27" i="8"/>
  <c r="U27" i="8"/>
  <c r="V27" i="8"/>
  <c r="W27" i="8"/>
  <c r="X27" i="8"/>
  <c r="Y27" i="8"/>
  <c r="Z27" i="8"/>
  <c r="AA27" i="8"/>
  <c r="AB27" i="8"/>
  <c r="AC27" i="8"/>
  <c r="AD27" i="8"/>
  <c r="AE27" i="8"/>
  <c r="AF27" i="8"/>
  <c r="AG27" i="8"/>
  <c r="AH27" i="8"/>
  <c r="AI27" i="8"/>
  <c r="AJ27" i="8"/>
  <c r="V9" i="8"/>
  <c r="W9" i="8"/>
  <c r="X9" i="8"/>
  <c r="Y9" i="8"/>
  <c r="Z9" i="8"/>
  <c r="AA9" i="8"/>
  <c r="AB9" i="8"/>
  <c r="AC9" i="8"/>
  <c r="AD9" i="8"/>
  <c r="AE9" i="8"/>
  <c r="AF9" i="8"/>
  <c r="AG9" i="8"/>
  <c r="AH9" i="8"/>
  <c r="AI9" i="8"/>
  <c r="AJ9" i="8"/>
  <c r="U9" i="8"/>
  <c r="H27" i="7"/>
  <c r="I27" i="7"/>
  <c r="J27" i="7"/>
  <c r="K27" i="7"/>
  <c r="L27" i="7"/>
  <c r="M27" i="7"/>
  <c r="N27" i="7"/>
  <c r="O27" i="7"/>
  <c r="P27" i="7"/>
  <c r="Q27" i="7"/>
  <c r="R27" i="7"/>
  <c r="S27" i="7"/>
  <c r="T27" i="7"/>
  <c r="U27" i="7"/>
  <c r="V27" i="7"/>
  <c r="W27" i="7"/>
  <c r="X27" i="7"/>
  <c r="Y27" i="7"/>
  <c r="Z27" i="7"/>
  <c r="AA27" i="7"/>
  <c r="AB27" i="7"/>
  <c r="AC27" i="7"/>
  <c r="AD27" i="7"/>
  <c r="AE27" i="7"/>
  <c r="AF27" i="7"/>
  <c r="AG27" i="7"/>
  <c r="AH27" i="7"/>
  <c r="AI27" i="7"/>
  <c r="AJ27" i="7"/>
  <c r="AK27" i="7"/>
  <c r="G27" i="7"/>
  <c r="H9" i="7"/>
  <c r="I9" i="7"/>
  <c r="J9" i="7"/>
  <c r="K9" i="7"/>
  <c r="L9" i="7"/>
  <c r="M9" i="7"/>
  <c r="N9" i="7"/>
  <c r="O9" i="7"/>
  <c r="P9" i="7"/>
  <c r="Q9" i="7"/>
  <c r="R9" i="7"/>
  <c r="S9" i="7"/>
  <c r="T9" i="7"/>
  <c r="U9" i="7"/>
  <c r="V9" i="7"/>
  <c r="W9" i="7"/>
  <c r="X9" i="7"/>
  <c r="Y9" i="7"/>
  <c r="Z9" i="7"/>
  <c r="AA9" i="7"/>
  <c r="AB9" i="7"/>
  <c r="AC9" i="7"/>
  <c r="AD9" i="7"/>
  <c r="AE9" i="7"/>
  <c r="AF9" i="7"/>
  <c r="AG9" i="7"/>
  <c r="AH9" i="7"/>
  <c r="AI9" i="7"/>
  <c r="AJ9" i="7"/>
  <c r="AK9" i="7"/>
  <c r="G9" i="7"/>
  <c r="H27" i="2"/>
  <c r="I27" i="2"/>
  <c r="J27" i="2"/>
  <c r="K27" i="2"/>
  <c r="L27" i="2"/>
  <c r="M27" i="2"/>
  <c r="N27" i="2"/>
  <c r="O27" i="2"/>
  <c r="P27" i="2"/>
  <c r="Q27" i="2"/>
  <c r="R27" i="2"/>
  <c r="S27" i="2"/>
  <c r="T27" i="2"/>
  <c r="U27" i="2"/>
  <c r="V27" i="2"/>
  <c r="W27" i="2"/>
  <c r="X27" i="2"/>
  <c r="Y27" i="2"/>
  <c r="Z27" i="2"/>
  <c r="AA27" i="2"/>
  <c r="AB27" i="2"/>
  <c r="AC27" i="2"/>
  <c r="AD27" i="2"/>
  <c r="AE27" i="2"/>
  <c r="AF27" i="2"/>
  <c r="AG27" i="2"/>
  <c r="AH27" i="2"/>
  <c r="AI27" i="2"/>
  <c r="AJ27" i="2"/>
  <c r="G27" i="2"/>
  <c r="H9" i="2"/>
  <c r="I9" i="2"/>
  <c r="J9" i="2"/>
  <c r="K9" i="2"/>
  <c r="L9" i="2"/>
  <c r="M9" i="2"/>
  <c r="N9" i="2"/>
  <c r="O9" i="2"/>
  <c r="P9" i="2"/>
  <c r="Q9" i="2"/>
  <c r="R9" i="2"/>
  <c r="S9" i="2"/>
  <c r="T9" i="2"/>
  <c r="U9" i="2"/>
  <c r="V9" i="2"/>
  <c r="W9" i="2"/>
  <c r="X9" i="2"/>
  <c r="Y9" i="2"/>
  <c r="Z9" i="2"/>
  <c r="AA9" i="2"/>
  <c r="AB9" i="2"/>
  <c r="AC9" i="2"/>
  <c r="AD9" i="2"/>
  <c r="AE9" i="2"/>
  <c r="AF9" i="2"/>
  <c r="AG9" i="2"/>
  <c r="AH9" i="2"/>
  <c r="AI9" i="2"/>
  <c r="AJ9" i="2"/>
  <c r="G9" i="2"/>
  <c r="H27" i="4"/>
  <c r="I27" i="4"/>
  <c r="J27" i="4"/>
  <c r="K27" i="4"/>
  <c r="L27" i="4"/>
  <c r="M27" i="4"/>
  <c r="N27" i="4"/>
  <c r="O27" i="4"/>
  <c r="P27" i="4"/>
  <c r="Q27" i="4"/>
  <c r="R27" i="4"/>
  <c r="S27" i="4"/>
  <c r="T27" i="4"/>
  <c r="U27" i="4"/>
  <c r="V27" i="4"/>
  <c r="W27" i="4"/>
  <c r="X27" i="4"/>
  <c r="Y27" i="4"/>
  <c r="Z27" i="4"/>
  <c r="AA27" i="4"/>
  <c r="AB27" i="4"/>
  <c r="AC27" i="4"/>
  <c r="AD27" i="4"/>
  <c r="AE27" i="4"/>
  <c r="AF27" i="4"/>
  <c r="AG27" i="4"/>
  <c r="AH27" i="4"/>
  <c r="AI27" i="4"/>
  <c r="AJ27" i="4"/>
  <c r="AK27" i="4"/>
  <c r="G27" i="4"/>
  <c r="H9" i="4"/>
  <c r="I9" i="4"/>
  <c r="J9" i="4"/>
  <c r="K9" i="4"/>
  <c r="L9" i="4"/>
  <c r="M9" i="4"/>
  <c r="N9" i="4"/>
  <c r="O9" i="4"/>
  <c r="P9" i="4"/>
  <c r="Q9" i="4"/>
  <c r="R9" i="4"/>
  <c r="S9" i="4"/>
  <c r="T9" i="4"/>
  <c r="U9" i="4"/>
  <c r="V9" i="4"/>
  <c r="W9" i="4"/>
  <c r="X9" i="4"/>
  <c r="Y9" i="4"/>
  <c r="Z9" i="4"/>
  <c r="AA9" i="4"/>
  <c r="AB9" i="4"/>
  <c r="AC9" i="4"/>
  <c r="AD9" i="4"/>
  <c r="AE9" i="4"/>
  <c r="AF9" i="4"/>
  <c r="AG9" i="4"/>
  <c r="AH9" i="4"/>
  <c r="AI9" i="4"/>
  <c r="AJ9" i="4"/>
  <c r="AK9" i="4"/>
  <c r="G9" i="4"/>
  <c r="H27" i="5"/>
  <c r="I27" i="5"/>
  <c r="J27" i="5"/>
  <c r="K27" i="5"/>
  <c r="L27" i="5"/>
  <c r="M27" i="5"/>
  <c r="N27" i="5"/>
  <c r="O27" i="5"/>
  <c r="P27" i="5"/>
  <c r="Q27" i="5"/>
  <c r="R27" i="5"/>
  <c r="S27" i="5"/>
  <c r="T27" i="5"/>
  <c r="U27" i="5"/>
  <c r="V27" i="5"/>
  <c r="W27" i="5"/>
  <c r="X27" i="5"/>
  <c r="Y27" i="5"/>
  <c r="Z27" i="5"/>
  <c r="AA27" i="5"/>
  <c r="AB27" i="5"/>
  <c r="AC27" i="5"/>
  <c r="AD27" i="5"/>
  <c r="AE27" i="5"/>
  <c r="AF27" i="5"/>
  <c r="AG27" i="5"/>
  <c r="AH27" i="5"/>
  <c r="G27" i="5"/>
  <c r="H9" i="5"/>
  <c r="I9" i="5"/>
  <c r="J9" i="5"/>
  <c r="K9" i="5"/>
  <c r="L9" i="5"/>
  <c r="M9" i="5"/>
  <c r="N9" i="5"/>
  <c r="O9" i="5"/>
  <c r="P9" i="5"/>
  <c r="Q9" i="5"/>
  <c r="R9" i="5"/>
  <c r="S9" i="5"/>
  <c r="T9" i="5"/>
  <c r="U9" i="5"/>
  <c r="V9" i="5"/>
  <c r="W9" i="5"/>
  <c r="X9" i="5"/>
  <c r="Y9" i="5"/>
  <c r="Z9" i="5"/>
  <c r="AA9" i="5"/>
  <c r="AB9" i="5"/>
  <c r="AC9" i="5"/>
  <c r="AD9" i="5"/>
  <c r="AE9" i="5"/>
  <c r="AF9" i="5"/>
  <c r="AG9" i="5"/>
  <c r="AH9" i="5"/>
  <c r="G9" i="5"/>
  <c r="H27" i="6"/>
  <c r="I27" i="6"/>
  <c r="J27" i="6"/>
  <c r="K27" i="6"/>
  <c r="L27" i="6"/>
  <c r="M27" i="6"/>
  <c r="N27" i="6"/>
  <c r="O27" i="6"/>
  <c r="P27" i="6"/>
  <c r="Q27" i="6"/>
  <c r="R27" i="6"/>
  <c r="S27" i="6"/>
  <c r="T27" i="6"/>
  <c r="U27" i="6"/>
  <c r="V27" i="6"/>
  <c r="W27" i="6"/>
  <c r="X27" i="6"/>
  <c r="Y27" i="6"/>
  <c r="Z27" i="6"/>
  <c r="AA27" i="6"/>
  <c r="AB27" i="6"/>
  <c r="AC27" i="6"/>
  <c r="AD27" i="6"/>
  <c r="AE27" i="6"/>
  <c r="AF27" i="6"/>
  <c r="AG27" i="6"/>
  <c r="AH27" i="6"/>
  <c r="AI27" i="6"/>
  <c r="AJ27" i="6"/>
  <c r="AK27" i="6"/>
  <c r="G27" i="6"/>
  <c r="H9" i="6"/>
  <c r="I9" i="6"/>
  <c r="J9" i="6"/>
  <c r="K9" i="6"/>
  <c r="L9" i="6"/>
  <c r="M9" i="6"/>
  <c r="N9" i="6"/>
  <c r="O9" i="6"/>
  <c r="P9" i="6"/>
  <c r="Q9" i="6"/>
  <c r="R9" i="6"/>
  <c r="S9" i="6"/>
  <c r="T9" i="6"/>
  <c r="U9" i="6"/>
  <c r="V9" i="6"/>
  <c r="W9" i="6"/>
  <c r="X9" i="6"/>
  <c r="Y9" i="6"/>
  <c r="Z9" i="6"/>
  <c r="AA9" i="6"/>
  <c r="AB9" i="6"/>
  <c r="AC9" i="6"/>
  <c r="AD9" i="6"/>
  <c r="AE9" i="6"/>
  <c r="AF9" i="6"/>
  <c r="AG9" i="6"/>
  <c r="AH9" i="6"/>
  <c r="AI9" i="6"/>
  <c r="AJ9" i="6"/>
  <c r="AK9" i="6"/>
  <c r="G9" i="6"/>
  <c r="F10" i="7" l="1"/>
  <c r="F13" i="7" s="1"/>
  <c r="F28" i="7"/>
  <c r="F31" i="7" s="1"/>
  <c r="F28" i="2"/>
  <c r="F31" i="2" s="1"/>
  <c r="F28" i="9"/>
  <c r="F31" i="9" s="1"/>
  <c r="F28" i="10"/>
  <c r="F31" i="10" s="1"/>
  <c r="F10" i="9"/>
  <c r="F13" i="9" s="1"/>
  <c r="F10" i="2"/>
  <c r="F13" i="2" s="1"/>
  <c r="F10" i="10"/>
  <c r="F13" i="10" s="1"/>
  <c r="F10" i="11"/>
  <c r="F13" i="11" s="1"/>
  <c r="K28" i="3" l="1"/>
  <c r="H28" i="3"/>
  <c r="K27" i="3"/>
  <c r="H27" i="3"/>
  <c r="H29" i="3" s="1"/>
  <c r="K26" i="3"/>
  <c r="H26" i="3"/>
  <c r="G9" i="8"/>
  <c r="H9" i="8" l="1"/>
  <c r="K29" i="3"/>
  <c r="I9" i="8"/>
  <c r="F36" i="2" l="1"/>
  <c r="F37" i="2" s="1"/>
  <c r="F36" i="9"/>
  <c r="F37" i="9" s="1"/>
  <c r="F36" i="11"/>
  <c r="F37" i="11" s="1"/>
  <c r="F36" i="7"/>
  <c r="F37" i="7" s="1"/>
  <c r="J9" i="8"/>
  <c r="K9" i="8" l="1"/>
  <c r="L9" i="8" l="1"/>
  <c r="M9" i="8" l="1"/>
  <c r="N9" i="8" l="1"/>
  <c r="O9" i="8" l="1"/>
  <c r="P9" i="8" l="1"/>
  <c r="Q9" i="8" l="1"/>
  <c r="R9" i="8" l="1"/>
  <c r="S9" i="8" l="1"/>
  <c r="T9" i="8" l="1"/>
  <c r="F10" i="8" s="1"/>
  <c r="F13" i="8" s="1"/>
  <c r="F28" i="12" l="1"/>
  <c r="F31" i="12" l="1"/>
  <c r="F28" i="14"/>
  <c r="F31" i="14" s="1"/>
  <c r="F10" i="12"/>
  <c r="F10" i="6"/>
  <c r="F13" i="6" s="1"/>
  <c r="P9" i="3"/>
  <c r="M8" i="3"/>
  <c r="F10" i="4"/>
  <c r="F13" i="4" s="1"/>
  <c r="M7" i="3"/>
  <c r="K8" i="3"/>
  <c r="K9" i="3"/>
  <c r="F10" i="13"/>
  <c r="F13" i="13" s="1"/>
  <c r="F28" i="5"/>
  <c r="P7" i="3" l="1"/>
  <c r="F13" i="12"/>
  <c r="F36" i="12" s="1"/>
  <c r="F37" i="12" s="1"/>
  <c r="F31" i="5"/>
  <c r="P8" i="3"/>
  <c r="N8" i="3"/>
  <c r="F28" i="6"/>
  <c r="H9" i="3"/>
  <c r="I7" i="3"/>
  <c r="N7" i="3"/>
  <c r="O7" i="3"/>
  <c r="O9" i="3"/>
  <c r="G7" i="3"/>
  <c r="M9" i="3"/>
  <c r="Q7" i="3"/>
  <c r="G6" i="3"/>
  <c r="K7" i="3"/>
  <c r="L7" i="3"/>
  <c r="R9" i="3"/>
  <c r="F28" i="13"/>
  <c r="F10" i="5"/>
  <c r="F13" i="5" s="1"/>
  <c r="F28" i="4"/>
  <c r="F37" i="13" l="1"/>
  <c r="F38" i="13" s="1"/>
  <c r="F31" i="13"/>
  <c r="F36" i="13" s="1"/>
  <c r="F31" i="4"/>
  <c r="F36" i="4" s="1"/>
  <c r="F37" i="4" s="1"/>
  <c r="F36" i="5"/>
  <c r="F37" i="5" s="1"/>
  <c r="F31" i="6"/>
  <c r="F36" i="6" s="1"/>
  <c r="F37" i="6" s="1"/>
  <c r="I6" i="3"/>
  <c r="O8" i="3"/>
  <c r="H8" i="3"/>
  <c r="F38" i="12"/>
  <c r="P6" i="3"/>
  <c r="P13" i="3" s="1"/>
  <c r="N9" i="3"/>
  <c r="G9" i="3"/>
  <c r="G13" i="3" s="1"/>
  <c r="H7" i="3"/>
  <c r="Q9" i="3"/>
  <c r="I9" i="3"/>
  <c r="J7" i="3"/>
  <c r="O6" i="3"/>
  <c r="J9" i="3"/>
  <c r="Q6" i="3"/>
  <c r="K6" i="3"/>
  <c r="F10" i="14"/>
  <c r="F13" i="14" s="1"/>
  <c r="G8" i="3" l="1"/>
  <c r="G11" i="3" s="1"/>
  <c r="G12" i="3" s="1"/>
  <c r="F39" i="6" s="1"/>
  <c r="I13" i="3"/>
  <c r="J8" i="3"/>
  <c r="I8" i="3"/>
  <c r="I11" i="3" s="1"/>
  <c r="I12" i="3" s="1"/>
  <c r="I15" i="3" s="1"/>
  <c r="P11" i="3"/>
  <c r="P12" i="3" s="1"/>
  <c r="P15" i="3" s="1"/>
  <c r="H6" i="3"/>
  <c r="H13" i="3" s="1"/>
  <c r="K13" i="3"/>
  <c r="K11" i="3"/>
  <c r="K12" i="3" s="1"/>
  <c r="O13" i="3"/>
  <c r="O11" i="3"/>
  <c r="O12" i="3" s="1"/>
  <c r="O15" i="3" s="1"/>
  <c r="Q13" i="3"/>
  <c r="J6" i="3"/>
  <c r="Q8" i="3"/>
  <c r="Q11" i="3" s="1"/>
  <c r="Q12" i="3" s="1"/>
  <c r="R7" i="3"/>
  <c r="F38" i="11"/>
  <c r="Q15" i="3" l="1"/>
  <c r="G15" i="3"/>
  <c r="K15" i="3"/>
  <c r="H11" i="3"/>
  <c r="H12" i="3" s="1"/>
  <c r="H15" i="3" s="1"/>
  <c r="J13" i="3"/>
  <c r="J11" i="3"/>
  <c r="J12" i="3" s="1"/>
  <c r="F38" i="4"/>
  <c r="F38" i="5"/>
  <c r="F38" i="6"/>
  <c r="F39" i="5" l="1"/>
  <c r="F39" i="4"/>
  <c r="F39" i="2"/>
  <c r="F39" i="7"/>
  <c r="J15" i="3"/>
  <c r="N6" i="3" l="1"/>
  <c r="F38" i="2"/>
  <c r="N11" i="3" l="1"/>
  <c r="N13" i="3"/>
  <c r="F38" i="7"/>
  <c r="N12" i="3" l="1"/>
  <c r="N15" i="3" l="1"/>
  <c r="F38" i="9" l="1"/>
  <c r="F36" i="10"/>
  <c r="M6" i="3"/>
  <c r="M13" i="3" s="1"/>
  <c r="F37" i="10" l="1"/>
  <c r="F38" i="10" s="1"/>
  <c r="M11" i="3"/>
  <c r="M12" i="3" l="1"/>
  <c r="M15" i="3" s="1"/>
  <c r="R6" i="3"/>
  <c r="R13" i="3" s="1"/>
  <c r="R8" i="3" l="1"/>
  <c r="R11" i="3" s="1"/>
  <c r="F36" i="14"/>
  <c r="F37" i="14" s="1"/>
  <c r="F38" i="14" s="1"/>
  <c r="R12" i="3" l="1"/>
  <c r="R15" i="3" l="1"/>
  <c r="L6" i="3"/>
  <c r="G27" i="8"/>
  <c r="F28" i="8" s="1"/>
  <c r="L9" i="3" s="1"/>
  <c r="L13" i="3" s="1"/>
  <c r="F39" i="8" l="1"/>
  <c r="F39" i="10"/>
  <c r="F39" i="14"/>
  <c r="F39" i="9"/>
  <c r="F39" i="11"/>
  <c r="F39" i="13"/>
  <c r="F39" i="12"/>
  <c r="E13" i="3"/>
  <c r="E17" i="3" s="1"/>
  <c r="F31" i="8"/>
  <c r="L8" i="3" l="1"/>
  <c r="L11" i="3" s="1"/>
  <c r="F36" i="8"/>
  <c r="F37" i="8" s="1"/>
  <c r="F38" i="8" s="1"/>
  <c r="E11" i="3" l="1"/>
  <c r="L12" i="3"/>
  <c r="L15" i="3" l="1"/>
  <c r="E15" i="3" s="1"/>
  <c r="E12" i="3"/>
</calcChain>
</file>

<file path=xl/sharedStrings.xml><?xml version="1.0" encoding="utf-8"?>
<sst xmlns="http://schemas.openxmlformats.org/spreadsheetml/2006/main" count="809" uniqueCount="172">
  <si>
    <t xml:space="preserve">średnia temperatura dobowa </t>
  </si>
  <si>
    <t>parametr</t>
  </si>
  <si>
    <t>jednostka</t>
  </si>
  <si>
    <t>żródło danych</t>
  </si>
  <si>
    <t>liczba</t>
  </si>
  <si>
    <t>potwierdzenie</t>
  </si>
  <si>
    <t>GJ/miesiąc</t>
  </si>
  <si>
    <t>STD</t>
  </si>
  <si>
    <t>obliczenie</t>
  </si>
  <si>
    <t>oznaczenie</t>
  </si>
  <si>
    <t>GJ</t>
  </si>
  <si>
    <t>WRP</t>
  </si>
  <si>
    <t>Qco / STD</t>
  </si>
  <si>
    <t>wskaźnik rozliczeniowy programu</t>
  </si>
  <si>
    <t>ΔEP</t>
  </si>
  <si>
    <t>obliczenia własne Operatora sieci na podstawie powyższych źródeł danych</t>
  </si>
  <si>
    <t>dane  wyjściowe  do  obliczeń</t>
  </si>
  <si>
    <t xml:space="preserve">obliczenie  uzyskanego  efektu  </t>
  </si>
  <si>
    <t>suma efektów miesięcznych</t>
  </si>
  <si>
    <t>°C</t>
  </si>
  <si>
    <t>średniomiesięczna ilość ciepła dostarczana na potrzeby CWU</t>
  </si>
  <si>
    <t>średniomiesięczna ilość ciepła dostarczana na potrzeby CO</t>
  </si>
  <si>
    <t>średnia arytmetyczna sprzedawanego ciepła z miesięcy czerwiec, lipiec i sierpień</t>
  </si>
  <si>
    <t>oszczędność zużycia energii pierwotnej dla porównywanych miesięcy</t>
  </si>
  <si>
    <t>ΔEPi</t>
  </si>
  <si>
    <t>STDi</t>
  </si>
  <si>
    <t>Mg/rok</t>
  </si>
  <si>
    <t>Δ WPRi</t>
  </si>
  <si>
    <t xml:space="preserve"> </t>
  </si>
  <si>
    <t>Qico / STDi</t>
  </si>
  <si>
    <t>Qico</t>
  </si>
  <si>
    <t>Qico = Qi - Qcwu</t>
  </si>
  <si>
    <t>Qi</t>
  </si>
  <si>
    <t>ilośc dni grzewczych w miesiącu</t>
  </si>
  <si>
    <t>przyjmujemy, że średnia z miesięcy czerwiec-lipiec-sierpień jest tożsama ze średnim zapotrzebowaniem miesięcznym ciepła na produkcję CWU</t>
  </si>
  <si>
    <t>dni miesiąca rozliczeniowego</t>
  </si>
  <si>
    <t>temperatura dobowa danego dnia miesiąca</t>
  </si>
  <si>
    <t>temperatura zewnętrzna rozpoczęcia usługi CO</t>
  </si>
  <si>
    <t>dobowe stopnie ogrzewania</t>
  </si>
  <si>
    <t>Δ°C</t>
  </si>
  <si>
    <t>ilość stopniodni miesiąca</t>
  </si>
  <si>
    <t>KWIECIEŃ</t>
  </si>
  <si>
    <t>miesięczna ilość ciepła na potrzeby CWU</t>
  </si>
  <si>
    <t>czerwiec</t>
  </si>
  <si>
    <t>lipiec</t>
  </si>
  <si>
    <t>sierpień</t>
  </si>
  <si>
    <t>średnioroczna ilość ciepła na potrzeby CWU</t>
  </si>
  <si>
    <t>miesięczna ilość ciepła dostarczona na CO+CWU</t>
  </si>
  <si>
    <t>GJ/1°</t>
  </si>
  <si>
    <t>styczeń</t>
  </si>
  <si>
    <t>luty</t>
  </si>
  <si>
    <t>marzec</t>
  </si>
  <si>
    <t>kwiecień</t>
  </si>
  <si>
    <t>maj</t>
  </si>
  <si>
    <t>wrzesień</t>
  </si>
  <si>
    <t>październik</t>
  </si>
  <si>
    <t>listopad</t>
  </si>
  <si>
    <t>grudzień</t>
  </si>
  <si>
    <t>ΔWRPi</t>
  </si>
  <si>
    <t>rocznie</t>
  </si>
  <si>
    <t>ΔEP%</t>
  </si>
  <si>
    <t>miesięczny wskaźnik rozliczeniowy programu</t>
  </si>
  <si>
    <t>rok odniesienia</t>
  </si>
  <si>
    <t>miesiąc odniesienia</t>
  </si>
  <si>
    <t>rok rozliczeniowy efektu</t>
  </si>
  <si>
    <t>miesiąc rozliczeniowy efektu</t>
  </si>
  <si>
    <t>dni miesiąca odniesienia</t>
  </si>
  <si>
    <t>narastająca oszczędność energii pierwotnej EP</t>
  </si>
  <si>
    <t>kg/GJ</t>
  </si>
  <si>
    <t>kg/miesiąc</t>
  </si>
  <si>
    <t>%</t>
  </si>
  <si>
    <t>STYCZEŃ</t>
  </si>
  <si>
    <t>LUTY</t>
  </si>
  <si>
    <t>MARZEC</t>
  </si>
  <si>
    <t>MAJ</t>
  </si>
  <si>
    <t>CZERWIEC</t>
  </si>
  <si>
    <t>LIPIEC</t>
  </si>
  <si>
    <t>SIERPIEŃ</t>
  </si>
  <si>
    <t>WRZESIEŃ</t>
  </si>
  <si>
    <t>PAŹDZIERNIK</t>
  </si>
  <si>
    <t>LISTOPAD</t>
  </si>
  <si>
    <t>GRUDZIEŃ</t>
  </si>
  <si>
    <t>ROZLICZENIE  EFEKTU  EKOLOGICZNEGO</t>
  </si>
  <si>
    <t>niezbędne do obliczeń wskaźniki emisyjności winny być pozyskiwane z aktualnych danych publikowanych przez KOBIZE</t>
  </si>
  <si>
    <t>warunki uznania audytu i rozliczenia za poprawnie wykonane</t>
  </si>
  <si>
    <t>dane przekazywane w składanym wniosku o dofinansowanie</t>
  </si>
  <si>
    <t>dane przekazywane w audycie potwierdzającym uzyskany efekt  ekologiczny i jego trwałość</t>
  </si>
  <si>
    <t>Składany wniosek winien zawierać audyt otwarcia (ex ante)</t>
  </si>
  <si>
    <t>Składane rozliczenie uzyskania efektu winnno zawierać audyt powykonawczy (ex post)</t>
  </si>
  <si>
    <t>Dla ujednolicenia rozliczenia efektu wprowadzono model obliczeniowy oparty o algorytm opisany w zakładce "metodyka-DEFINICJE"</t>
  </si>
  <si>
    <t>Dla ujednolicenia rozliczenia efektu należy stosować ten sam model obliczeniowy opisany w zakładce "metodyka-DEFINICJE"</t>
  </si>
  <si>
    <t>Tak przygotowane arkusze danych dokumentujących uzyskany efekt należy wydrukować i dołączyć do składanego raportu po zakończeniu projektu jak i w 5-cio letnim okresie jego trwałości wraz z wersją edytowalną źródłowego arkusza excel</t>
  </si>
  <si>
    <t>w przypadkach nieprzewidzianych niniejszym opisem konieczne jest ujęcie uzgodnionych odstępstw w Umowie o Dofinansowanie</t>
  </si>
  <si>
    <t>Tak przygotowane arkusze danych odniesienia należy wydrukować i dołączyć do składanego wniosku o dofinansowanie wraz z wersją edytowalną źródłowego arkusza excel;</t>
  </si>
  <si>
    <t>metodyka obliczeń efektu uzyskiwanego w wyniku digitalizacji sieci ciepłowniczej</t>
  </si>
  <si>
    <t>wg oficjalnych dokumentów sprawozdawczych operatora zdigitalizowanej sieci</t>
  </si>
  <si>
    <t>obliczenia przeprowadzane podczas audytu dla poszczególnych miesięcy roku poprzedzajacego digitalizację sieci</t>
  </si>
  <si>
    <t>obliczenia przeprowadzane podczas audytu dla poszczególnych miesięcy roku w trakcie oceny osiagnięcia efektu ekologicznego dzięki digitalizacji sieci</t>
  </si>
  <si>
    <t>obliczenia przeprowadzane podczas audytu na bazie danych uzyskanych z obliczeń porównywanych miesięcy przed i po digitalizacją</t>
  </si>
  <si>
    <t>audyt odniesienia (ex ante) przed digitalizacją</t>
  </si>
  <si>
    <t xml:space="preserve">opis i inwentaryzacja elementów sieci ciepłowniczej wskazanej do digitalizacji </t>
  </si>
  <si>
    <t>zebranie miesięcznych danych roku odniesienia wg Metodyki Programu Priorytetowego "digitalizacja sieci ciepłowniczej"</t>
  </si>
  <si>
    <t>audyt potwierdzający (ex post) po digitalizacji i w 5-cio letnim okresie trwałości Projektu</t>
  </si>
  <si>
    <t>wskazanie elementów systemu ciepłowniczego do objęcia digitalizacją</t>
  </si>
  <si>
    <t>wariantowa analiza możliwości poprawy efektywności energetycznej systemu ciepłowniczego poprzez jego digitalizację</t>
  </si>
  <si>
    <t xml:space="preserve">raport podsumowujący ze wskazaniem uzyskanych oszczędności energii pierwotnej i końcowej.  </t>
  </si>
  <si>
    <t>PRZED DIGITALIZACJĄ</t>
  </si>
  <si>
    <t>PO DIGITALIZACJI</t>
  </si>
  <si>
    <t>uzasadnienie celowości digitalizacji wskazanych elementów systemu ciepłowniczego</t>
  </si>
  <si>
    <t>bezwzględnie wymagane: wskazanie zalecanych działań eksploatacyjnych wykorzystujących zdigitalizowany system ciepłowniczy niezbędnych dla uzyskania oszczędności energii z podziałem na pierwotną i końcową</t>
  </si>
  <si>
    <t xml:space="preserve">potwierdzający opis i inwentaryzacja elementów sieci ciepłowniczej poddanych digitalizacji </t>
  </si>
  <si>
    <t>zastosowanie tej samej, wskazanej metodyki w audycie przed, po procesie digitalizacji jak i w okresie trwałości;</t>
  </si>
  <si>
    <t>wskaźnik rozliczeniowy programu przed digitalizacją sieci</t>
  </si>
  <si>
    <t>wskaźnik rozliczeniowy programu po digitalizacji sieci</t>
  </si>
  <si>
    <t>określenie stopniodni danego miesiąca rozliczeniowego zdigitaliowanej sieci</t>
  </si>
  <si>
    <t>średniomiesięczna ilość ciepła dostarczana do zdigitaliowanej sieci</t>
  </si>
  <si>
    <t>uzyskany efekt miesięczny poprawy efektywności zdigitaliowanej sieci</t>
  </si>
  <si>
    <t>wskaźnik zużycia energii na ogrzewanie przy spadku temperatury zewnętrznej o 1° C</t>
  </si>
  <si>
    <t xml:space="preserve">   </t>
  </si>
  <si>
    <t>oszczędność zużycia energii pierwotnej / końcowej</t>
  </si>
  <si>
    <t>obliczenia arkusza</t>
  </si>
  <si>
    <t>oficjalne dane Operatora</t>
  </si>
  <si>
    <t>kg</t>
  </si>
  <si>
    <t>zebranie danych miesięcznych roku rozliczenia wg Metodyki Programu Priorytetowego "digitalizacja sieci ciepłowniczej"</t>
  </si>
  <si>
    <t>Proponowana metodyka zakłada,że wprowadzona (dzięki dofinansowaniu) dygitalizacja systemu dystrybucji jak i węzłów cieplnych posłuży w efekcie jego jako narzędzie do optymalizacji dostaw ciepła i zarządzania "komfortem cieplnym" odbiorcy końcowego, a w rezultacie przyczyni się po jego stronie do wymiernych oszczędności finansowych. Dla dostawcy będzie elementem wymaganej prawem rocznej poprawy efektywności energetycznej systemu oraz podstawą do ubiegania się o bonus finansowy w postaci "białych certyfikatów". Model zakłada, że główny efekt oszczędnościowy będzie osiagany poprzez optymalizację procesu centralnego ogrzewania.</t>
  </si>
  <si>
    <t>Oczekiwaniem NFOŚiGW jest ujęcie w opracowaniu audytowym elementów wskazanych w zakładce "zakres AUDYTU"</t>
  </si>
  <si>
    <t>składając Wniosek o Dofinansowanie  należy przygotować i załączyć karty danych odniesienia wg wzorów ujętych w zakładkach od "styczeń" do "grudzień" w zakresie "PRZED DIGITALIZACJĄ"</t>
  </si>
  <si>
    <t>Wnioskodawca wprowadza dane: temperaturę rozpoczęcia dostaw ciepła, średnią temperaturę dobową dla kolejnych dni miesiąca w skali całego roku odniesienia oraz ciepło dostarczone do digitalizowanego systemu w rozliczanym miesiącu (wprowadzane dane muszą mieć postać cyfr. Niedopuszczalne jest wprowadzanie innych znaków, gdyż powoduje to błąd obliczeń arkusza.)</t>
  </si>
  <si>
    <t>Składając rozliczenie uzyskanego efektu po zakończeniu projektu jak i w 5-cio letnim okresie jego trwałości należy przygotować i załączyć karty danych wg wzorów ujętych w zakładkach od "styczeń" do "grudzień" w zakresie "PRZED i PO DIGITALIZACJI" oraz dodatkowo wydruk zakładki "ROZLICZENIE"</t>
  </si>
  <si>
    <t>Wnioskodawca wprowadza do odpowiednich arkuszy dane: temperaturę rozpoczęcia dostaw ciepła, średnią temperaturę dobową dla kolejnych dni miesiąca w skali całego roku odniesienia oraz ciepło dostarczone do zdygitalizowanego systemu  w rozliczanym miesiącu. (wprowadzane dane muszą mieć postać cyfr. Niedopuszczalne jest wprowadzanie innych znaków, gdyż powoduje to błąd obliczeń arkusza.)</t>
  </si>
  <si>
    <t xml:space="preserve">Instytut Meteorologii i Gospodarki Wodnej dla danej miejscowości lub inne oficjalne źródło, jak również indywidualne stacje pogodowe rejestrujące trwale mierzone dane </t>
  </si>
  <si>
    <t>wymagana zarchiwizowanie przyjętych danych obliczeniowych</t>
  </si>
  <si>
    <t>określana i opisana przez operatora digitalizowanej sieci ciepłowniczej wg temperatury przyjmowanej jako moment rozpoczęcia usługi ogrzewania</t>
  </si>
  <si>
    <t>np. wg standardowej umowy z odbiorcami</t>
  </si>
  <si>
    <t>zmiana miesięcznego wskaźnika poprawy digitalizowanej sieci mnożona przez ilość stopniodni danego miesiąca (po digitalizacji)</t>
  </si>
  <si>
    <t>rozliczenie oszczędności energii pierwotnej i końcowej uzyskanej w wyniku digitalizacji wg Metodyki Programu Priorytetowego "digitalizacja sieci ciepłowniczej". W przypadku digitalizacji ograniczonej wyłącznie do ciepłowniczej sieci przesyłowej efekt energetyczny będzie dotyczył oszczędności energii pierwotnej. W przypadku digitalizacji węzłów ciepłowniczych budynków mieszkalnych efekt ekologiczny dotyczył będzie wyłącznie oszczędności zużycia energii końcowej. W przedsięwzięciach łączących obydwa opisane działania zadaniem audytora jest oszacowanie udziału poszczególnych form energii (pierwotnej i końcowej ) w uzyskanym efekcie oszczędnościowym.</t>
  </si>
  <si>
    <t>stosowanie wiarygodnych danych ze wskazaniem źródła ich pozyskania dla całości dokumentacji. W szczególności udokumentowanie źródła pozyskania rzeczywistych temperatur dobowych zastosowanych w obliczeniach stopniodni w wykonywanych Audytach. Zalecane użycie danych z udokumentowanego, najlepiej niezależnego źródła.</t>
  </si>
  <si>
    <t>wykazanie oszczędności energii (pierwotnej + końcowej); Wartość oszczędności powyżej 10% jest wartością oczekiwaną, ale nie bezwzględnie wymaganą</t>
  </si>
  <si>
    <r>
      <t>T</t>
    </r>
    <r>
      <rPr>
        <vertAlign val="subscript"/>
        <sz val="11"/>
        <rFont val="Arial"/>
        <family val="2"/>
        <charset val="238"/>
      </rPr>
      <t>D</t>
    </r>
  </si>
  <si>
    <r>
      <t>D</t>
    </r>
    <r>
      <rPr>
        <vertAlign val="subscript"/>
        <sz val="11"/>
        <rFont val="Arial"/>
        <family val="2"/>
        <charset val="238"/>
      </rPr>
      <t>M</t>
    </r>
  </si>
  <si>
    <r>
      <t>∑ ΔT</t>
    </r>
    <r>
      <rPr>
        <vertAlign val="subscript"/>
        <sz val="11"/>
        <rFont val="Arial"/>
        <family val="2"/>
        <charset val="238"/>
      </rPr>
      <t xml:space="preserve">D  </t>
    </r>
  </si>
  <si>
    <r>
      <t>Q</t>
    </r>
    <r>
      <rPr>
        <vertAlign val="subscript"/>
        <sz val="11"/>
        <rFont val="Arial"/>
        <family val="2"/>
        <charset val="238"/>
      </rPr>
      <t>CWU</t>
    </r>
  </si>
  <si>
    <r>
      <t>Qcwu = ( Q</t>
    </r>
    <r>
      <rPr>
        <sz val="8"/>
        <rFont val="Arial"/>
        <family val="2"/>
        <charset val="238"/>
      </rPr>
      <t>VI</t>
    </r>
    <r>
      <rPr>
        <sz val="11"/>
        <rFont val="Arial"/>
        <family val="2"/>
        <charset val="238"/>
      </rPr>
      <t>+ Q</t>
    </r>
    <r>
      <rPr>
        <sz val="8"/>
        <rFont val="Arial"/>
        <family val="2"/>
        <charset val="238"/>
      </rPr>
      <t>VII</t>
    </r>
    <r>
      <rPr>
        <sz val="11"/>
        <rFont val="Arial"/>
        <family val="2"/>
        <charset val="238"/>
      </rPr>
      <t>+Q</t>
    </r>
    <r>
      <rPr>
        <sz val="8"/>
        <rFont val="Arial"/>
        <family val="2"/>
        <charset val="238"/>
      </rPr>
      <t>VIII</t>
    </r>
    <r>
      <rPr>
        <sz val="11"/>
        <rFont val="Arial"/>
        <family val="2"/>
        <charset val="238"/>
      </rPr>
      <t xml:space="preserve"> ) / 3</t>
    </r>
  </si>
  <si>
    <r>
      <t>WRPi</t>
    </r>
    <r>
      <rPr>
        <sz val="8"/>
        <rFont val="Arial"/>
        <family val="2"/>
        <charset val="238"/>
      </rPr>
      <t>PRZED</t>
    </r>
  </si>
  <si>
    <r>
      <t>WPRi</t>
    </r>
    <r>
      <rPr>
        <sz val="9"/>
        <rFont val="Arial"/>
        <family val="2"/>
        <charset val="238"/>
      </rPr>
      <t>PO</t>
    </r>
  </si>
  <si>
    <r>
      <t>Δ WPRi =  WPRi</t>
    </r>
    <r>
      <rPr>
        <sz val="8"/>
        <rFont val="Arial"/>
        <family val="2"/>
        <charset val="238"/>
      </rPr>
      <t>PRZED</t>
    </r>
    <r>
      <rPr>
        <sz val="11"/>
        <rFont val="Arial"/>
        <family val="2"/>
        <charset val="238"/>
      </rPr>
      <t xml:space="preserve"> - WPRi</t>
    </r>
    <r>
      <rPr>
        <sz val="8"/>
        <rFont val="Arial"/>
        <family val="2"/>
        <charset val="238"/>
      </rPr>
      <t>PO</t>
    </r>
  </si>
  <si>
    <r>
      <t>Δ WPRi x STDi</t>
    </r>
    <r>
      <rPr>
        <sz val="8"/>
        <rFont val="Arial"/>
        <family val="2"/>
        <charset val="238"/>
      </rPr>
      <t>PO</t>
    </r>
  </si>
  <si>
    <r>
      <t xml:space="preserve">ΔEP = </t>
    </r>
    <r>
      <rPr>
        <sz val="11"/>
        <rFont val="Calibri"/>
        <family val="2"/>
        <charset val="238"/>
      </rPr>
      <t>∑</t>
    </r>
    <r>
      <rPr>
        <sz val="11"/>
        <rFont val="Arial"/>
        <family val="2"/>
        <charset val="238"/>
      </rPr>
      <t xml:space="preserve"> Δ EPi</t>
    </r>
  </si>
  <si>
    <r>
      <t>zmniejszenie emisji CO</t>
    </r>
    <r>
      <rPr>
        <sz val="8"/>
        <rFont val="Arial"/>
        <family val="2"/>
        <charset val="238"/>
      </rPr>
      <t>2</t>
    </r>
  </si>
  <si>
    <r>
      <t>ΔCO</t>
    </r>
    <r>
      <rPr>
        <sz val="8"/>
        <rFont val="Arial"/>
        <family val="2"/>
        <charset val="238"/>
      </rPr>
      <t>2</t>
    </r>
  </si>
  <si>
    <r>
      <t>ΔCO</t>
    </r>
    <r>
      <rPr>
        <vertAlign val="subscript"/>
        <sz val="11"/>
        <rFont val="Arial"/>
        <family val="2"/>
        <charset val="238"/>
      </rPr>
      <t>2</t>
    </r>
    <r>
      <rPr>
        <sz val="11"/>
        <rFont val="Arial"/>
        <family val="2"/>
        <charset val="238"/>
      </rPr>
      <t xml:space="preserve"> = ΔEP x W</t>
    </r>
    <r>
      <rPr>
        <vertAlign val="subscript"/>
        <sz val="11"/>
        <rFont val="Arial"/>
        <family val="2"/>
        <charset val="238"/>
      </rPr>
      <t>CO2</t>
    </r>
  </si>
  <si>
    <r>
      <t>wskaźnik  emisyjności paliwa używanego do produkcji ciepła W</t>
    </r>
    <r>
      <rPr>
        <vertAlign val="subscript"/>
        <sz val="11"/>
        <rFont val="Arial"/>
        <family val="2"/>
        <charset val="238"/>
      </rPr>
      <t>CO2</t>
    </r>
    <r>
      <rPr>
        <sz val="11"/>
        <rFont val="Arial"/>
        <family val="2"/>
        <charset val="238"/>
      </rPr>
      <t xml:space="preserve"> brane z danych emisyjnych KOBIZE</t>
    </r>
  </si>
  <si>
    <r>
      <t>potwierdzenie, że przed digitalizacją wskazany system spełnia kryteria "efektywnego system ciepłowniczego" (</t>
    </r>
    <r>
      <rPr>
        <vertAlign val="superscript"/>
        <sz val="11"/>
        <rFont val="Arial"/>
        <family val="2"/>
        <charset val="238"/>
      </rPr>
      <t>1</t>
    </r>
    <r>
      <rPr>
        <sz val="11"/>
        <rFont val="Arial"/>
        <family val="2"/>
        <charset val="238"/>
      </rPr>
      <t>)</t>
    </r>
  </si>
  <si>
    <r>
      <t>potwierdzenie, że wskazany system po digitalizacji w roku rozliczeniowym spełnia kryteria "efektywnego system ciepłowniczego" (</t>
    </r>
    <r>
      <rPr>
        <vertAlign val="superscript"/>
        <sz val="11"/>
        <rFont val="Arial"/>
        <family val="2"/>
        <charset val="238"/>
      </rPr>
      <t>1</t>
    </r>
    <r>
      <rPr>
        <sz val="11"/>
        <rFont val="Arial"/>
        <family val="2"/>
        <charset val="238"/>
      </rPr>
      <t>)</t>
    </r>
  </si>
  <si>
    <r>
      <t>(</t>
    </r>
    <r>
      <rPr>
        <i/>
        <vertAlign val="superscript"/>
        <sz val="11"/>
        <rFont val="Arial"/>
        <family val="2"/>
        <charset val="238"/>
      </rPr>
      <t>1</t>
    </r>
    <r>
      <rPr>
        <i/>
        <sz val="11"/>
        <rFont val="Arial"/>
        <family val="2"/>
        <charset val="238"/>
      </rPr>
      <t xml:space="preserve">) pomoc publiczna (dotacja) może zostać udzielona na rzecz digitalizacji "niefektywnego systemu ciepłowniczego" również w przypadku, gdy jego operator złoży pisemne, wiążące zobowiązanie rozpoczęcia w ciagu trzech lat od daty podpisania umowy na dofinansowanie digitalizowanej sieci prac dla osiągnięcia przez dofinansowywany system ciepłowniczy statusu "systemu efektywnego". Niewywiązanie się ze złożonego zobowiązania skutkuje obowiązkiem zwrotu bezpodstawnie otrzymanej pomocy publicznej wraz z odsetkami ustawowymi. </t>
    </r>
  </si>
  <si>
    <r>
      <t>(</t>
    </r>
    <r>
      <rPr>
        <i/>
        <vertAlign val="superscript"/>
        <sz val="11"/>
        <rFont val="Arial"/>
        <family val="2"/>
        <charset val="238"/>
      </rPr>
      <t>1</t>
    </r>
    <r>
      <rPr>
        <i/>
        <sz val="11"/>
        <rFont val="Arial"/>
        <family val="2"/>
        <charset val="238"/>
      </rPr>
      <t>) alternatywnie operator "nieefektywnego systemu ciepłowniczego" może uzyskać finansowanie digitalizacji sieci ciepłowniczej w formie pożyczki na warunkach rynkowych, finansującej 100% kosztów kwalifikowanych przedsięwzięcia</t>
    </r>
  </si>
  <si>
    <r>
      <t>WRPi</t>
    </r>
    <r>
      <rPr>
        <vertAlign val="subscript"/>
        <sz val="11"/>
        <rFont val="Arial"/>
        <family val="2"/>
        <charset val="238"/>
      </rPr>
      <t>PRZED</t>
    </r>
  </si>
  <si>
    <r>
      <t>STD</t>
    </r>
    <r>
      <rPr>
        <sz val="8"/>
        <rFont val="Arial"/>
        <family val="2"/>
        <charset val="238"/>
      </rPr>
      <t>PRZED</t>
    </r>
  </si>
  <si>
    <r>
      <t>WPRi</t>
    </r>
    <r>
      <rPr>
        <vertAlign val="subscript"/>
        <sz val="11"/>
        <rFont val="Arial"/>
        <family val="2"/>
        <charset val="238"/>
      </rPr>
      <t>PO</t>
    </r>
  </si>
  <si>
    <r>
      <t>STD</t>
    </r>
    <r>
      <rPr>
        <sz val="8"/>
        <rFont val="Arial"/>
        <family val="2"/>
        <charset val="238"/>
      </rPr>
      <t>PO</t>
    </r>
  </si>
  <si>
    <r>
      <t>WPRi</t>
    </r>
    <r>
      <rPr>
        <vertAlign val="subscript"/>
        <sz val="11"/>
        <rFont val="Arial"/>
        <family val="2"/>
        <charset val="238"/>
      </rPr>
      <t xml:space="preserve">PRZED </t>
    </r>
    <r>
      <rPr>
        <sz val="11"/>
        <rFont val="Arial"/>
        <family val="2"/>
        <charset val="238"/>
      </rPr>
      <t>- WPRi</t>
    </r>
    <r>
      <rPr>
        <vertAlign val="subscript"/>
        <sz val="11"/>
        <rFont val="Arial"/>
        <family val="2"/>
        <charset val="238"/>
      </rPr>
      <t>PO</t>
    </r>
  </si>
  <si>
    <r>
      <rPr>
        <sz val="11"/>
        <rFont val="Calibri"/>
        <family val="2"/>
        <charset val="238"/>
      </rPr>
      <t>∑(</t>
    </r>
    <r>
      <rPr>
        <sz val="11"/>
        <rFont val="Arial"/>
        <family val="2"/>
        <charset val="238"/>
      </rPr>
      <t>ΔWRPi x STDi</t>
    </r>
    <r>
      <rPr>
        <sz val="8"/>
        <rFont val="Arial"/>
        <family val="2"/>
        <charset val="238"/>
      </rPr>
      <t>PO</t>
    </r>
    <r>
      <rPr>
        <sz val="11"/>
        <rFont val="Arial"/>
        <family val="2"/>
        <charset val="238"/>
      </rPr>
      <t>)</t>
    </r>
  </si>
  <si>
    <r>
      <t>∑ (WRPi</t>
    </r>
    <r>
      <rPr>
        <sz val="8"/>
        <rFont val="Arial"/>
        <family val="2"/>
        <charset val="238"/>
      </rPr>
      <t>PRZED</t>
    </r>
    <r>
      <rPr>
        <sz val="11"/>
        <rFont val="Arial"/>
        <family val="2"/>
        <charset val="238"/>
      </rPr>
      <t xml:space="preserve"> x  STDi</t>
    </r>
    <r>
      <rPr>
        <sz val="8"/>
        <rFont val="Arial"/>
        <family val="2"/>
        <charset val="238"/>
      </rPr>
      <t>PO</t>
    </r>
    <r>
      <rPr>
        <sz val="11"/>
        <rFont val="Arial"/>
        <family val="2"/>
        <charset val="238"/>
      </rPr>
      <t xml:space="preserve">) </t>
    </r>
  </si>
  <si>
    <r>
      <t>ΔCO</t>
    </r>
    <r>
      <rPr>
        <vertAlign val="subscript"/>
        <sz val="11"/>
        <rFont val="Arial"/>
        <family val="2"/>
        <charset val="238"/>
      </rPr>
      <t>2</t>
    </r>
  </si>
  <si>
    <r>
      <t>ΔEP x W</t>
    </r>
    <r>
      <rPr>
        <vertAlign val="subscript"/>
        <sz val="11"/>
        <rFont val="Arial"/>
        <family val="2"/>
        <charset val="238"/>
      </rPr>
      <t>CO2</t>
    </r>
  </si>
  <si>
    <r>
      <t>ΔEP / ∑ (WRPi</t>
    </r>
    <r>
      <rPr>
        <vertAlign val="subscript"/>
        <sz val="11"/>
        <rFont val="Arial"/>
        <family val="2"/>
        <charset val="238"/>
      </rPr>
      <t>PRZED</t>
    </r>
    <r>
      <rPr>
        <sz val="11"/>
        <rFont val="Arial"/>
        <family val="2"/>
        <charset val="238"/>
      </rPr>
      <t xml:space="preserve"> x  STDi</t>
    </r>
    <r>
      <rPr>
        <vertAlign val="subscript"/>
        <sz val="11"/>
        <rFont val="Arial"/>
        <family val="2"/>
        <charset val="238"/>
      </rPr>
      <t>PO</t>
    </r>
    <r>
      <rPr>
        <sz val="11"/>
        <rFont val="Arial"/>
        <family val="2"/>
        <charset val="238"/>
      </rPr>
      <t>)</t>
    </r>
    <r>
      <rPr>
        <vertAlign val="subscript"/>
        <sz val="11"/>
        <rFont val="Arial"/>
        <family val="2"/>
        <charset val="238"/>
      </rPr>
      <t xml:space="preserve"> </t>
    </r>
  </si>
  <si>
    <r>
      <t>W</t>
    </r>
    <r>
      <rPr>
        <sz val="8"/>
        <rFont val="Arial"/>
        <family val="2"/>
        <charset val="238"/>
      </rPr>
      <t>CO2</t>
    </r>
  </si>
  <si>
    <r>
      <t>źródło danych:KOBIZE: wskaźniki emisji CO</t>
    </r>
    <r>
      <rPr>
        <sz val="8"/>
        <rFont val="Arial"/>
        <family val="2"/>
        <charset val="238"/>
      </rPr>
      <t>2</t>
    </r>
    <r>
      <rPr>
        <sz val="11"/>
        <rFont val="Arial"/>
        <family val="2"/>
        <charset val="238"/>
      </rPr>
      <t xml:space="preserve"> (WE) do raportowania w ramach Systemu Handlu Uprawnieniami do Emisji za rok rozliczeniowy</t>
    </r>
  </si>
  <si>
    <r>
      <t>T</t>
    </r>
    <r>
      <rPr>
        <sz val="8"/>
        <rFont val="Arial"/>
        <family val="2"/>
        <charset val="238"/>
      </rPr>
      <t>D</t>
    </r>
  </si>
  <si>
    <r>
      <t>T</t>
    </r>
    <r>
      <rPr>
        <sz val="8"/>
        <rFont val="Arial"/>
        <family val="2"/>
        <charset val="238"/>
      </rPr>
      <t>USŁ</t>
    </r>
  </si>
  <si>
    <r>
      <t>Q</t>
    </r>
    <r>
      <rPr>
        <sz val="9"/>
        <rFont val="Arial"/>
        <family val="2"/>
        <charset val="238"/>
      </rPr>
      <t>i</t>
    </r>
  </si>
  <si>
    <r>
      <t>ΔEPi</t>
    </r>
    <r>
      <rPr>
        <sz val="8"/>
        <rFont val="Arial"/>
        <family val="2"/>
        <charset val="238"/>
      </rPr>
      <t>PO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</si>
</sst>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
  </numFmts>
  <fonts count="13" x14ac:knownFonts="1">
    <font>
      <sz val="11"/>
      <color theme="1"/>
      <name val="Calibri"/>
      <family val="2"/>
      <charset val="238"/>
      <scheme val="minor"/>
    </font>
    <font>
      <sz val="24"/>
      <name val="Arial"/>
      <family val="2"/>
      <charset val="238"/>
    </font>
    <font>
      <sz val="11"/>
      <name val="Arial"/>
      <family val="2"/>
      <charset val="238"/>
    </font>
    <font>
      <sz val="20"/>
      <name val="Arial"/>
      <family val="2"/>
      <charset val="238"/>
    </font>
    <font>
      <b/>
      <sz val="11"/>
      <name val="Arial"/>
      <family val="2"/>
      <charset val="238"/>
    </font>
    <font>
      <vertAlign val="subscript"/>
      <sz val="11"/>
      <name val="Arial"/>
      <family val="2"/>
      <charset val="238"/>
    </font>
    <font>
      <sz val="8"/>
      <name val="Arial"/>
      <family val="2"/>
      <charset val="238"/>
    </font>
    <font>
      <sz val="9"/>
      <name val="Arial"/>
      <family val="2"/>
      <charset val="238"/>
    </font>
    <font>
      <sz val="11"/>
      <name val="Calibri"/>
      <family val="2"/>
      <charset val="238"/>
    </font>
    <font>
      <vertAlign val="superscript"/>
      <sz val="11"/>
      <name val="Arial"/>
      <family val="2"/>
      <charset val="238"/>
    </font>
    <font>
      <i/>
      <sz val="11"/>
      <name val="Arial"/>
      <family val="2"/>
      <charset val="238"/>
    </font>
    <font>
      <i/>
      <vertAlign val="superscript"/>
      <sz val="11"/>
      <name val="Arial"/>
      <family val="2"/>
      <charset val="238"/>
    </font>
    <font>
      <b/>
      <sz val="20"/>
      <name val="Arial"/>
      <family val="2"/>
      <charset val="238"/>
    </font>
  </fonts>
  <fills count="7">
    <fill>
      <patternFill patternType="none"/>
    </fill>
    <fill>
      <patternFill patternType="gray125"/>
    </fill>
    <fill>
      <patternFill patternType="solid">
        <fgColor theme="2"/>
        <bgColor indexed="64"/>
      </patternFill>
    </fill>
    <fill>
      <patternFill patternType="solid">
        <fgColor theme="0" tint="-0.249977111117893"/>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s>
  <cellStyleXfs count="1">
    <xf numFmtId="0" fontId="0" fillId="0" borderId="0"/>
  </cellStyleXfs>
  <cellXfs count="69">
    <xf numFmtId="0" fontId="0" fillId="0" borderId="0" xfId="0"/>
    <xf numFmtId="4" fontId="2" fillId="5" borderId="1" xfId="0" applyNumberFormat="1" applyFont="1" applyFill="1" applyBorder="1"/>
    <xf numFmtId="0" fontId="2" fillId="0" borderId="0" xfId="0" applyFont="1" applyAlignment="1">
      <alignment horizontal="left" vertical="center"/>
    </xf>
    <xf numFmtId="0" fontId="2" fillId="0" borderId="0" xfId="0" applyFont="1"/>
    <xf numFmtId="0" fontId="2" fillId="0" borderId="1" xfId="0" applyFont="1" applyBorder="1" applyAlignment="1">
      <alignment wrapText="1"/>
    </xf>
    <xf numFmtId="0" fontId="2" fillId="0" borderId="1" xfId="0" applyFont="1" applyBorder="1" applyAlignment="1">
      <alignment vertical="top" wrapText="1"/>
    </xf>
    <xf numFmtId="0" fontId="3" fillId="0" borderId="0" xfId="0" applyFont="1"/>
    <xf numFmtId="0" fontId="2" fillId="0" borderId="0" xfId="0" applyFont="1" applyAlignment="1">
      <alignment wrapText="1"/>
    </xf>
    <xf numFmtId="0" fontId="4" fillId="3" borderId="1" xfId="0" applyFont="1" applyFill="1" applyBorder="1" applyAlignment="1">
      <alignment horizontal="center" vertical="center"/>
    </xf>
    <xf numFmtId="0" fontId="4" fillId="3" borderId="1" xfId="0" applyFont="1" applyFill="1" applyBorder="1" applyAlignment="1">
      <alignment horizontal="center" vertical="center" wrapText="1"/>
    </xf>
    <xf numFmtId="49" fontId="4" fillId="3" borderId="1" xfId="0" applyNumberFormat="1" applyFont="1" applyFill="1" applyBorder="1" applyAlignment="1">
      <alignment horizontal="center" vertical="center"/>
    </xf>
    <xf numFmtId="0" fontId="4" fillId="0" borderId="0" xfId="0" applyFont="1" applyAlignment="1">
      <alignment horizontal="center"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49" fontId="2" fillId="0" borderId="1" xfId="0" applyNumberFormat="1" applyFont="1" applyBorder="1" applyAlignment="1">
      <alignment horizontal="center" vertical="center"/>
    </xf>
    <xf numFmtId="0" fontId="2" fillId="0" borderId="0" xfId="0" applyFont="1" applyAlignment="1">
      <alignment horizontal="center" vertical="center"/>
    </xf>
    <xf numFmtId="0" fontId="2" fillId="0" borderId="0" xfId="0" applyFont="1" applyAlignment="1">
      <alignment vertical="center"/>
    </xf>
    <xf numFmtId="0" fontId="2" fillId="0" borderId="1" xfId="0" applyFont="1" applyBorder="1" applyAlignment="1">
      <alignment horizontal="center"/>
    </xf>
    <xf numFmtId="49" fontId="2" fillId="0" borderId="1" xfId="0" applyNumberFormat="1" applyFont="1" applyBorder="1" applyAlignment="1">
      <alignment horizontal="center"/>
    </xf>
    <xf numFmtId="0" fontId="2" fillId="2" borderId="2" xfId="0" applyFont="1" applyFill="1" applyBorder="1" applyAlignment="1">
      <alignment horizontal="left" vertical="center" wrapText="1"/>
    </xf>
    <xf numFmtId="0" fontId="2" fillId="2" borderId="1" xfId="0" applyFont="1" applyFill="1" applyBorder="1" applyAlignment="1">
      <alignment horizontal="center" vertical="center"/>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left" vertical="center" wrapText="1"/>
    </xf>
    <xf numFmtId="0" fontId="2" fillId="0" borderId="0" xfId="0" applyFont="1" applyAlignment="1">
      <alignment horizontal="left" wrapText="1"/>
    </xf>
    <xf numFmtId="49" fontId="2" fillId="0" borderId="0" xfId="0" applyNumberFormat="1" applyFont="1" applyAlignment="1">
      <alignment horizontal="center" vertical="center"/>
    </xf>
    <xf numFmtId="0" fontId="2" fillId="0" borderId="0" xfId="0" applyFont="1" applyAlignment="1">
      <alignment horizontal="left" vertical="center" wrapText="1"/>
    </xf>
    <xf numFmtId="0" fontId="2" fillId="0" borderId="1" xfId="0" applyFont="1" applyBorder="1"/>
    <xf numFmtId="0" fontId="2" fillId="0" borderId="0" xfId="0" applyFont="1" applyAlignment="1">
      <alignment vertical="top"/>
    </xf>
    <xf numFmtId="0" fontId="10" fillId="0" borderId="0" xfId="0" applyFont="1" applyAlignment="1">
      <alignment wrapText="1"/>
    </xf>
    <xf numFmtId="0" fontId="2" fillId="0" borderId="0" xfId="0" applyFont="1" applyAlignment="1">
      <alignment horizontal="left"/>
    </xf>
    <xf numFmtId="4" fontId="2" fillId="0" borderId="0" xfId="0" applyNumberFormat="1" applyFont="1" applyAlignment="1">
      <alignment horizontal="center" vertical="center"/>
    </xf>
    <xf numFmtId="0" fontId="2" fillId="6" borderId="0" xfId="0" applyFont="1" applyFill="1"/>
    <xf numFmtId="0" fontId="2" fillId="6" borderId="1" xfId="0" applyFont="1" applyFill="1" applyBorder="1" applyAlignment="1">
      <alignment horizontal="center"/>
    </xf>
    <xf numFmtId="4" fontId="2" fillId="6" borderId="0" xfId="0" applyNumberFormat="1" applyFont="1" applyFill="1"/>
    <xf numFmtId="4" fontId="2" fillId="6" borderId="1" xfId="0" applyNumberFormat="1" applyFont="1" applyFill="1" applyBorder="1"/>
    <xf numFmtId="4" fontId="2" fillId="0" borderId="0" xfId="0" applyNumberFormat="1" applyFont="1"/>
    <xf numFmtId="4" fontId="2" fillId="0" borderId="1" xfId="0" applyNumberFormat="1" applyFont="1" applyBorder="1"/>
    <xf numFmtId="0" fontId="2" fillId="0" borderId="0" xfId="0" applyFont="1" applyAlignment="1">
      <alignment horizontal="center"/>
    </xf>
    <xf numFmtId="4" fontId="2" fillId="0" borderId="1" xfId="0" applyNumberFormat="1" applyFont="1" applyBorder="1" applyAlignment="1">
      <alignment horizontal="center"/>
    </xf>
    <xf numFmtId="165" fontId="12" fillId="0" borderId="1" xfId="0" applyNumberFormat="1" applyFont="1" applyBorder="1"/>
    <xf numFmtId="0" fontId="2" fillId="0" borderId="0" xfId="0" applyFont="1" applyAlignment="1">
      <alignment horizontal="right" vertical="center"/>
    </xf>
    <xf numFmtId="49" fontId="2" fillId="0" borderId="0" xfId="0" applyNumberFormat="1" applyFont="1"/>
    <xf numFmtId="4" fontId="2" fillId="4" borderId="0" xfId="0" applyNumberFormat="1" applyFont="1" applyFill="1" applyAlignment="1">
      <alignment horizontal="right"/>
    </xf>
    <xf numFmtId="4" fontId="2" fillId="4" borderId="0" xfId="0" applyNumberFormat="1" applyFont="1" applyFill="1" applyAlignment="1">
      <alignment horizontal="right" vertical="center"/>
    </xf>
    <xf numFmtId="3" fontId="2" fillId="4" borderId="0" xfId="0" applyNumberFormat="1" applyFont="1" applyFill="1" applyAlignment="1">
      <alignment horizontal="right" vertical="center"/>
    </xf>
    <xf numFmtId="0" fontId="2" fillId="0" borderId="0" xfId="0" applyFont="1" applyAlignment="1">
      <alignment horizontal="center" wrapText="1"/>
    </xf>
    <xf numFmtId="0" fontId="2" fillId="5" borderId="1" xfId="0" applyFont="1" applyFill="1" applyBorder="1" applyAlignment="1" applyProtection="1">
      <alignment horizontal="center" vertical="center"/>
      <protection locked="0"/>
    </xf>
    <xf numFmtId="0" fontId="2" fillId="5" borderId="0" xfId="0" applyFont="1" applyFill="1"/>
    <xf numFmtId="164" fontId="2" fillId="5" borderId="1" xfId="0" applyNumberFormat="1" applyFont="1" applyFill="1" applyBorder="1" applyProtection="1">
      <protection locked="0"/>
    </xf>
    <xf numFmtId="164" fontId="2" fillId="0" borderId="0" xfId="0" applyNumberFormat="1" applyFont="1"/>
    <xf numFmtId="4" fontId="2" fillId="5" borderId="1" xfId="0" applyNumberFormat="1" applyFont="1" applyFill="1" applyBorder="1" applyAlignment="1" applyProtection="1">
      <alignment horizontal="center" vertical="center"/>
      <protection locked="0"/>
    </xf>
    <xf numFmtId="4" fontId="2" fillId="0" borderId="0" xfId="0" applyNumberFormat="1" applyFont="1" applyAlignment="1">
      <alignment horizontal="right" vertical="center"/>
    </xf>
    <xf numFmtId="165" fontId="2" fillId="0" borderId="0" xfId="0" applyNumberFormat="1" applyFont="1" applyAlignment="1">
      <alignment horizontal="right" vertical="center"/>
    </xf>
    <xf numFmtId="4" fontId="2" fillId="0" borderId="0" xfId="0" applyNumberFormat="1" applyFont="1" applyAlignment="1">
      <alignment vertical="center"/>
    </xf>
    <xf numFmtId="164" fontId="2" fillId="0" borderId="0" xfId="0" applyNumberFormat="1" applyFont="1" applyAlignment="1">
      <alignment horizontal="center" vertical="center"/>
    </xf>
    <xf numFmtId="0" fontId="2" fillId="0" borderId="0" xfId="0" applyFont="1" applyProtection="1">
      <protection locked="0"/>
    </xf>
    <xf numFmtId="0" fontId="3" fillId="0" borderId="0" xfId="0" applyFont="1" applyAlignment="1">
      <alignment horizontal="left" vertical="center"/>
    </xf>
    <xf numFmtId="0" fontId="4" fillId="0" borderId="1" xfId="0" applyFont="1" applyBorder="1" applyAlignment="1">
      <alignment horizontal="center" vertical="center" textRotation="90"/>
    </xf>
    <xf numFmtId="0" fontId="1" fillId="0" borderId="0" xfId="0" applyFont="1" applyAlignment="1">
      <alignment horizontal="center" wrapText="1"/>
    </xf>
    <xf numFmtId="0" fontId="4" fillId="2" borderId="1" xfId="0" applyFont="1" applyFill="1" applyBorder="1" applyAlignment="1">
      <alignment horizontal="center" vertical="center" textRotation="90"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 xfId="0" applyFont="1" applyBorder="1" applyAlignment="1">
      <alignment horizontal="center" vertical="center" wrapText="1"/>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2" xfId="0" applyFont="1" applyFill="1" applyBorder="1" applyAlignment="1">
      <alignment horizontal="center" vertical="center" wrapText="1"/>
    </xf>
    <xf numFmtId="0" fontId="2" fillId="0" borderId="0" xfId="0" applyFont="1" applyAlignment="1">
      <alignment horizontal="right" vertical="center"/>
    </xf>
    <xf numFmtId="0" fontId="1" fillId="0" borderId="0" xfId="0" applyFont="1" applyAlignment="1">
      <alignment horizontal="left" vertical="center"/>
    </xf>
    <xf numFmtId="0" fontId="1" fillId="0" borderId="0" xfId="0" applyFont="1" applyAlignment="1">
      <alignment horizontal="left"/>
    </xf>
  </cellXfs>
  <cellStyles count="1">
    <cellStyle name="Normalny"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drawing1.xml><?xml version="1.0" encoding="utf-8"?>
<xdr:wsDr xmlns:xdr="http://schemas.openxmlformats.org/drawingml/2006/spreadsheetDrawing" xmlns:a="http://schemas.openxmlformats.org/drawingml/2006/main">
  <xdr:twoCellAnchor>
    <xdr:from>
      <xdr:col>2</xdr:col>
      <xdr:colOff>15240</xdr:colOff>
      <xdr:row>15</xdr:row>
      <xdr:rowOff>160020</xdr:rowOff>
    </xdr:from>
    <xdr:to>
      <xdr:col>37</xdr:col>
      <xdr:colOff>53340</xdr:colOff>
      <xdr:row>16</xdr:row>
      <xdr:rowOff>0</xdr:rowOff>
    </xdr:to>
    <xdr:cxnSp macro="">
      <xdr:nvCxnSpPr>
        <xdr:cNvPr id="5" name="Łącznik prosty 4">
          <a:extLst>
            <a:ext uri="{FF2B5EF4-FFF2-40B4-BE49-F238E27FC236}">
              <a16:creationId xmlns:a16="http://schemas.microsoft.com/office/drawing/2014/main" id="{00000000-0008-0000-0400-000005000000}"/>
            </a:ext>
            <a:ext uri="{C183D7F6-B498-43B3-948B-1728B52AA6E4}">
              <adec:decorative xmlns:adec="http://schemas.microsoft.com/office/drawing/2017/decorative" val="1"/>
            </a:ext>
          </a:extLst>
        </xdr:cNvPr>
        <xdr:cNvCxnSpPr/>
      </xdr:nvCxnSpPr>
      <xdr:spPr>
        <a:xfrm flipV="1">
          <a:off x="123444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6" name="Łącznik prosty 5">
          <a:extLst>
            <a:ext uri="{FF2B5EF4-FFF2-40B4-BE49-F238E27FC236}">
              <a16:creationId xmlns:a16="http://schemas.microsoft.com/office/drawing/2014/main" id="{00000000-0008-0000-0400-000006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0.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D00-000002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D00-000003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1.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E00-000002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E00-000003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12.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F00-000002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F00-000003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15</xdr:row>
      <xdr:rowOff>160020</xdr:rowOff>
    </xdr:from>
    <xdr:to>
      <xdr:col>37</xdr:col>
      <xdr:colOff>38100</xdr:colOff>
      <xdr:row>16</xdr:row>
      <xdr:rowOff>0</xdr:rowOff>
    </xdr:to>
    <xdr:cxnSp macro="">
      <xdr:nvCxnSpPr>
        <xdr:cNvPr id="2" name="Łącznik prosty 1">
          <a:extLst>
            <a:ext uri="{FF2B5EF4-FFF2-40B4-BE49-F238E27FC236}">
              <a16:creationId xmlns:a16="http://schemas.microsoft.com/office/drawing/2014/main" id="{00000000-0008-0000-0500-000002000000}"/>
            </a:ext>
            <a:ext uri="{C183D7F6-B498-43B3-948B-1728B52AA6E4}">
              <adec:decorative xmlns:adec="http://schemas.microsoft.com/office/drawing/2017/decorative" val="1"/>
            </a:ext>
          </a:extLst>
        </xdr:cNvPr>
        <xdr:cNvCxnSpPr/>
      </xdr:nvCxnSpPr>
      <xdr:spPr>
        <a:xfrm flipV="1">
          <a:off x="1219200" y="28194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a:extLst>
            <a:ext uri="{FF2B5EF4-FFF2-40B4-BE49-F238E27FC236}">
              <a16:creationId xmlns:a16="http://schemas.microsoft.com/office/drawing/2014/main" id="{00000000-0008-0000-0500-000004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600-000003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4" name="Łącznik prosty 3">
          <a:extLst>
            <a:ext uri="{FF2B5EF4-FFF2-40B4-BE49-F238E27FC236}">
              <a16:creationId xmlns:a16="http://schemas.microsoft.com/office/drawing/2014/main" id="{00000000-0008-0000-0600-000004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700-000002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700-000003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800-000002000000}"/>
            </a:ext>
            <a:ext uri="{C183D7F6-B498-43B3-948B-1728B52AA6E4}">
              <adec:decorative xmlns:adec="http://schemas.microsoft.com/office/drawing/2017/decorative" val="1"/>
            </a:ext>
          </a:extLst>
        </xdr:cNvPr>
        <xdr:cNvCxnSpPr/>
      </xdr:nvCxnSpPr>
      <xdr:spPr>
        <a:xfrm flipV="1">
          <a:off x="1219200" y="265938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800-000003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6.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900-000002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900-000003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7.xml><?xml version="1.0" encoding="utf-8"?>
<xdr:wsDr xmlns:xdr="http://schemas.openxmlformats.org/drawingml/2006/spreadsheetDrawing" xmlns:a="http://schemas.openxmlformats.org/drawingml/2006/main">
  <xdr:twoCellAnchor>
    <xdr:from>
      <xdr:col>2</xdr:col>
      <xdr:colOff>0</xdr:colOff>
      <xdr:row>16</xdr:row>
      <xdr:rowOff>0</xdr:rowOff>
    </xdr:from>
    <xdr:to>
      <xdr:col>37</xdr:col>
      <xdr:colOff>38100</xdr:colOff>
      <xdr:row>16</xdr:row>
      <xdr:rowOff>15240</xdr:rowOff>
    </xdr:to>
    <xdr:cxnSp macro="">
      <xdr:nvCxnSpPr>
        <xdr:cNvPr id="2" name="Łącznik prosty 1">
          <a:extLst>
            <a:ext uri="{FF2B5EF4-FFF2-40B4-BE49-F238E27FC236}">
              <a16:creationId xmlns:a16="http://schemas.microsoft.com/office/drawing/2014/main" id="{00000000-0008-0000-0A00-000002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34</xdr:row>
      <xdr:rowOff>0</xdr:rowOff>
    </xdr:from>
    <xdr:to>
      <xdr:col>37</xdr:col>
      <xdr:colOff>38100</xdr:colOff>
      <xdr:row>34</xdr:row>
      <xdr:rowOff>15240</xdr:rowOff>
    </xdr:to>
    <xdr:cxnSp macro="">
      <xdr:nvCxnSpPr>
        <xdr:cNvPr id="3" name="Łącznik prosty 2">
          <a:extLst>
            <a:ext uri="{FF2B5EF4-FFF2-40B4-BE49-F238E27FC236}">
              <a16:creationId xmlns:a16="http://schemas.microsoft.com/office/drawing/2014/main" id="{00000000-0008-0000-0A00-000003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8.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B00-000002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B00-000003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drawings/drawing9.xml><?xml version="1.0" encoding="utf-8"?>
<xdr:wsDr xmlns:xdr="http://schemas.openxmlformats.org/drawingml/2006/spreadsheetDrawing" xmlns:a="http://schemas.openxmlformats.org/drawingml/2006/main">
  <xdr:twoCellAnchor>
    <xdr:from>
      <xdr:col>2</xdr:col>
      <xdr:colOff>0</xdr:colOff>
      <xdr:row>34</xdr:row>
      <xdr:rowOff>0</xdr:rowOff>
    </xdr:from>
    <xdr:to>
      <xdr:col>37</xdr:col>
      <xdr:colOff>38100</xdr:colOff>
      <xdr:row>34</xdr:row>
      <xdr:rowOff>15240</xdr:rowOff>
    </xdr:to>
    <xdr:cxnSp macro="">
      <xdr:nvCxnSpPr>
        <xdr:cNvPr id="2" name="Łącznik prosty 1">
          <a:extLst>
            <a:ext uri="{FF2B5EF4-FFF2-40B4-BE49-F238E27FC236}">
              <a16:creationId xmlns:a16="http://schemas.microsoft.com/office/drawing/2014/main" id="{00000000-0008-0000-0C00-000002000000}"/>
            </a:ext>
            <a:ext uri="{C183D7F6-B498-43B3-948B-1728B52AA6E4}">
              <adec:decorative xmlns:adec="http://schemas.microsoft.com/office/drawing/2017/decorative" val="1"/>
            </a:ext>
          </a:extLst>
        </xdr:cNvPr>
        <xdr:cNvCxnSpPr/>
      </xdr:nvCxnSpPr>
      <xdr:spPr>
        <a:xfrm flipV="1">
          <a:off x="1219200" y="601980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0</xdr:colOff>
      <xdr:row>16</xdr:row>
      <xdr:rowOff>0</xdr:rowOff>
    </xdr:from>
    <xdr:to>
      <xdr:col>37</xdr:col>
      <xdr:colOff>38100</xdr:colOff>
      <xdr:row>16</xdr:row>
      <xdr:rowOff>15240</xdr:rowOff>
    </xdr:to>
    <xdr:cxnSp macro="">
      <xdr:nvCxnSpPr>
        <xdr:cNvPr id="3" name="Łącznik prosty 2">
          <a:extLst>
            <a:ext uri="{FF2B5EF4-FFF2-40B4-BE49-F238E27FC236}">
              <a16:creationId xmlns:a16="http://schemas.microsoft.com/office/drawing/2014/main" id="{00000000-0008-0000-0C00-000003000000}"/>
            </a:ext>
            <a:ext uri="{C183D7F6-B498-43B3-948B-1728B52AA6E4}">
              <adec:decorative xmlns:adec="http://schemas.microsoft.com/office/drawing/2017/decorative" val="1"/>
            </a:ext>
          </a:extLst>
        </xdr:cNvPr>
        <xdr:cNvCxnSpPr/>
      </xdr:nvCxnSpPr>
      <xdr:spPr>
        <a:xfrm flipV="1">
          <a:off x="1219200" y="2834640"/>
          <a:ext cx="24719280" cy="15240"/>
        </a:xfrm>
        <a:prstGeom prst="line">
          <a:avLst/>
        </a:prstGeom>
        <a:ln w="38100"/>
      </xdr:spPr>
      <xdr:style>
        <a:lnRef idx="1">
          <a:schemeClr val="dk1"/>
        </a:lnRef>
        <a:fillRef idx="0">
          <a:schemeClr val="dk1"/>
        </a:fillRef>
        <a:effectRef idx="0">
          <a:schemeClr val="dk1"/>
        </a:effectRef>
        <a:fontRef idx="minor">
          <a:schemeClr val="tx1"/>
        </a:fontRef>
      </xdr:style>
    </xdr:cxnSp>
    <xdr:clientData/>
  </xdr:twoCellAnchor>
</xdr:wsDr>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9" tint="0.79998168889431442"/>
    <pageSetUpPr fitToPage="1"/>
  </sheetPr>
  <dimension ref="B3:C24"/>
  <sheetViews>
    <sheetView showGridLines="0" topLeftCell="A4" workbookViewId="0">
      <selection activeCell="A12" sqref="A1:XFD1048576"/>
    </sheetView>
  </sheetViews>
  <sheetFormatPr defaultColWidth="9.109375" defaultRowHeight="13.8" x14ac:dyDescent="0.25"/>
  <cols>
    <col min="1" max="2" width="9.109375" style="3"/>
    <col min="3" max="3" width="203.33203125" style="7" customWidth="1"/>
    <col min="4" max="16384" width="9.109375" style="3"/>
  </cols>
  <sheetData>
    <row r="3" spans="2:3" s="2" customFormat="1" x14ac:dyDescent="0.3">
      <c r="B3" s="56" t="s">
        <v>85</v>
      </c>
      <c r="C3" s="56"/>
    </row>
    <row r="4" spans="2:3" s="2" customFormat="1" x14ac:dyDescent="0.3">
      <c r="B4" s="56"/>
      <c r="C4" s="56"/>
    </row>
    <row r="6" spans="2:3" x14ac:dyDescent="0.25">
      <c r="C6" s="3"/>
    </row>
    <row r="7" spans="2:3" ht="55.2" x14ac:dyDescent="0.25">
      <c r="C7" s="4" t="s">
        <v>124</v>
      </c>
    </row>
    <row r="8" spans="2:3" x14ac:dyDescent="0.25">
      <c r="C8" s="4" t="s">
        <v>87</v>
      </c>
    </row>
    <row r="9" spans="2:3" x14ac:dyDescent="0.25">
      <c r="C9" s="5" t="s">
        <v>125</v>
      </c>
    </row>
    <row r="10" spans="2:3" x14ac:dyDescent="0.25">
      <c r="C10" s="4" t="s">
        <v>89</v>
      </c>
    </row>
    <row r="11" spans="2:3" x14ac:dyDescent="0.25">
      <c r="C11" s="4" t="s">
        <v>126</v>
      </c>
    </row>
    <row r="12" spans="2:3" ht="27.6" x14ac:dyDescent="0.25">
      <c r="C12" s="4" t="s">
        <v>127</v>
      </c>
    </row>
    <row r="13" spans="2:3" x14ac:dyDescent="0.25">
      <c r="C13" s="4" t="s">
        <v>93</v>
      </c>
    </row>
    <row r="16" spans="2:3" s="6" customFormat="1" ht="24.6" x14ac:dyDescent="0.4">
      <c r="B16" s="56" t="s">
        <v>86</v>
      </c>
      <c r="C16" s="56"/>
    </row>
    <row r="17" spans="2:3" s="6" customFormat="1" ht="24.6" x14ac:dyDescent="0.4">
      <c r="B17" s="56"/>
      <c r="C17" s="56"/>
    </row>
    <row r="19" spans="2:3" x14ac:dyDescent="0.25">
      <c r="C19" s="4" t="s">
        <v>88</v>
      </c>
    </row>
    <row r="20" spans="2:3" x14ac:dyDescent="0.25">
      <c r="C20" s="5" t="s">
        <v>125</v>
      </c>
    </row>
    <row r="21" spans="2:3" x14ac:dyDescent="0.25">
      <c r="C21" s="4" t="s">
        <v>90</v>
      </c>
    </row>
    <row r="22" spans="2:3" ht="27.6" x14ac:dyDescent="0.25">
      <c r="C22" s="4" t="s">
        <v>128</v>
      </c>
    </row>
    <row r="23" spans="2:3" ht="27.6" x14ac:dyDescent="0.25">
      <c r="C23" s="4" t="s">
        <v>129</v>
      </c>
    </row>
    <row r="24" spans="2:3" ht="27.6" x14ac:dyDescent="0.25">
      <c r="C24" s="4" t="s">
        <v>91</v>
      </c>
    </row>
  </sheetData>
  <mergeCells count="2">
    <mergeCell ref="B3:C4"/>
    <mergeCell ref="B16:C17"/>
  </mergeCells>
  <pageMargins left="0.25" right="0.25" top="0.75" bottom="0.75" header="0.3" footer="0.3"/>
  <pageSetup paperSize="9" scale="67" fitToHeight="0"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AJ39"/>
  <sheetViews>
    <sheetView showGridLines="0" topLeftCell="A2" workbookViewId="0">
      <pane xSplit="6" topLeftCell="G1" activePane="topRight" state="frozen"/>
      <selection activeCell="G27" sqref="G27"/>
      <selection pane="topRight" activeCell="A6"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6" width="6.33203125" style="3" customWidth="1"/>
    <col min="37" max="16384" width="8.88671875" style="3"/>
  </cols>
  <sheetData>
    <row r="1" spans="2:36" ht="13.95" customHeight="1" x14ac:dyDescent="0.25">
      <c r="B1" s="68" t="s">
        <v>106</v>
      </c>
      <c r="C1" s="68"/>
      <c r="D1" s="68"/>
    </row>
    <row r="2" spans="2:36" ht="13.95" customHeight="1" x14ac:dyDescent="0.25">
      <c r="B2" s="68"/>
      <c r="C2" s="68"/>
      <c r="D2" s="68"/>
    </row>
    <row r="3" spans="2:36" x14ac:dyDescent="0.25">
      <c r="C3" s="3" t="s">
        <v>62</v>
      </c>
      <c r="D3" s="46"/>
    </row>
    <row r="4" spans="2:36" x14ac:dyDescent="0.25">
      <c r="C4" s="3" t="s">
        <v>63</v>
      </c>
      <c r="D4" s="13" t="s">
        <v>75</v>
      </c>
    </row>
    <row r="6" spans="2:36"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6"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row>
    <row r="8" spans="2:36"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row>
    <row r="9" spans="2:36" x14ac:dyDescent="0.25">
      <c r="C9" s="3" t="s">
        <v>38</v>
      </c>
      <c r="D9" s="15" t="s">
        <v>39</v>
      </c>
      <c r="E9" s="15" t="s">
        <v>19</v>
      </c>
      <c r="F9" s="16"/>
      <c r="G9" s="49">
        <f>IF(G7-G8&lt;0,ABS(G7-G8),)</f>
        <v>0</v>
      </c>
      <c r="H9" s="49">
        <f t="shared" ref="H9:T9" si="0">IF(H7-H8&lt;0,ABS(H7-H8),)</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IF(U8-U7&lt;0,0,U8-U7)</f>
        <v>0</v>
      </c>
      <c r="V9" s="49">
        <f t="shared" ref="V9:AJ9" si="1">IF(V8-V7&lt;0,0,V8-V7)</f>
        <v>0</v>
      </c>
      <c r="W9" s="49">
        <f t="shared" si="1"/>
        <v>0</v>
      </c>
      <c r="X9" s="49">
        <f t="shared" si="1"/>
        <v>0</v>
      </c>
      <c r="Y9" s="49">
        <f t="shared" si="1"/>
        <v>0</v>
      </c>
      <c r="Z9" s="49">
        <f t="shared" si="1"/>
        <v>0</v>
      </c>
      <c r="AA9" s="49">
        <f t="shared" si="1"/>
        <v>0</v>
      </c>
      <c r="AB9" s="49">
        <f t="shared" si="1"/>
        <v>0</v>
      </c>
      <c r="AC9" s="49">
        <f t="shared" si="1"/>
        <v>0</v>
      </c>
      <c r="AD9" s="49">
        <f t="shared" si="1"/>
        <v>0</v>
      </c>
      <c r="AE9" s="49">
        <f t="shared" si="1"/>
        <v>0</v>
      </c>
      <c r="AF9" s="49">
        <f t="shared" si="1"/>
        <v>0</v>
      </c>
      <c r="AG9" s="49">
        <f t="shared" si="1"/>
        <v>0</v>
      </c>
      <c r="AH9" s="49">
        <f t="shared" si="1"/>
        <v>0</v>
      </c>
      <c r="AI9" s="49">
        <f t="shared" si="1"/>
        <v>0</v>
      </c>
      <c r="AJ9" s="49">
        <f t="shared" si="1"/>
        <v>0</v>
      </c>
    </row>
    <row r="10" spans="2:36" x14ac:dyDescent="0.25">
      <c r="C10" s="3" t="s">
        <v>40</v>
      </c>
      <c r="D10" s="15" t="s">
        <v>157</v>
      </c>
      <c r="F10" s="54">
        <f>SUM(G9:AJ9)</f>
        <v>0</v>
      </c>
    </row>
    <row r="12" spans="2:36" x14ac:dyDescent="0.25">
      <c r="C12" s="3" t="s">
        <v>47</v>
      </c>
      <c r="D12" s="15" t="s">
        <v>170</v>
      </c>
      <c r="E12" s="15" t="s">
        <v>10</v>
      </c>
      <c r="F12" s="50">
        <v>105000</v>
      </c>
    </row>
    <row r="13" spans="2:36" ht="16.2" x14ac:dyDescent="0.35">
      <c r="C13" s="3" t="s">
        <v>61</v>
      </c>
      <c r="D13" s="37" t="s">
        <v>156</v>
      </c>
      <c r="E13" s="15" t="s">
        <v>48</v>
      </c>
      <c r="F13" s="30">
        <f>IF(F10=0,0,IF((F12-ROZLICZENIE!H29)&lt;=0,0,(F12-ROZLICZENIE!H29)/F10))</f>
        <v>0</v>
      </c>
    </row>
    <row r="14" spans="2:36" x14ac:dyDescent="0.25">
      <c r="F14" s="30"/>
    </row>
    <row r="15" spans="2:36" x14ac:dyDescent="0.25">
      <c r="F15" s="30"/>
    </row>
    <row r="16" spans="2:36" x14ac:dyDescent="0.25">
      <c r="F16" s="30"/>
    </row>
    <row r="17" spans="2:36" x14ac:dyDescent="0.25">
      <c r="F17" s="30"/>
    </row>
    <row r="18" spans="2:36" ht="13.95" customHeight="1" x14ac:dyDescent="0.25">
      <c r="B18" s="68" t="s">
        <v>107</v>
      </c>
      <c r="C18" s="68"/>
      <c r="D18" s="68"/>
    </row>
    <row r="19" spans="2:36" ht="13.95" customHeight="1" x14ac:dyDescent="0.25">
      <c r="B19" s="68"/>
      <c r="C19" s="68"/>
      <c r="D19" s="68"/>
    </row>
    <row r="21" spans="2:36" x14ac:dyDescent="0.25">
      <c r="C21" s="3" t="s">
        <v>64</v>
      </c>
      <c r="D21" s="46"/>
    </row>
    <row r="22" spans="2:36" x14ac:dyDescent="0.25">
      <c r="C22" s="3" t="s">
        <v>65</v>
      </c>
      <c r="D22" s="13" t="s">
        <v>75</v>
      </c>
    </row>
    <row r="24" spans="2:36"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6"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row>
    <row r="26" spans="2:36"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row>
    <row r="27" spans="2:36" x14ac:dyDescent="0.25">
      <c r="C27" s="3" t="s">
        <v>38</v>
      </c>
      <c r="D27" s="15" t="s">
        <v>39</v>
      </c>
      <c r="E27" s="15" t="s">
        <v>19</v>
      </c>
      <c r="G27" s="49">
        <f>IF(G26-G25&lt;0,0,G26-G25)</f>
        <v>0</v>
      </c>
      <c r="H27" s="49">
        <f t="shared" ref="H27:AJ27" si="2">IF(H26-H25&lt;0,0,H26-H25)</f>
        <v>0</v>
      </c>
      <c r="I27" s="49">
        <f t="shared" si="2"/>
        <v>0</v>
      </c>
      <c r="J27" s="49">
        <f t="shared" si="2"/>
        <v>0</v>
      </c>
      <c r="K27" s="49">
        <f t="shared" si="2"/>
        <v>0</v>
      </c>
      <c r="L27" s="49">
        <f t="shared" si="2"/>
        <v>0</v>
      </c>
      <c r="M27" s="49">
        <f t="shared" si="2"/>
        <v>0</v>
      </c>
      <c r="N27" s="49">
        <f t="shared" si="2"/>
        <v>0</v>
      </c>
      <c r="O27" s="49">
        <f t="shared" si="2"/>
        <v>0</v>
      </c>
      <c r="P27" s="49">
        <f t="shared" si="2"/>
        <v>0</v>
      </c>
      <c r="Q27" s="49">
        <f t="shared" si="2"/>
        <v>0</v>
      </c>
      <c r="R27" s="49">
        <f t="shared" si="2"/>
        <v>0</v>
      </c>
      <c r="S27" s="49">
        <f t="shared" si="2"/>
        <v>0</v>
      </c>
      <c r="T27" s="49">
        <f t="shared" si="2"/>
        <v>0</v>
      </c>
      <c r="U27" s="49">
        <f t="shared" si="2"/>
        <v>0</v>
      </c>
      <c r="V27" s="49">
        <f t="shared" si="2"/>
        <v>0</v>
      </c>
      <c r="W27" s="49">
        <f t="shared" si="2"/>
        <v>0</v>
      </c>
      <c r="X27" s="49">
        <f t="shared" si="2"/>
        <v>0</v>
      </c>
      <c r="Y27" s="49">
        <f t="shared" si="2"/>
        <v>0</v>
      </c>
      <c r="Z27" s="49">
        <f t="shared" si="2"/>
        <v>0</v>
      </c>
      <c r="AA27" s="49">
        <f t="shared" si="2"/>
        <v>0</v>
      </c>
      <c r="AB27" s="49">
        <f t="shared" si="2"/>
        <v>0</v>
      </c>
      <c r="AC27" s="49">
        <f t="shared" si="2"/>
        <v>0</v>
      </c>
      <c r="AD27" s="49">
        <f t="shared" si="2"/>
        <v>0</v>
      </c>
      <c r="AE27" s="49">
        <f t="shared" si="2"/>
        <v>0</v>
      </c>
      <c r="AF27" s="49">
        <f t="shared" si="2"/>
        <v>0</v>
      </c>
      <c r="AG27" s="49">
        <f t="shared" si="2"/>
        <v>0</v>
      </c>
      <c r="AH27" s="49">
        <f t="shared" si="2"/>
        <v>0</v>
      </c>
      <c r="AI27" s="49">
        <f t="shared" si="2"/>
        <v>0</v>
      </c>
      <c r="AJ27" s="49">
        <f t="shared" si="2"/>
        <v>0</v>
      </c>
    </row>
    <row r="28" spans="2:36" x14ac:dyDescent="0.25">
      <c r="C28" s="3" t="s">
        <v>40</v>
      </c>
      <c r="D28" s="15" t="s">
        <v>159</v>
      </c>
      <c r="F28" s="54">
        <f>SUM(G27:AJ27)</f>
        <v>0</v>
      </c>
    </row>
    <row r="30" spans="2:36" x14ac:dyDescent="0.25">
      <c r="C30" s="3" t="s">
        <v>47</v>
      </c>
      <c r="D30" s="15" t="s">
        <v>170</v>
      </c>
      <c r="E30" s="15" t="s">
        <v>10</v>
      </c>
      <c r="F30" s="50">
        <v>90000</v>
      </c>
    </row>
    <row r="31" spans="2:36"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IF(SUM(ROZLICZENIE!G13:L13)=0,0,SUM(ROZLICZENIE!G12:L12)/SUM(ROZLICZENIE!G13:L13))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AK39"/>
  <sheetViews>
    <sheetView showGridLines="0" tabSelected="1" topLeftCell="A4" workbookViewId="0">
      <pane xSplit="6" topLeftCell="G1" activePane="topRight" state="frozen"/>
      <selection activeCell="G27" sqref="G27"/>
      <selection pane="topRight" activeCell="F15" sqref="F15"/>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76</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54">
        <f>SUM(G9:AK9)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76</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54">
        <f>SUM(G27:AK27)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IF(SUM(ROZLICZENIE!G13:M13)=0,0,SUM(ROZLICZENIE!G12:M12)/SUM(ROZLICZENIE!G13:M13))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B1:AK39"/>
  <sheetViews>
    <sheetView showGridLines="0" workbookViewId="0">
      <pane xSplit="6" topLeftCell="G1" activePane="topRight" state="frozen"/>
      <selection activeCell="G27" sqref="G27"/>
      <selection pane="topRight" activeCell="A9"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77</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54">
        <f>SUM(G9:AK9)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77</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54">
        <f>SUM(G27:AK27)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IF(SUM(ROZLICZENIE!G13:N13)=0,0,SUM(ROZLICZENIE!G12:N12)/SUM(ROZLICZENIE!G13:N13))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AK39"/>
  <sheetViews>
    <sheetView showGridLines="0" topLeftCell="A2" workbookViewId="0">
      <pane xSplit="6" topLeftCell="G1" activePane="topRight" state="frozen"/>
      <selection activeCell="G27" sqref="G27"/>
      <selection pane="topRight" activeCell="A8"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6" width="6.33203125" style="3" customWidth="1"/>
    <col min="37"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78</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55"/>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55"/>
    </row>
    <row r="9" spans="2:37" x14ac:dyDescent="0.25">
      <c r="C9" s="3" t="s">
        <v>38</v>
      </c>
      <c r="D9" s="15" t="s">
        <v>39</v>
      </c>
      <c r="E9" s="15" t="s">
        <v>19</v>
      </c>
      <c r="F9" s="16"/>
      <c r="G9" s="49">
        <f>IF(G8-G7&lt;0,0,G8-G7)</f>
        <v>0</v>
      </c>
      <c r="H9" s="49">
        <f t="shared" ref="H9:AJ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row>
    <row r="10" spans="2:37" x14ac:dyDescent="0.25">
      <c r="C10" s="3" t="s">
        <v>40</v>
      </c>
      <c r="D10" s="15" t="s">
        <v>157</v>
      </c>
      <c r="F10" s="54">
        <f>SUM(G9:AJ9)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78</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55"/>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55"/>
    </row>
    <row r="27" spans="2:37" x14ac:dyDescent="0.25">
      <c r="C27" s="3" t="s">
        <v>38</v>
      </c>
      <c r="D27" s="15" t="s">
        <v>39</v>
      </c>
      <c r="E27" s="15" t="s">
        <v>19</v>
      </c>
      <c r="G27" s="49">
        <f>IF(G26-G25&lt;0,0,G26-G25)</f>
        <v>0</v>
      </c>
      <c r="H27" s="49">
        <f t="shared" ref="H27:AJ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row>
    <row r="28" spans="2:37" x14ac:dyDescent="0.25">
      <c r="C28" s="3" t="s">
        <v>40</v>
      </c>
      <c r="D28" s="15" t="s">
        <v>159</v>
      </c>
      <c r="F28" s="54">
        <f>SUM(G27:AJ27)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IF(SUM(ROZLICZENIE!G13:O13)=0,0,SUM(ROZLICZENIE!G12:O12)/SUM(ROZLICZENIE!G13:O13))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B1:AK39"/>
  <sheetViews>
    <sheetView showGridLines="0" workbookViewId="0">
      <pane xSplit="6" topLeftCell="M1" activePane="topRight" state="frozen"/>
      <selection activeCell="G27" sqref="G27"/>
      <selection pane="topRight" activeCell="A15"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79</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16">
        <f>SUM(G9:AK9)</f>
        <v>0</v>
      </c>
    </row>
    <row r="12" spans="2:37" x14ac:dyDescent="0.25">
      <c r="C12" s="3" t="s">
        <v>47</v>
      </c>
      <c r="D12" s="15" t="s">
        <v>170</v>
      </c>
      <c r="E12" s="15" t="s">
        <v>10</v>
      </c>
      <c r="F12" s="50"/>
    </row>
    <row r="13" spans="2:37" ht="16.2" x14ac:dyDescent="0.35">
      <c r="C13" s="3" t="s">
        <v>61</v>
      </c>
      <c r="D13" s="37" t="s">
        <v>156</v>
      </c>
      <c r="E13" s="15" t="s">
        <v>48</v>
      </c>
      <c r="F13" s="53">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79</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16">
        <f>SUM(G27:AK27)</f>
        <v>0</v>
      </c>
    </row>
    <row r="30" spans="2:37" x14ac:dyDescent="0.25">
      <c r="C30" s="3" t="s">
        <v>47</v>
      </c>
      <c r="D30" s="15" t="s">
        <v>170</v>
      </c>
      <c r="E30" s="15" t="s">
        <v>10</v>
      </c>
      <c r="F30" s="50"/>
    </row>
    <row r="31" spans="2:37" ht="16.2" x14ac:dyDescent="0.35">
      <c r="C31" s="3" t="s">
        <v>61</v>
      </c>
      <c r="D31" s="37" t="s">
        <v>158</v>
      </c>
      <c r="E31" s="15" t="s">
        <v>48</v>
      </c>
      <c r="F31" s="53">
        <f>IF(F28=0,0,IF((F30-ROZLICZENIE!K29)&lt;=0,0,(F30-ROZLICZENIE!K29)/F28))</f>
        <v>0</v>
      </c>
    </row>
    <row r="36" spans="3:6" x14ac:dyDescent="0.25">
      <c r="D36" s="3" t="s">
        <v>58</v>
      </c>
      <c r="E36" s="15" t="s">
        <v>6</v>
      </c>
      <c r="F36" s="53">
        <f>IF(F13-F31&lt;0,0,F13-F31)</f>
        <v>0</v>
      </c>
    </row>
    <row r="37" spans="3:6" x14ac:dyDescent="0.25">
      <c r="D37" s="3" t="s">
        <v>171</v>
      </c>
      <c r="E37" s="15" t="s">
        <v>10</v>
      </c>
      <c r="F37" s="53">
        <f>F36*F28</f>
        <v>0</v>
      </c>
    </row>
    <row r="38" spans="3:6" ht="16.2" x14ac:dyDescent="0.35">
      <c r="D38" s="3" t="s">
        <v>163</v>
      </c>
      <c r="E38" s="15" t="s">
        <v>69</v>
      </c>
      <c r="F38" s="53">
        <f>F37*ROZLICZENIE!E22</f>
        <v>0</v>
      </c>
    </row>
    <row r="39" spans="3:6" x14ac:dyDescent="0.25">
      <c r="C39" s="3" t="s">
        <v>67</v>
      </c>
      <c r="D39" s="3" t="s">
        <v>60</v>
      </c>
      <c r="E39" s="15" t="s">
        <v>70</v>
      </c>
      <c r="F39" s="52">
        <f>IF(SUM(ROZLICZENIE!G13:P13)=0,0,SUM(ROZLICZENIE!G12:P12)/SUM(ROZLICZENIE!G13:P13))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B1:AK39"/>
  <sheetViews>
    <sheetView showGridLines="0" topLeftCell="A11" workbookViewId="0">
      <pane xSplit="6" topLeftCell="G1" activePane="topRight" state="frozen"/>
      <selection activeCell="G27" sqref="G27"/>
      <selection pane="topRight" activeCell="A37"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6" width="6.33203125" style="3" customWidth="1"/>
    <col min="37"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80</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55"/>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55"/>
    </row>
    <row r="9" spans="2:37" x14ac:dyDescent="0.25">
      <c r="C9" s="3" t="s">
        <v>38</v>
      </c>
      <c r="D9" s="15" t="s">
        <v>39</v>
      </c>
      <c r="E9" s="15" t="s">
        <v>19</v>
      </c>
      <c r="F9" s="16"/>
      <c r="G9" s="49">
        <f>IF(G8-G7&lt;0,0,G8-G7)</f>
        <v>0</v>
      </c>
      <c r="H9" s="49">
        <f t="shared" ref="H9:AJ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row>
    <row r="10" spans="2:37" x14ac:dyDescent="0.25">
      <c r="C10" s="3" t="s">
        <v>40</v>
      </c>
      <c r="D10" s="15" t="s">
        <v>157</v>
      </c>
      <c r="F10" s="15">
        <f>SUM(G9:AJ9)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80</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55"/>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55"/>
    </row>
    <row r="27" spans="2:37" x14ac:dyDescent="0.25">
      <c r="C27" s="3" t="s">
        <v>38</v>
      </c>
      <c r="D27" s="15" t="s">
        <v>39</v>
      </c>
      <c r="E27" s="15" t="s">
        <v>19</v>
      </c>
      <c r="G27" s="49">
        <f>IF(G26-G25&lt;0,0,G26-G25)</f>
        <v>0</v>
      </c>
      <c r="H27" s="49">
        <f t="shared" ref="H27:AJ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row>
    <row r="28" spans="2:37" x14ac:dyDescent="0.25">
      <c r="C28" s="3" t="s">
        <v>40</v>
      </c>
      <c r="D28" s="15" t="s">
        <v>159</v>
      </c>
      <c r="F28" s="15">
        <f>SUM(G27:AJ27)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3">
        <f>IF(F13-F31&lt;0,0,F13-F31)</f>
        <v>0</v>
      </c>
    </row>
    <row r="37" spans="3:6" x14ac:dyDescent="0.25">
      <c r="D37" s="3" t="s">
        <v>171</v>
      </c>
      <c r="E37" s="15" t="s">
        <v>10</v>
      </c>
      <c r="F37" s="53">
        <f>F36*F28</f>
        <v>0</v>
      </c>
    </row>
    <row r="38" spans="3:6" ht="16.2" x14ac:dyDescent="0.35">
      <c r="D38" s="3" t="s">
        <v>163</v>
      </c>
      <c r="E38" s="15" t="s">
        <v>69</v>
      </c>
      <c r="F38" s="53">
        <f>F37*ROZLICZENIE!E22</f>
        <v>0</v>
      </c>
    </row>
    <row r="39" spans="3:6" x14ac:dyDescent="0.25">
      <c r="C39" s="3" t="s">
        <v>67</v>
      </c>
      <c r="D39" s="3" t="s">
        <v>60</v>
      </c>
      <c r="E39" s="15" t="s">
        <v>70</v>
      </c>
      <c r="F39" s="52">
        <f>IF(SUM(ROZLICZENIE!G13:Q13)=0,0,SUM(ROZLICZENIE!G12:Q12)/SUM(ROZLICZENIE!G13:Q13))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pageSetUpPr fitToPage="1"/>
  </sheetPr>
  <dimension ref="B1:AK39"/>
  <sheetViews>
    <sheetView showGridLines="0" topLeftCell="A5" workbookViewId="0">
      <pane xSplit="6" topLeftCell="G1" activePane="topRight" state="frozen"/>
      <selection activeCell="G27" sqref="G27"/>
      <selection pane="topRight" activeCell="A11"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81</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15">
        <f>SUM(G9:AK9)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81</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15">
        <f>SUM(G27:AK27)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IF(SUM(ROZLICZENIE!G13:R13)=0,0,SUM(ROZLICZENIE!G12:R12)/SUM(ROZLICZENIE!G13:R13))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5:H33"/>
  <sheetViews>
    <sheetView showGridLines="0" topLeftCell="A5" zoomScale="90" zoomScaleNormal="90" workbookViewId="0">
      <pane ySplit="2" topLeftCell="A14" activePane="bottomLeft" state="frozen"/>
      <selection activeCell="A5" sqref="A5"/>
      <selection pane="bottomLeft" activeCell="C23" sqref="A1:XFD1048576"/>
    </sheetView>
  </sheetViews>
  <sheetFormatPr defaultColWidth="9.109375" defaultRowHeight="13.8" x14ac:dyDescent="0.25"/>
  <cols>
    <col min="1" max="1" width="8.33203125" style="3" customWidth="1"/>
    <col min="2" max="2" width="9.109375" style="15"/>
    <col min="3" max="3" width="67.6640625" style="23" customWidth="1"/>
    <col min="4" max="4" width="12.5546875" style="15" bestFit="1" customWidth="1"/>
    <col min="5" max="5" width="11.44140625" style="15" bestFit="1" customWidth="1"/>
    <col min="6" max="6" width="33.109375" style="24" customWidth="1"/>
    <col min="7" max="7" width="82.5546875" style="25" customWidth="1"/>
    <col min="8" max="8" width="34.33203125" style="25" customWidth="1"/>
    <col min="9" max="16384" width="9.109375" style="3"/>
  </cols>
  <sheetData>
    <row r="5" spans="2:8" ht="28.5" customHeight="1" x14ac:dyDescent="0.5">
      <c r="B5" s="58" t="s">
        <v>94</v>
      </c>
      <c r="C5" s="58"/>
      <c r="D5" s="58"/>
      <c r="E5" s="58"/>
      <c r="F5" s="58"/>
      <c r="G5" s="58"/>
      <c r="H5" s="58"/>
    </row>
    <row r="7" spans="2:8" s="11" customFormat="1" x14ac:dyDescent="0.3">
      <c r="B7" s="8"/>
      <c r="C7" s="9" t="s">
        <v>1</v>
      </c>
      <c r="D7" s="8" t="s">
        <v>9</v>
      </c>
      <c r="E7" s="8" t="s">
        <v>2</v>
      </c>
      <c r="F7" s="10" t="s">
        <v>8</v>
      </c>
      <c r="G7" s="9" t="s">
        <v>3</v>
      </c>
      <c r="H7" s="9" t="s">
        <v>5</v>
      </c>
    </row>
    <row r="9" spans="2:8" s="15" customFormat="1" ht="31.5" customHeight="1" x14ac:dyDescent="0.3">
      <c r="B9" s="57" t="s">
        <v>16</v>
      </c>
      <c r="C9" s="12" t="s">
        <v>0</v>
      </c>
      <c r="D9" s="13" t="s">
        <v>138</v>
      </c>
      <c r="E9" s="13" t="s">
        <v>19</v>
      </c>
      <c r="F9" s="14"/>
      <c r="G9" s="12" t="s">
        <v>130</v>
      </c>
      <c r="H9" s="12" t="s">
        <v>131</v>
      </c>
    </row>
    <row r="10" spans="2:8" s="15" customFormat="1" ht="14.25" customHeight="1" x14ac:dyDescent="0.3">
      <c r="B10" s="57"/>
      <c r="C10" s="60"/>
      <c r="D10" s="61"/>
      <c r="E10" s="61"/>
      <c r="F10" s="61"/>
      <c r="G10" s="61"/>
      <c r="H10" s="62"/>
    </row>
    <row r="11" spans="2:8" s="16" customFormat="1" ht="27.6" x14ac:dyDescent="0.3">
      <c r="B11" s="57"/>
      <c r="C11" s="12" t="s">
        <v>33</v>
      </c>
      <c r="D11" s="13" t="s">
        <v>139</v>
      </c>
      <c r="E11" s="13" t="s">
        <v>4</v>
      </c>
      <c r="F11" s="14"/>
      <c r="G11" s="12" t="s">
        <v>132</v>
      </c>
      <c r="H11" s="12" t="s">
        <v>133</v>
      </c>
    </row>
    <row r="12" spans="2:8" s="16" customFormat="1" x14ac:dyDescent="0.3">
      <c r="B12" s="57"/>
      <c r="C12" s="60"/>
      <c r="D12" s="61"/>
      <c r="E12" s="61"/>
      <c r="F12" s="61"/>
      <c r="G12" s="61"/>
      <c r="H12" s="62"/>
    </row>
    <row r="13" spans="2:8" ht="27.6" x14ac:dyDescent="0.25">
      <c r="B13" s="57"/>
      <c r="C13" s="12" t="s">
        <v>114</v>
      </c>
      <c r="D13" s="13" t="s">
        <v>25</v>
      </c>
      <c r="E13" s="13" t="s">
        <v>7</v>
      </c>
      <c r="F13" s="14" t="s">
        <v>140</v>
      </c>
      <c r="G13" s="12" t="s">
        <v>15</v>
      </c>
      <c r="H13" s="12" t="s">
        <v>120</v>
      </c>
    </row>
    <row r="14" spans="2:8" x14ac:dyDescent="0.25">
      <c r="B14" s="57"/>
      <c r="C14" s="60"/>
      <c r="D14" s="61"/>
      <c r="E14" s="61"/>
      <c r="F14" s="61"/>
      <c r="G14" s="61"/>
      <c r="H14" s="62"/>
    </row>
    <row r="15" spans="2:8" x14ac:dyDescent="0.25">
      <c r="B15" s="57"/>
      <c r="C15" s="12" t="s">
        <v>115</v>
      </c>
      <c r="D15" s="17" t="s">
        <v>32</v>
      </c>
      <c r="E15" s="13" t="s">
        <v>6</v>
      </c>
      <c r="F15" s="18"/>
      <c r="G15" s="12" t="s">
        <v>95</v>
      </c>
      <c r="H15" s="12" t="s">
        <v>121</v>
      </c>
    </row>
    <row r="16" spans="2:8" x14ac:dyDescent="0.25">
      <c r="B16" s="57"/>
      <c r="C16" s="60"/>
      <c r="D16" s="61"/>
      <c r="E16" s="61"/>
      <c r="F16" s="61"/>
      <c r="G16" s="61"/>
      <c r="H16" s="62"/>
    </row>
    <row r="17" spans="2:8" ht="16.2" x14ac:dyDescent="0.25">
      <c r="B17" s="57"/>
      <c r="C17" s="12" t="s">
        <v>20</v>
      </c>
      <c r="D17" s="13" t="s">
        <v>141</v>
      </c>
      <c r="E17" s="13" t="s">
        <v>10</v>
      </c>
      <c r="F17" s="14" t="s">
        <v>142</v>
      </c>
      <c r="G17" s="12" t="s">
        <v>22</v>
      </c>
      <c r="H17" s="12" t="s">
        <v>120</v>
      </c>
    </row>
    <row r="18" spans="2:8" x14ac:dyDescent="0.25">
      <c r="B18" s="57"/>
      <c r="C18" s="60"/>
      <c r="D18" s="61"/>
      <c r="E18" s="61"/>
      <c r="F18" s="61"/>
      <c r="G18" s="61"/>
      <c r="H18" s="62"/>
    </row>
    <row r="19" spans="2:8" ht="27.6" x14ac:dyDescent="0.25">
      <c r="B19" s="57"/>
      <c r="C19" s="12" t="s">
        <v>21</v>
      </c>
      <c r="D19" s="13" t="s">
        <v>30</v>
      </c>
      <c r="E19" s="13" t="s">
        <v>10</v>
      </c>
      <c r="F19" s="14" t="s">
        <v>31</v>
      </c>
      <c r="G19" s="12" t="s">
        <v>34</v>
      </c>
      <c r="H19" s="12" t="s">
        <v>120</v>
      </c>
    </row>
    <row r="21" spans="2:8" ht="28.5" customHeight="1" x14ac:dyDescent="0.25">
      <c r="B21" s="59" t="s">
        <v>17</v>
      </c>
      <c r="C21" s="19" t="s">
        <v>13</v>
      </c>
      <c r="D21" s="20" t="s">
        <v>11</v>
      </c>
      <c r="E21" s="20" t="s">
        <v>6</v>
      </c>
      <c r="F21" s="21" t="s">
        <v>12</v>
      </c>
      <c r="G21" s="22" t="s">
        <v>117</v>
      </c>
      <c r="H21" s="12" t="s">
        <v>120</v>
      </c>
    </row>
    <row r="22" spans="2:8" x14ac:dyDescent="0.25">
      <c r="B22" s="59"/>
      <c r="C22" s="60"/>
      <c r="D22" s="61"/>
      <c r="E22" s="61"/>
      <c r="F22" s="61"/>
      <c r="G22" s="61"/>
      <c r="H22" s="62"/>
    </row>
    <row r="23" spans="2:8" ht="27.6" x14ac:dyDescent="0.25">
      <c r="B23" s="59"/>
      <c r="C23" s="19" t="s">
        <v>112</v>
      </c>
      <c r="D23" s="20" t="s">
        <v>143</v>
      </c>
      <c r="E23" s="20" t="s">
        <v>6</v>
      </c>
      <c r="F23" s="21" t="s">
        <v>29</v>
      </c>
      <c r="G23" s="22" t="s">
        <v>96</v>
      </c>
      <c r="H23" s="12" t="s">
        <v>120</v>
      </c>
    </row>
    <row r="24" spans="2:8" x14ac:dyDescent="0.25">
      <c r="B24" s="59"/>
      <c r="C24" s="60"/>
      <c r="D24" s="61"/>
      <c r="E24" s="61"/>
      <c r="F24" s="61"/>
      <c r="G24" s="61"/>
      <c r="H24" s="62"/>
    </row>
    <row r="25" spans="2:8" ht="27.6" x14ac:dyDescent="0.25">
      <c r="B25" s="59"/>
      <c r="C25" s="19" t="s">
        <v>113</v>
      </c>
      <c r="D25" s="20" t="s">
        <v>144</v>
      </c>
      <c r="E25" s="20" t="s">
        <v>6</v>
      </c>
      <c r="F25" s="21" t="s">
        <v>29</v>
      </c>
      <c r="G25" s="22" t="s">
        <v>97</v>
      </c>
      <c r="H25" s="12" t="s">
        <v>120</v>
      </c>
    </row>
    <row r="26" spans="2:8" x14ac:dyDescent="0.25">
      <c r="B26" s="59"/>
      <c r="C26" s="60"/>
      <c r="D26" s="61"/>
      <c r="E26" s="61"/>
      <c r="F26" s="61"/>
      <c r="G26" s="61"/>
      <c r="H26" s="62"/>
    </row>
    <row r="27" spans="2:8" ht="27.6" x14ac:dyDescent="0.25">
      <c r="B27" s="59"/>
      <c r="C27" s="19" t="s">
        <v>116</v>
      </c>
      <c r="D27" s="20" t="s">
        <v>27</v>
      </c>
      <c r="E27" s="20" t="s">
        <v>6</v>
      </c>
      <c r="F27" s="20" t="s">
        <v>145</v>
      </c>
      <c r="G27" s="22" t="s">
        <v>98</v>
      </c>
      <c r="H27" s="12" t="s">
        <v>120</v>
      </c>
    </row>
    <row r="28" spans="2:8" x14ac:dyDescent="0.25">
      <c r="B28" s="59"/>
      <c r="C28" s="63"/>
      <c r="D28" s="64"/>
      <c r="E28" s="64"/>
      <c r="F28" s="64"/>
      <c r="G28" s="64"/>
      <c r="H28" s="65"/>
    </row>
    <row r="29" spans="2:8" ht="27.6" x14ac:dyDescent="0.25">
      <c r="B29" s="59"/>
      <c r="C29" s="19" t="s">
        <v>23</v>
      </c>
      <c r="D29" s="20" t="s">
        <v>24</v>
      </c>
      <c r="E29" s="20" t="s">
        <v>10</v>
      </c>
      <c r="F29" s="20" t="s">
        <v>146</v>
      </c>
      <c r="G29" s="22" t="s">
        <v>134</v>
      </c>
      <c r="H29" s="12" t="s">
        <v>120</v>
      </c>
    </row>
    <row r="30" spans="2:8" ht="15" customHeight="1" x14ac:dyDescent="0.25">
      <c r="B30" s="59"/>
      <c r="C30" s="60" t="s">
        <v>28</v>
      </c>
      <c r="D30" s="61"/>
      <c r="E30" s="61"/>
      <c r="F30" s="61"/>
      <c r="G30" s="61"/>
      <c r="H30" s="62"/>
    </row>
    <row r="31" spans="2:8" ht="14.4" x14ac:dyDescent="0.25">
      <c r="B31" s="59"/>
      <c r="C31" s="19" t="s">
        <v>119</v>
      </c>
      <c r="D31" s="20" t="s">
        <v>14</v>
      </c>
      <c r="E31" s="20" t="s">
        <v>10</v>
      </c>
      <c r="F31" s="20" t="s">
        <v>147</v>
      </c>
      <c r="G31" s="22" t="s">
        <v>18</v>
      </c>
      <c r="H31" s="12" t="s">
        <v>120</v>
      </c>
    </row>
    <row r="32" spans="2:8" x14ac:dyDescent="0.25">
      <c r="B32" s="59"/>
    </row>
    <row r="33" spans="2:8" ht="30" x14ac:dyDescent="0.25">
      <c r="B33" s="59"/>
      <c r="C33" s="19" t="s">
        <v>148</v>
      </c>
      <c r="D33" s="20" t="s">
        <v>149</v>
      </c>
      <c r="E33" s="20" t="s">
        <v>26</v>
      </c>
      <c r="F33" s="20" t="s">
        <v>150</v>
      </c>
      <c r="G33" s="22" t="s">
        <v>151</v>
      </c>
      <c r="H33" s="12" t="s">
        <v>120</v>
      </c>
    </row>
  </sheetData>
  <mergeCells count="13">
    <mergeCell ref="B9:B19"/>
    <mergeCell ref="B5:H5"/>
    <mergeCell ref="B21:B33"/>
    <mergeCell ref="C30:H30"/>
    <mergeCell ref="C28:H28"/>
    <mergeCell ref="C26:H26"/>
    <mergeCell ref="C24:H24"/>
    <mergeCell ref="C22:H22"/>
    <mergeCell ref="C18:H18"/>
    <mergeCell ref="C16:H16"/>
    <mergeCell ref="C14:H14"/>
    <mergeCell ref="C12:H12"/>
    <mergeCell ref="C10:H10"/>
  </mergeCells>
  <pageMargins left="0.25" right="0.25" top="0.75" bottom="0.75" header="0.3" footer="0.3"/>
  <pageSetup paperSize="9" scale="56" fitToHeight="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2:D29"/>
  <sheetViews>
    <sheetView showGridLines="0" topLeftCell="A10" zoomScale="90" zoomScaleNormal="90" workbookViewId="0">
      <selection activeCell="D32" sqref="A1:XFD1048576"/>
    </sheetView>
  </sheetViews>
  <sheetFormatPr defaultColWidth="8.88671875" defaultRowHeight="13.8" x14ac:dyDescent="0.25"/>
  <cols>
    <col min="1" max="3" width="8.88671875" style="3"/>
    <col min="4" max="4" width="201" style="3" customWidth="1"/>
    <col min="5" max="16384" width="8.88671875" style="3"/>
  </cols>
  <sheetData>
    <row r="2" spans="2:4" ht="24.6" x14ac:dyDescent="0.4">
      <c r="B2" s="6" t="s">
        <v>99</v>
      </c>
    </row>
    <row r="3" spans="2:4" ht="14.4" customHeight="1" x14ac:dyDescent="0.4">
      <c r="B3" s="6"/>
    </row>
    <row r="4" spans="2:4" x14ac:dyDescent="0.25">
      <c r="D4" s="26" t="s">
        <v>100</v>
      </c>
    </row>
    <row r="5" spans="2:4" ht="16.2" x14ac:dyDescent="0.25">
      <c r="D5" s="26" t="s">
        <v>152</v>
      </c>
    </row>
    <row r="6" spans="2:4" x14ac:dyDescent="0.25">
      <c r="D6" s="26" t="s">
        <v>103</v>
      </c>
    </row>
    <row r="7" spans="2:4" x14ac:dyDescent="0.25">
      <c r="D7" s="26" t="s">
        <v>108</v>
      </c>
    </row>
    <row r="8" spans="2:4" x14ac:dyDescent="0.25">
      <c r="D8" s="26" t="s">
        <v>104</v>
      </c>
    </row>
    <row r="9" spans="2:4" s="27" customFormat="1" ht="15.75" customHeight="1" x14ac:dyDescent="0.3">
      <c r="D9" s="5" t="s">
        <v>109</v>
      </c>
    </row>
    <row r="10" spans="2:4" x14ac:dyDescent="0.25">
      <c r="D10" s="26" t="s">
        <v>101</v>
      </c>
    </row>
    <row r="12" spans="2:4" ht="24.6" x14ac:dyDescent="0.4">
      <c r="B12" s="6" t="s">
        <v>102</v>
      </c>
    </row>
    <row r="14" spans="2:4" x14ac:dyDescent="0.25">
      <c r="D14" s="26" t="s">
        <v>110</v>
      </c>
    </row>
    <row r="15" spans="2:4" ht="16.2" x14ac:dyDescent="0.25">
      <c r="D15" s="26" t="s">
        <v>153</v>
      </c>
    </row>
    <row r="16" spans="2:4" x14ac:dyDescent="0.25">
      <c r="D16" s="26" t="s">
        <v>123</v>
      </c>
    </row>
    <row r="17" spans="2:4" ht="55.2" x14ac:dyDescent="0.25">
      <c r="D17" s="4" t="s">
        <v>135</v>
      </c>
    </row>
    <row r="18" spans="2:4" x14ac:dyDescent="0.25">
      <c r="D18" s="4" t="s">
        <v>105</v>
      </c>
    </row>
    <row r="20" spans="2:4" ht="24.6" x14ac:dyDescent="0.4">
      <c r="B20" s="6" t="s">
        <v>84</v>
      </c>
    </row>
    <row r="22" spans="2:4" x14ac:dyDescent="0.25">
      <c r="D22" s="26" t="s">
        <v>111</v>
      </c>
    </row>
    <row r="23" spans="2:4" ht="27.6" x14ac:dyDescent="0.25">
      <c r="D23" s="4" t="s">
        <v>136</v>
      </c>
    </row>
    <row r="24" spans="2:4" x14ac:dyDescent="0.25">
      <c r="D24" s="4" t="s">
        <v>83</v>
      </c>
    </row>
    <row r="25" spans="2:4" x14ac:dyDescent="0.25">
      <c r="D25" s="26" t="s">
        <v>137</v>
      </c>
    </row>
    <row r="26" spans="2:4" x14ac:dyDescent="0.25">
      <c r="D26" s="26" t="s">
        <v>92</v>
      </c>
    </row>
    <row r="27" spans="2:4" ht="60.75" customHeight="1" x14ac:dyDescent="0.3">
      <c r="D27" s="28" t="s">
        <v>154</v>
      </c>
    </row>
    <row r="28" spans="2:4" x14ac:dyDescent="0.25">
      <c r="D28" s="29" t="s">
        <v>118</v>
      </c>
    </row>
    <row r="29" spans="2:4" ht="27" customHeight="1" x14ac:dyDescent="0.3">
      <c r="D29" s="28" t="s">
        <v>155</v>
      </c>
    </row>
  </sheetData>
  <pageMargins left="0.25" right="0.25" top="0.75" bottom="0.75" header="0.3" footer="0.3"/>
  <pageSetup paperSize="9" scale="65" fitToHeight="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C00000"/>
    <pageSetUpPr fitToPage="1"/>
  </sheetPr>
  <dimension ref="B1:R36"/>
  <sheetViews>
    <sheetView showGridLines="0" workbookViewId="0">
      <pane xSplit="5" ySplit="2" topLeftCell="F3" activePane="bottomRight" state="frozen"/>
      <selection pane="topRight" activeCell="F1" sqref="F1"/>
      <selection pane="bottomLeft" activeCell="A3" sqref="A3"/>
      <selection pane="bottomRight" activeCell="E31" sqref="A1:XFD1048576"/>
    </sheetView>
  </sheetViews>
  <sheetFormatPr defaultColWidth="8.88671875" defaultRowHeight="13.8" x14ac:dyDescent="0.25"/>
  <cols>
    <col min="1" max="1" width="8.88671875" style="3"/>
    <col min="2" max="2" width="10.6640625" style="3" bestFit="1" customWidth="1"/>
    <col min="3" max="3" width="37.44140625" style="3" bestFit="1" customWidth="1"/>
    <col min="4" max="4" width="11.44140625" style="37" bestFit="1" customWidth="1"/>
    <col min="5" max="5" width="21" style="35" customWidth="1"/>
    <col min="6" max="6" width="3.44140625" style="3" customWidth="1"/>
    <col min="7" max="7" width="13.44140625" style="3" customWidth="1"/>
    <col min="8" max="18" width="12" style="3" customWidth="1"/>
    <col min="19" max="22" width="8.88671875" style="3"/>
    <col min="23" max="23" width="9.88671875" style="3" bestFit="1" customWidth="1"/>
    <col min="24" max="24" width="8.88671875" style="3"/>
    <col min="25" max="25" width="9.88671875" style="3" bestFit="1" customWidth="1"/>
    <col min="26" max="16384" width="8.88671875" style="3"/>
  </cols>
  <sheetData>
    <row r="1" spans="2:18" x14ac:dyDescent="0.25">
      <c r="B1" s="67" t="s">
        <v>82</v>
      </c>
      <c r="C1" s="67"/>
      <c r="D1" s="67"/>
      <c r="E1" s="67"/>
      <c r="F1" s="67"/>
      <c r="G1" s="67"/>
      <c r="H1" s="67"/>
    </row>
    <row r="2" spans="2:18" x14ac:dyDescent="0.25">
      <c r="B2" s="67"/>
      <c r="C2" s="67"/>
      <c r="D2" s="67"/>
      <c r="E2" s="67"/>
      <c r="F2" s="67"/>
      <c r="G2" s="67"/>
      <c r="H2" s="67"/>
    </row>
    <row r="4" spans="2:18" s="15" customFormat="1" x14ac:dyDescent="0.3">
      <c r="D4" s="15" t="s">
        <v>2</v>
      </c>
      <c r="E4" s="30" t="s">
        <v>59</v>
      </c>
      <c r="G4" s="15" t="s">
        <v>49</v>
      </c>
      <c r="H4" s="15" t="s">
        <v>50</v>
      </c>
      <c r="I4" s="15" t="s">
        <v>51</v>
      </c>
      <c r="J4" s="15" t="s">
        <v>52</v>
      </c>
      <c r="K4" s="15" t="s">
        <v>53</v>
      </c>
      <c r="L4" s="15" t="s">
        <v>43</v>
      </c>
      <c r="M4" s="15" t="s">
        <v>44</v>
      </c>
      <c r="N4" s="15" t="s">
        <v>45</v>
      </c>
      <c r="O4" s="15" t="s">
        <v>54</v>
      </c>
      <c r="P4" s="15" t="s">
        <v>55</v>
      </c>
      <c r="Q4" s="15" t="s">
        <v>56</v>
      </c>
      <c r="R4" s="15" t="s">
        <v>57</v>
      </c>
    </row>
    <row r="6" spans="2:18" s="31" customFormat="1" ht="16.2" hidden="1" x14ac:dyDescent="0.35">
      <c r="B6" s="31" t="s">
        <v>156</v>
      </c>
      <c r="D6" s="32" t="s">
        <v>6</v>
      </c>
      <c r="E6" s="33"/>
      <c r="G6" s="34">
        <f>styczeń!F13</f>
        <v>0</v>
      </c>
      <c r="H6" s="34">
        <f>luty!F13</f>
        <v>0</v>
      </c>
      <c r="I6" s="34">
        <f>marzec!F13</f>
        <v>0</v>
      </c>
      <c r="J6" s="34">
        <f>kwiecień!F13</f>
        <v>0</v>
      </c>
      <c r="K6" s="34">
        <f>maj!F13</f>
        <v>0</v>
      </c>
      <c r="L6" s="34">
        <f>czerwiec!F13</f>
        <v>0</v>
      </c>
      <c r="M6" s="34">
        <f>lipiec!F13</f>
        <v>0</v>
      </c>
      <c r="N6" s="34">
        <f>sierpień!F13</f>
        <v>0</v>
      </c>
      <c r="O6" s="34">
        <f>wrzesień!F13</f>
        <v>0</v>
      </c>
      <c r="P6" s="34">
        <f>październik!F13</f>
        <v>0</v>
      </c>
      <c r="Q6" s="34">
        <f>listopad!F13</f>
        <v>0</v>
      </c>
      <c r="R6" s="34">
        <f>grudzień!F13</f>
        <v>0</v>
      </c>
    </row>
    <row r="7" spans="2:18" hidden="1" x14ac:dyDescent="0.25">
      <c r="B7" s="3" t="s">
        <v>157</v>
      </c>
      <c r="D7" s="32" t="s">
        <v>6</v>
      </c>
      <c r="G7" s="36">
        <f>styczeń!F10</f>
        <v>0</v>
      </c>
      <c r="H7" s="26">
        <f>luty!F10</f>
        <v>0</v>
      </c>
      <c r="I7" s="26">
        <f>marzec!F10</f>
        <v>0</v>
      </c>
      <c r="J7" s="26">
        <f>kwiecień!F10</f>
        <v>0</v>
      </c>
      <c r="K7" s="26">
        <f>maj!F10</f>
        <v>0</v>
      </c>
      <c r="L7" s="26">
        <f>czerwiec!F10</f>
        <v>0</v>
      </c>
      <c r="M7" s="26">
        <f>lipiec!F10</f>
        <v>0</v>
      </c>
      <c r="N7" s="26">
        <f>sierpień!F10</f>
        <v>0</v>
      </c>
      <c r="O7" s="26">
        <f>wrzesień!F10</f>
        <v>0</v>
      </c>
      <c r="P7" s="26">
        <f>październik!F10</f>
        <v>0</v>
      </c>
      <c r="Q7" s="26">
        <f>listopad!F10</f>
        <v>0</v>
      </c>
      <c r="R7" s="26">
        <f>grudzień!F10</f>
        <v>0</v>
      </c>
    </row>
    <row r="8" spans="2:18" s="31" customFormat="1" ht="16.2" hidden="1" x14ac:dyDescent="0.35">
      <c r="B8" s="31" t="s">
        <v>158</v>
      </c>
      <c r="D8" s="32" t="s">
        <v>6</v>
      </c>
      <c r="E8" s="33"/>
      <c r="G8" s="34">
        <f>styczeń!F31</f>
        <v>0</v>
      </c>
      <c r="H8" s="34">
        <f>luty!F31</f>
        <v>0</v>
      </c>
      <c r="I8" s="34">
        <f>marzec!F31</f>
        <v>0</v>
      </c>
      <c r="J8" s="34">
        <f>kwiecień!F31</f>
        <v>0</v>
      </c>
      <c r="K8" s="34">
        <f>maj!F31</f>
        <v>0</v>
      </c>
      <c r="L8" s="34">
        <f>czerwiec!F31</f>
        <v>0</v>
      </c>
      <c r="M8" s="34">
        <f>lipiec!F31</f>
        <v>0</v>
      </c>
      <c r="N8" s="34">
        <f>sierpień!F31</f>
        <v>0</v>
      </c>
      <c r="O8" s="34">
        <f>wrzesień!F31</f>
        <v>0</v>
      </c>
      <c r="P8" s="34">
        <f>październik!F31</f>
        <v>0</v>
      </c>
      <c r="Q8" s="34">
        <f>listopad!F31</f>
        <v>0</v>
      </c>
      <c r="R8" s="34">
        <f>grudzień!F31</f>
        <v>0</v>
      </c>
    </row>
    <row r="9" spans="2:18" hidden="1" x14ac:dyDescent="0.25">
      <c r="B9" s="3" t="s">
        <v>159</v>
      </c>
      <c r="D9" s="32" t="s">
        <v>6</v>
      </c>
      <c r="G9" s="26">
        <f>styczeń!F28</f>
        <v>0</v>
      </c>
      <c r="H9" s="26">
        <f>luty!F28</f>
        <v>0</v>
      </c>
      <c r="I9" s="26">
        <f>marzec!F28</f>
        <v>0</v>
      </c>
      <c r="J9" s="26">
        <f>kwiecień!F28</f>
        <v>0</v>
      </c>
      <c r="K9" s="26">
        <f>maj!F28</f>
        <v>0</v>
      </c>
      <c r="L9" s="26">
        <f>czerwiec!F28</f>
        <v>0</v>
      </c>
      <c r="M9" s="26">
        <f>lipiec!F28</f>
        <v>0</v>
      </c>
      <c r="N9" s="26">
        <f>sierpień!F28</f>
        <v>0</v>
      </c>
      <c r="O9" s="26">
        <f>wrzesień!F28</f>
        <v>0</v>
      </c>
      <c r="P9" s="26">
        <f>październik!F28</f>
        <v>0</v>
      </c>
      <c r="Q9" s="26">
        <f>listopad!F28</f>
        <v>0</v>
      </c>
      <c r="R9" s="26">
        <f>grudzień!F28</f>
        <v>0</v>
      </c>
    </row>
    <row r="10" spans="2:18" hidden="1" x14ac:dyDescent="0.25"/>
    <row r="11" spans="2:18" ht="16.2" x14ac:dyDescent="0.35">
      <c r="B11" s="3" t="s">
        <v>58</v>
      </c>
      <c r="C11" s="3" t="s">
        <v>160</v>
      </c>
      <c r="D11" s="17" t="s">
        <v>10</v>
      </c>
      <c r="E11" s="36">
        <f>SUM(G11:R11)</f>
        <v>0</v>
      </c>
      <c r="G11" s="36">
        <f>G6-G8</f>
        <v>0</v>
      </c>
      <c r="H11" s="36">
        <f t="shared" ref="H11:Q11" si="0">H6-H8</f>
        <v>0</v>
      </c>
      <c r="I11" s="36">
        <f t="shared" si="0"/>
        <v>0</v>
      </c>
      <c r="J11" s="36">
        <f t="shared" si="0"/>
        <v>0</v>
      </c>
      <c r="K11" s="36">
        <f t="shared" si="0"/>
        <v>0</v>
      </c>
      <c r="L11" s="36">
        <f t="shared" si="0"/>
        <v>0</v>
      </c>
      <c r="M11" s="36">
        <f t="shared" si="0"/>
        <v>0</v>
      </c>
      <c r="N11" s="36">
        <f t="shared" si="0"/>
        <v>0</v>
      </c>
      <c r="O11" s="36">
        <f t="shared" si="0"/>
        <v>0</v>
      </c>
      <c r="P11" s="36">
        <f t="shared" si="0"/>
        <v>0</v>
      </c>
      <c r="Q11" s="36">
        <f t="shared" si="0"/>
        <v>0</v>
      </c>
      <c r="R11" s="36">
        <f>R6-R8</f>
        <v>0</v>
      </c>
    </row>
    <row r="12" spans="2:18" ht="14.4" x14ac:dyDescent="0.3">
      <c r="B12" s="3" t="s">
        <v>14</v>
      </c>
      <c r="C12" s="3" t="s">
        <v>161</v>
      </c>
      <c r="D12" s="17" t="s">
        <v>10</v>
      </c>
      <c r="E12" s="36">
        <f>SUM(G12:R12)</f>
        <v>0</v>
      </c>
      <c r="G12" s="36">
        <f>G11*G9</f>
        <v>0</v>
      </c>
      <c r="H12" s="36">
        <f t="shared" ref="H12:Q12" si="1">H11*H9</f>
        <v>0</v>
      </c>
      <c r="I12" s="36">
        <f t="shared" si="1"/>
        <v>0</v>
      </c>
      <c r="J12" s="36">
        <f t="shared" si="1"/>
        <v>0</v>
      </c>
      <c r="K12" s="36">
        <f t="shared" si="1"/>
        <v>0</v>
      </c>
      <c r="L12" s="36">
        <f t="shared" si="1"/>
        <v>0</v>
      </c>
      <c r="M12" s="36">
        <f t="shared" si="1"/>
        <v>0</v>
      </c>
      <c r="N12" s="36">
        <f t="shared" si="1"/>
        <v>0</v>
      </c>
      <c r="O12" s="36">
        <f t="shared" si="1"/>
        <v>0</v>
      </c>
      <c r="P12" s="36">
        <f t="shared" si="1"/>
        <v>0</v>
      </c>
      <c r="Q12" s="36">
        <f t="shared" si="1"/>
        <v>0</v>
      </c>
      <c r="R12" s="36">
        <f>R11*R9</f>
        <v>0</v>
      </c>
    </row>
    <row r="13" spans="2:18" hidden="1" x14ac:dyDescent="0.25">
      <c r="C13" s="3" t="s">
        <v>162</v>
      </c>
      <c r="E13" s="36">
        <f>SUM(G13:R13)</f>
        <v>0</v>
      </c>
      <c r="G13" s="36">
        <f>G6*G9</f>
        <v>0</v>
      </c>
      <c r="H13" s="36">
        <f t="shared" ref="H13:Q13" si="2">H6*H9</f>
        <v>0</v>
      </c>
      <c r="I13" s="36">
        <f t="shared" si="2"/>
        <v>0</v>
      </c>
      <c r="J13" s="36">
        <f t="shared" si="2"/>
        <v>0</v>
      </c>
      <c r="K13" s="36">
        <f t="shared" si="2"/>
        <v>0</v>
      </c>
      <c r="L13" s="36">
        <f t="shared" si="2"/>
        <v>0</v>
      </c>
      <c r="M13" s="36">
        <f t="shared" si="2"/>
        <v>0</v>
      </c>
      <c r="N13" s="36">
        <f>N6*N9</f>
        <v>0</v>
      </c>
      <c r="O13" s="36">
        <f t="shared" si="2"/>
        <v>0</v>
      </c>
      <c r="P13" s="36">
        <f t="shared" si="2"/>
        <v>0</v>
      </c>
      <c r="Q13" s="36">
        <f t="shared" si="2"/>
        <v>0</v>
      </c>
      <c r="R13" s="36">
        <f>R6*R9</f>
        <v>0</v>
      </c>
    </row>
    <row r="15" spans="2:18" ht="16.2" x14ac:dyDescent="0.35">
      <c r="B15" s="3" t="s">
        <v>163</v>
      </c>
      <c r="C15" s="3" t="s">
        <v>164</v>
      </c>
      <c r="D15" s="38" t="s">
        <v>122</v>
      </c>
      <c r="E15" s="36">
        <f>SUM(G15:R15)</f>
        <v>0</v>
      </c>
      <c r="F15" s="35"/>
      <c r="G15" s="36">
        <f>G12*$E$22</f>
        <v>0</v>
      </c>
      <c r="H15" s="36">
        <f t="shared" ref="H15:Q15" si="3">H12*$E$22</f>
        <v>0</v>
      </c>
      <c r="I15" s="36">
        <f t="shared" si="3"/>
        <v>0</v>
      </c>
      <c r="J15" s="36">
        <f t="shared" si="3"/>
        <v>0</v>
      </c>
      <c r="K15" s="36">
        <f t="shared" si="3"/>
        <v>0</v>
      </c>
      <c r="L15" s="36">
        <f t="shared" si="3"/>
        <v>0</v>
      </c>
      <c r="M15" s="36">
        <f t="shared" si="3"/>
        <v>0</v>
      </c>
      <c r="N15" s="36">
        <f t="shared" si="3"/>
        <v>0</v>
      </c>
      <c r="O15" s="36">
        <f t="shared" si="3"/>
        <v>0</v>
      </c>
      <c r="P15" s="36">
        <f t="shared" si="3"/>
        <v>0</v>
      </c>
      <c r="Q15" s="36">
        <f t="shared" si="3"/>
        <v>0</v>
      </c>
      <c r="R15" s="36">
        <f>R12*$E$22</f>
        <v>0</v>
      </c>
    </row>
    <row r="17" spans="2:14" ht="24.6" x14ac:dyDescent="0.4">
      <c r="B17" s="3" t="s">
        <v>60</v>
      </c>
      <c r="C17" s="3" t="s">
        <v>165</v>
      </c>
      <c r="D17" s="13" t="s">
        <v>70</v>
      </c>
      <c r="E17" s="39">
        <f>IF(E13=0,0,E12/E13)</f>
        <v>0</v>
      </c>
    </row>
    <row r="22" spans="2:14" x14ac:dyDescent="0.25">
      <c r="B22" s="3" t="s">
        <v>166</v>
      </c>
      <c r="D22" s="17" t="s">
        <v>68</v>
      </c>
      <c r="E22" s="1">
        <v>94.81</v>
      </c>
      <c r="G22" s="3" t="s">
        <v>167</v>
      </c>
    </row>
    <row r="24" spans="2:14" ht="28.2" customHeight="1" x14ac:dyDescent="0.25">
      <c r="E24" s="16"/>
      <c r="F24" s="16"/>
      <c r="G24" s="16" t="s">
        <v>106</v>
      </c>
      <c r="H24" s="16"/>
      <c r="J24" s="66" t="s">
        <v>107</v>
      </c>
      <c r="K24" s="66"/>
      <c r="L24" s="16"/>
      <c r="M24" s="16"/>
      <c r="N24" s="16"/>
    </row>
    <row r="25" spans="2:14" ht="15" customHeight="1" x14ac:dyDescent="0.25">
      <c r="C25" s="40" t="s">
        <v>42</v>
      </c>
      <c r="D25" s="15"/>
      <c r="E25" s="41"/>
      <c r="F25" s="15"/>
      <c r="H25" s="15"/>
      <c r="L25" s="15"/>
      <c r="M25" s="41"/>
      <c r="N25" s="15"/>
    </row>
    <row r="26" spans="2:14" hidden="1" x14ac:dyDescent="0.25">
      <c r="C26" s="40" t="s">
        <v>43</v>
      </c>
      <c r="D26" s="37" t="s">
        <v>10</v>
      </c>
      <c r="E26" s="37"/>
      <c r="H26" s="42">
        <f>czerwiec!$F$12</f>
        <v>105000</v>
      </c>
      <c r="K26" s="43">
        <f>czerwiec!$F$30</f>
        <v>90000</v>
      </c>
      <c r="L26" s="15"/>
      <c r="M26" s="41"/>
      <c r="N26" s="15"/>
    </row>
    <row r="27" spans="2:14" hidden="1" x14ac:dyDescent="0.25">
      <c r="C27" s="40" t="s">
        <v>44</v>
      </c>
      <c r="D27" s="15" t="s">
        <v>10</v>
      </c>
      <c r="E27" s="15"/>
      <c r="H27" s="42">
        <f>lipiec!F12</f>
        <v>0</v>
      </c>
      <c r="K27" s="43">
        <f>lipiec!F30</f>
        <v>0</v>
      </c>
      <c r="L27" s="15"/>
      <c r="M27" s="41"/>
      <c r="N27" s="15"/>
    </row>
    <row r="28" spans="2:14" hidden="1" x14ac:dyDescent="0.25">
      <c r="C28" s="40" t="s">
        <v>45</v>
      </c>
      <c r="D28" s="15" t="s">
        <v>10</v>
      </c>
      <c r="E28" s="15"/>
      <c r="H28" s="42">
        <f>sierpień!F12</f>
        <v>0</v>
      </c>
      <c r="K28" s="43">
        <f>sierpień!F30</f>
        <v>0</v>
      </c>
      <c r="L28" s="15"/>
      <c r="M28" s="41"/>
      <c r="N28" s="15"/>
    </row>
    <row r="29" spans="2:14" x14ac:dyDescent="0.25">
      <c r="C29" s="40" t="s">
        <v>46</v>
      </c>
      <c r="D29" s="15" t="s">
        <v>10</v>
      </c>
      <c r="E29" s="15"/>
      <c r="H29" s="44">
        <f>AVERAGE(H26:H28)</f>
        <v>35000</v>
      </c>
      <c r="K29" s="44">
        <f>AVERAGE(K26:K28)</f>
        <v>30000</v>
      </c>
      <c r="L29" s="45"/>
      <c r="M29" s="45"/>
      <c r="N29" s="15"/>
    </row>
    <row r="31" spans="2:14" ht="27" customHeight="1" x14ac:dyDescent="0.25"/>
    <row r="32" spans="2:14" x14ac:dyDescent="0.25">
      <c r="D32" s="3"/>
      <c r="E32" s="3"/>
    </row>
    <row r="33" spans="4:5" x14ac:dyDescent="0.25">
      <c r="D33" s="3"/>
      <c r="E33" s="3"/>
    </row>
    <row r="36" spans="4:5" ht="27.6" customHeight="1" x14ac:dyDescent="0.25"/>
  </sheetData>
  <mergeCells count="2">
    <mergeCell ref="J24:K24"/>
    <mergeCell ref="B1:H2"/>
  </mergeCells>
  <pageMargins left="0.70866141732283472" right="0.70866141732283472" top="0.74803149606299213" bottom="0.74803149606299213" header="0.31496062992125984" footer="0.31496062992125984"/>
  <pageSetup paperSize="9" scale="58" fitToHeight="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AK39"/>
  <sheetViews>
    <sheetView showGridLines="0" workbookViewId="0">
      <pane xSplit="6" topLeftCell="G1" activePane="topRight" state="frozen"/>
      <selection activeCell="D30" sqref="D30"/>
      <selection pane="topRight" activeCell="C13" sqref="C13"/>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71</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15">
        <f>SUM(G9:AK9)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71</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15">
        <f>SUM(G27:AK27)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IF(ROZLICZENIE!G13=0,0,ROZLICZENIE!G12/ROZLICZENIE!G13)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B1:AH39"/>
  <sheetViews>
    <sheetView showGridLines="0" topLeftCell="A2" zoomScaleNormal="100" workbookViewId="0">
      <pane xSplit="6" topLeftCell="G1" activePane="topRight" state="frozen"/>
      <selection activeCell="G27" sqref="G27"/>
      <selection pane="topRight" activeCell="A5"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4" width="6.33203125" style="3" customWidth="1"/>
    <col min="35" max="16384" width="8.88671875" style="3"/>
  </cols>
  <sheetData>
    <row r="1" spans="2:34" ht="13.95" customHeight="1" x14ac:dyDescent="0.25">
      <c r="B1" s="68" t="s">
        <v>106</v>
      </c>
      <c r="C1" s="68"/>
      <c r="D1" s="68"/>
    </row>
    <row r="2" spans="2:34" ht="13.95" customHeight="1" x14ac:dyDescent="0.25">
      <c r="B2" s="68"/>
      <c r="C2" s="68"/>
      <c r="D2" s="68"/>
    </row>
    <row r="3" spans="2:34" x14ac:dyDescent="0.25">
      <c r="C3" s="3" t="s">
        <v>62</v>
      </c>
      <c r="D3" s="46"/>
    </row>
    <row r="4" spans="2:34" x14ac:dyDescent="0.25">
      <c r="C4" s="3" t="s">
        <v>63</v>
      </c>
      <c r="D4" s="13" t="s">
        <v>72</v>
      </c>
    </row>
    <row r="6" spans="2:34"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row>
    <row r="7" spans="2:34"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row>
    <row r="8" spans="2:34"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row>
    <row r="9" spans="2:34" x14ac:dyDescent="0.25">
      <c r="C9" s="3" t="s">
        <v>38</v>
      </c>
      <c r="D9" s="15" t="s">
        <v>39</v>
      </c>
      <c r="E9" s="15" t="s">
        <v>19</v>
      </c>
      <c r="F9" s="16"/>
      <c r="G9" s="49">
        <f>IF(G8-G7&lt;0,0,G8-G7)</f>
        <v>0</v>
      </c>
      <c r="H9" s="49">
        <f t="shared" ref="H9:AH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row>
    <row r="10" spans="2:34" x14ac:dyDescent="0.25">
      <c r="C10" s="3" t="s">
        <v>40</v>
      </c>
      <c r="D10" s="15" t="s">
        <v>157</v>
      </c>
      <c r="F10" s="15">
        <f>SUM(G9:AH9)</f>
        <v>0</v>
      </c>
    </row>
    <row r="12" spans="2:34" x14ac:dyDescent="0.25">
      <c r="C12" s="3" t="s">
        <v>47</v>
      </c>
      <c r="D12" s="15" t="s">
        <v>170</v>
      </c>
      <c r="E12" s="15" t="s">
        <v>10</v>
      </c>
      <c r="F12" s="50"/>
    </row>
    <row r="13" spans="2:34" ht="16.2" x14ac:dyDescent="0.25">
      <c r="C13" s="3" t="s">
        <v>61</v>
      </c>
      <c r="D13" s="15" t="s">
        <v>156</v>
      </c>
      <c r="E13" s="15" t="s">
        <v>48</v>
      </c>
      <c r="F13" s="30">
        <f>IF(F10=0,0,IF((F12-ROZLICZENIE!H29)&lt;=0,0,(F12-ROZLICZENIE!H29)/F10))</f>
        <v>0</v>
      </c>
    </row>
    <row r="14" spans="2:34" x14ac:dyDescent="0.25">
      <c r="F14" s="30"/>
    </row>
    <row r="15" spans="2:34" x14ac:dyDescent="0.25">
      <c r="F15" s="30"/>
    </row>
    <row r="16" spans="2:34" x14ac:dyDescent="0.25">
      <c r="F16" s="30"/>
    </row>
    <row r="17" spans="2:34" x14ac:dyDescent="0.25">
      <c r="F17" s="30"/>
    </row>
    <row r="18" spans="2:34" ht="13.95" customHeight="1" x14ac:dyDescent="0.25">
      <c r="B18" s="68" t="s">
        <v>107</v>
      </c>
      <c r="C18" s="68"/>
      <c r="D18" s="68"/>
    </row>
    <row r="19" spans="2:34" ht="13.95" customHeight="1" x14ac:dyDescent="0.25">
      <c r="B19" s="68"/>
      <c r="C19" s="68"/>
      <c r="D19" s="68"/>
    </row>
    <row r="21" spans="2:34" x14ac:dyDescent="0.25">
      <c r="C21" s="3" t="s">
        <v>64</v>
      </c>
      <c r="D21" s="46"/>
    </row>
    <row r="22" spans="2:34" x14ac:dyDescent="0.25">
      <c r="C22" s="3" t="s">
        <v>65</v>
      </c>
      <c r="D22" s="13" t="s">
        <v>72</v>
      </c>
    </row>
    <row r="24" spans="2:34"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row>
    <row r="25" spans="2:34"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row>
    <row r="26" spans="2:34"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row>
    <row r="27" spans="2:34" x14ac:dyDescent="0.25">
      <c r="C27" s="3" t="s">
        <v>38</v>
      </c>
      <c r="D27" s="15" t="s">
        <v>39</v>
      </c>
      <c r="E27" s="15" t="s">
        <v>19</v>
      </c>
      <c r="G27" s="49">
        <f>IF(G26-G25&lt;0,0,G26-G25)</f>
        <v>0</v>
      </c>
      <c r="H27" s="49">
        <f t="shared" ref="H27:AH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row>
    <row r="28" spans="2:34" x14ac:dyDescent="0.25">
      <c r="C28" s="3" t="s">
        <v>40</v>
      </c>
      <c r="D28" s="15" t="s">
        <v>159</v>
      </c>
      <c r="F28" s="15">
        <f>SUM(G27:AH27)</f>
        <v>0</v>
      </c>
    </row>
    <row r="30" spans="2:34" x14ac:dyDescent="0.25">
      <c r="C30" s="3" t="s">
        <v>47</v>
      </c>
      <c r="D30" s="15" t="s">
        <v>170</v>
      </c>
      <c r="E30" s="15" t="s">
        <v>10</v>
      </c>
      <c r="F30" s="50"/>
    </row>
    <row r="31" spans="2:34" ht="16.2" x14ac:dyDescent="0.35">
      <c r="C31" s="3" t="s">
        <v>61</v>
      </c>
      <c r="D31" s="37" t="s">
        <v>158</v>
      </c>
      <c r="E31" s="15" t="s">
        <v>48</v>
      </c>
      <c r="F31" s="30">
        <f>IF(F28=0,0,IF((F30-ROZLICZENIE!K29)&lt;=0,0,(F30-ROZLICZENIE!K29)/F28))</f>
        <v>0</v>
      </c>
    </row>
    <row r="36" spans="3:6" x14ac:dyDescent="0.25">
      <c r="D36" s="3" t="s">
        <v>58</v>
      </c>
      <c r="E36" s="15" t="s">
        <v>6</v>
      </c>
      <c r="F36" s="53">
        <f>IF(F13-F31&lt;0,0,F13-F31)</f>
        <v>0</v>
      </c>
    </row>
    <row r="37" spans="3:6" x14ac:dyDescent="0.25">
      <c r="D37" s="3" t="s">
        <v>171</v>
      </c>
      <c r="E37" s="15" t="s">
        <v>10</v>
      </c>
      <c r="F37" s="53">
        <f>F36*F28</f>
        <v>0</v>
      </c>
    </row>
    <row r="38" spans="3:6" ht="16.2" x14ac:dyDescent="0.35">
      <c r="D38" s="3" t="s">
        <v>163</v>
      </c>
      <c r="E38" s="15" t="s">
        <v>69</v>
      </c>
      <c r="F38" s="53">
        <f>F37*ROZLICZENIE!E22</f>
        <v>0</v>
      </c>
    </row>
    <row r="39" spans="3:6" x14ac:dyDescent="0.25">
      <c r="C39" s="3" t="s">
        <v>67</v>
      </c>
      <c r="D39" s="3" t="s">
        <v>60</v>
      </c>
      <c r="E39" s="15" t="s">
        <v>70</v>
      </c>
      <c r="F39" s="52">
        <f>IF(SUM(ROZLICZENIE!G13:H13)=0,0,SUM(ROZLICZENIE!G12:H12)/SUM(ROZLICZENIE!G13:H13))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6"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B1:AK39"/>
  <sheetViews>
    <sheetView showGridLines="0" topLeftCell="A4" workbookViewId="0">
      <pane xSplit="6" topLeftCell="G1" activePane="topRight" state="frozen"/>
      <selection activeCell="G27" sqref="G27"/>
      <selection pane="topRight" activeCell="A11"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73</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15">
        <f>SUM(G9:AK9)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73</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15">
        <f>SUM(G27:AK27)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IF(SUM(ROZLICZENIE!G13:I13)=0,0,SUM(ROZLICZENIE!G12:I12)/SUM(ROZLICZENIE!G13:I13))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AJ39"/>
  <sheetViews>
    <sheetView showGridLines="0" workbookViewId="0">
      <pane xSplit="6" topLeftCell="G1" activePane="topRight" state="frozen"/>
      <selection activeCell="G27" sqref="G27"/>
      <selection pane="topRight" activeCell="A13"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6" width="6.33203125" style="3" customWidth="1"/>
    <col min="37" max="16384" width="8.88671875" style="3"/>
  </cols>
  <sheetData>
    <row r="1" spans="2:36" ht="13.95" customHeight="1" x14ac:dyDescent="0.25">
      <c r="B1" s="68" t="s">
        <v>106</v>
      </c>
      <c r="C1" s="68"/>
      <c r="D1" s="68"/>
    </row>
    <row r="2" spans="2:36" ht="13.95" customHeight="1" x14ac:dyDescent="0.25">
      <c r="B2" s="68"/>
      <c r="C2" s="68"/>
      <c r="D2" s="68"/>
    </row>
    <row r="3" spans="2:36" x14ac:dyDescent="0.25">
      <c r="C3" s="3" t="s">
        <v>62</v>
      </c>
      <c r="D3" s="46"/>
    </row>
    <row r="4" spans="2:36" x14ac:dyDescent="0.25">
      <c r="C4" s="3" t="s">
        <v>63</v>
      </c>
      <c r="D4" s="13" t="s">
        <v>41</v>
      </c>
    </row>
    <row r="6" spans="2:36"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row>
    <row r="7" spans="2:36"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row>
    <row r="8" spans="2:36"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row>
    <row r="9" spans="2:36" x14ac:dyDescent="0.25">
      <c r="C9" s="3" t="s">
        <v>38</v>
      </c>
      <c r="D9" s="15" t="s">
        <v>39</v>
      </c>
      <c r="E9" s="15" t="s">
        <v>19</v>
      </c>
      <c r="F9" s="16"/>
      <c r="G9" s="49">
        <f>IF(G8-G7&lt;0,0,G8-G7)</f>
        <v>0</v>
      </c>
      <c r="H9" s="49">
        <f t="shared" ref="H9:AJ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row>
    <row r="10" spans="2:36" x14ac:dyDescent="0.25">
      <c r="C10" s="3" t="s">
        <v>40</v>
      </c>
      <c r="D10" s="15" t="s">
        <v>157</v>
      </c>
      <c r="F10" s="54">
        <f>SUM(G9:AJ9)</f>
        <v>0</v>
      </c>
    </row>
    <row r="12" spans="2:36" x14ac:dyDescent="0.25">
      <c r="C12" s="3" t="s">
        <v>47</v>
      </c>
      <c r="D12" s="15" t="s">
        <v>170</v>
      </c>
      <c r="E12" s="15" t="s">
        <v>10</v>
      </c>
      <c r="F12" s="50"/>
    </row>
    <row r="13" spans="2:36" ht="16.2" x14ac:dyDescent="0.35">
      <c r="C13" s="3" t="s">
        <v>61</v>
      </c>
      <c r="D13" s="37" t="s">
        <v>156</v>
      </c>
      <c r="E13" s="15" t="s">
        <v>48</v>
      </c>
      <c r="F13" s="30">
        <f>IF(F10=0,0,IF((F12-ROZLICZENIE!H29)&lt;=0,0,(F12-ROZLICZENIE!H29)/F10))</f>
        <v>0</v>
      </c>
    </row>
    <row r="14" spans="2:36" x14ac:dyDescent="0.25">
      <c r="F14" s="30"/>
    </row>
    <row r="15" spans="2:36" x14ac:dyDescent="0.25">
      <c r="F15" s="30"/>
    </row>
    <row r="16" spans="2:36" x14ac:dyDescent="0.25">
      <c r="F16" s="30"/>
    </row>
    <row r="17" spans="2:36" x14ac:dyDescent="0.25">
      <c r="F17" s="30"/>
    </row>
    <row r="18" spans="2:36" ht="13.95" customHeight="1" x14ac:dyDescent="0.25">
      <c r="B18" s="68" t="s">
        <v>107</v>
      </c>
      <c r="C18" s="68"/>
      <c r="D18" s="68"/>
    </row>
    <row r="19" spans="2:36" ht="13.95" customHeight="1" x14ac:dyDescent="0.25">
      <c r="B19" s="68"/>
      <c r="C19" s="68"/>
      <c r="D19" s="68"/>
    </row>
    <row r="21" spans="2:36" x14ac:dyDescent="0.25">
      <c r="C21" s="3" t="s">
        <v>64</v>
      </c>
      <c r="D21" s="46"/>
    </row>
    <row r="22" spans="2:36" x14ac:dyDescent="0.25">
      <c r="C22" s="3" t="s">
        <v>65</v>
      </c>
      <c r="D22" s="13" t="s">
        <v>41</v>
      </c>
    </row>
    <row r="24" spans="2:36"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row>
    <row r="25" spans="2:36"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row>
    <row r="26" spans="2:36"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row>
    <row r="27" spans="2:36" x14ac:dyDescent="0.25">
      <c r="C27" s="3" t="s">
        <v>38</v>
      </c>
      <c r="D27" s="15" t="s">
        <v>39</v>
      </c>
      <c r="E27" s="15" t="s">
        <v>19</v>
      </c>
      <c r="G27" s="49">
        <f>IF(G26-G25&lt;0,0,G26-G25)</f>
        <v>0</v>
      </c>
      <c r="H27" s="49">
        <f t="shared" ref="H27:AJ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row>
    <row r="28" spans="2:36" x14ac:dyDescent="0.25">
      <c r="C28" s="3" t="s">
        <v>40</v>
      </c>
      <c r="D28" s="15" t="s">
        <v>159</v>
      </c>
      <c r="F28" s="54">
        <f>SUM(G27:AJ27)</f>
        <v>0</v>
      </c>
    </row>
    <row r="30" spans="2:36" x14ac:dyDescent="0.25">
      <c r="C30" s="3" t="s">
        <v>47</v>
      </c>
      <c r="D30" s="15" t="s">
        <v>170</v>
      </c>
      <c r="E30" s="15" t="s">
        <v>10</v>
      </c>
      <c r="F30" s="50"/>
    </row>
    <row r="31" spans="2:36" ht="16.2" x14ac:dyDescent="0.35">
      <c r="C31" s="3" t="s">
        <v>61</v>
      </c>
      <c r="D31" s="37" t="s">
        <v>158</v>
      </c>
      <c r="E31" s="15" t="s">
        <v>48</v>
      </c>
      <c r="F31" s="30">
        <f>IF(F28=0,0,IF((F30-ROZLICZENIE!K29)&lt;=0,0,(F30-ROZLICZENIE!K29)/F28))</f>
        <v>0</v>
      </c>
    </row>
    <row r="36" spans="3:6" x14ac:dyDescent="0.25">
      <c r="D36" s="3" t="s">
        <v>58</v>
      </c>
      <c r="E36" s="15" t="s">
        <v>6</v>
      </c>
      <c r="F36" s="53">
        <f>IF(F13-F31&lt;0,0,F13-F31)</f>
        <v>0</v>
      </c>
    </row>
    <row r="37" spans="3:6" x14ac:dyDescent="0.25">
      <c r="D37" s="3" t="s">
        <v>171</v>
      </c>
      <c r="E37" s="15" t="s">
        <v>10</v>
      </c>
      <c r="F37" s="53">
        <f>F36*F28</f>
        <v>0</v>
      </c>
    </row>
    <row r="38" spans="3:6" ht="16.2" x14ac:dyDescent="0.35">
      <c r="D38" s="3" t="s">
        <v>163</v>
      </c>
      <c r="E38" s="15" t="s">
        <v>69</v>
      </c>
      <c r="F38" s="53">
        <f>F37*ROZLICZENIE!E22</f>
        <v>0</v>
      </c>
    </row>
    <row r="39" spans="3:6" x14ac:dyDescent="0.25">
      <c r="C39" s="3" t="s">
        <v>67</v>
      </c>
      <c r="D39" s="3" t="s">
        <v>60</v>
      </c>
      <c r="E39" s="15" t="s">
        <v>70</v>
      </c>
      <c r="F39" s="52">
        <f>IF(SUM(ROZLICZENIE!G13:J13)=0,0,SUM(ROZLICZENIE!G12:J12)/SUM(ROZLICZENIE!G13:J13))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71"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AK39"/>
  <sheetViews>
    <sheetView showGridLines="0" topLeftCell="A5" workbookViewId="0">
      <pane xSplit="6" topLeftCell="G1" activePane="topRight" state="frozen"/>
      <selection activeCell="G27" sqref="G27"/>
      <selection pane="topRight" activeCell="A9" sqref="A1:XFD1048576"/>
    </sheetView>
  </sheetViews>
  <sheetFormatPr defaultColWidth="8.88671875" defaultRowHeight="13.8" x14ac:dyDescent="0.25"/>
  <cols>
    <col min="1" max="2" width="8.88671875" style="3"/>
    <col min="3" max="3" width="49.109375" style="3" bestFit="1" customWidth="1"/>
    <col min="4" max="4" width="14.109375" style="15" customWidth="1"/>
    <col min="5" max="5" width="10.33203125" style="15" bestFit="1" customWidth="1"/>
    <col min="6" max="6" width="18.5546875" style="15" customWidth="1"/>
    <col min="7" max="37" width="6.33203125" style="3" customWidth="1"/>
    <col min="38" max="16384" width="8.88671875" style="3"/>
  </cols>
  <sheetData>
    <row r="1" spans="2:37" ht="13.95" customHeight="1" x14ac:dyDescent="0.25">
      <c r="B1" s="68" t="s">
        <v>106</v>
      </c>
      <c r="C1" s="68"/>
      <c r="D1" s="68"/>
    </row>
    <row r="2" spans="2:37" ht="13.95" customHeight="1" x14ac:dyDescent="0.25">
      <c r="B2" s="68"/>
      <c r="C2" s="68"/>
      <c r="D2" s="68"/>
    </row>
    <row r="3" spans="2:37" x14ac:dyDescent="0.25">
      <c r="C3" s="3" t="s">
        <v>62</v>
      </c>
      <c r="D3" s="46"/>
    </row>
    <row r="4" spans="2:37" x14ac:dyDescent="0.25">
      <c r="C4" s="3" t="s">
        <v>63</v>
      </c>
      <c r="D4" s="13" t="s">
        <v>74</v>
      </c>
    </row>
    <row r="6" spans="2:37" x14ac:dyDescent="0.25">
      <c r="C6" s="3" t="s">
        <v>66</v>
      </c>
      <c r="G6" s="3">
        <v>1</v>
      </c>
      <c r="H6" s="3">
        <v>2</v>
      </c>
      <c r="I6" s="3">
        <v>3</v>
      </c>
      <c r="J6" s="3">
        <v>4</v>
      </c>
      <c r="K6" s="3">
        <v>5</v>
      </c>
      <c r="L6" s="3">
        <v>6</v>
      </c>
      <c r="M6" s="3">
        <v>7</v>
      </c>
      <c r="N6" s="3">
        <v>8</v>
      </c>
      <c r="O6" s="3">
        <v>9</v>
      </c>
      <c r="P6" s="3">
        <v>10</v>
      </c>
      <c r="Q6" s="3">
        <v>11</v>
      </c>
      <c r="R6" s="3">
        <v>12</v>
      </c>
      <c r="S6" s="3">
        <v>13</v>
      </c>
      <c r="T6" s="3">
        <v>14</v>
      </c>
      <c r="U6" s="3">
        <v>15</v>
      </c>
      <c r="V6" s="3">
        <v>16</v>
      </c>
      <c r="W6" s="3">
        <v>17</v>
      </c>
      <c r="X6" s="3">
        <v>18</v>
      </c>
      <c r="Y6" s="3">
        <v>19</v>
      </c>
      <c r="Z6" s="3">
        <v>20</v>
      </c>
      <c r="AA6" s="3">
        <v>21</v>
      </c>
      <c r="AB6" s="3">
        <v>22</v>
      </c>
      <c r="AC6" s="3">
        <v>23</v>
      </c>
      <c r="AD6" s="3">
        <v>24</v>
      </c>
      <c r="AE6" s="3">
        <v>25</v>
      </c>
      <c r="AF6" s="3">
        <v>26</v>
      </c>
      <c r="AG6" s="3">
        <v>27</v>
      </c>
      <c r="AH6" s="3">
        <v>28</v>
      </c>
      <c r="AI6" s="3">
        <v>29</v>
      </c>
      <c r="AJ6" s="3">
        <v>30</v>
      </c>
      <c r="AK6" s="3">
        <v>31</v>
      </c>
    </row>
    <row r="7" spans="2:37" x14ac:dyDescent="0.25">
      <c r="C7" s="47" t="s">
        <v>36</v>
      </c>
      <c r="D7" s="15" t="s">
        <v>168</v>
      </c>
      <c r="E7" s="15" t="s">
        <v>19</v>
      </c>
      <c r="F7" s="16"/>
      <c r="G7" s="48"/>
      <c r="H7" s="48"/>
      <c r="I7" s="48"/>
      <c r="J7" s="48"/>
      <c r="K7" s="48"/>
      <c r="L7" s="48"/>
      <c r="M7" s="48"/>
      <c r="N7" s="48"/>
      <c r="O7" s="48"/>
      <c r="P7" s="48"/>
      <c r="Q7" s="48"/>
      <c r="R7" s="48"/>
      <c r="S7" s="48"/>
      <c r="T7" s="48"/>
      <c r="U7" s="48"/>
      <c r="V7" s="48"/>
      <c r="W7" s="48"/>
      <c r="X7" s="48"/>
      <c r="Y7" s="48"/>
      <c r="Z7" s="48"/>
      <c r="AA7" s="48"/>
      <c r="AB7" s="48"/>
      <c r="AC7" s="48"/>
      <c r="AD7" s="48"/>
      <c r="AE7" s="48"/>
      <c r="AF7" s="48"/>
      <c r="AG7" s="48"/>
      <c r="AH7" s="48"/>
      <c r="AI7" s="48"/>
      <c r="AJ7" s="48"/>
      <c r="AK7" s="48"/>
    </row>
    <row r="8" spans="2:37" x14ac:dyDescent="0.25">
      <c r="C8" s="47" t="s">
        <v>37</v>
      </c>
      <c r="D8" s="15" t="s">
        <v>169</v>
      </c>
      <c r="E8" s="15" t="s">
        <v>19</v>
      </c>
      <c r="F8" s="16"/>
      <c r="G8" s="48"/>
      <c r="H8" s="48"/>
      <c r="I8" s="48"/>
      <c r="J8" s="48"/>
      <c r="K8" s="48"/>
      <c r="L8" s="48"/>
      <c r="M8" s="48"/>
      <c r="N8" s="48"/>
      <c r="O8" s="48"/>
      <c r="P8" s="48"/>
      <c r="Q8" s="48"/>
      <c r="R8" s="48"/>
      <c r="S8" s="48"/>
      <c r="T8" s="48"/>
      <c r="U8" s="48"/>
      <c r="V8" s="48"/>
      <c r="W8" s="48"/>
      <c r="X8" s="48"/>
      <c r="Y8" s="48"/>
      <c r="Z8" s="48"/>
      <c r="AA8" s="48"/>
      <c r="AB8" s="48"/>
      <c r="AC8" s="48"/>
      <c r="AD8" s="48"/>
      <c r="AE8" s="48"/>
      <c r="AF8" s="48"/>
      <c r="AG8" s="48"/>
      <c r="AH8" s="48"/>
      <c r="AI8" s="48"/>
      <c r="AJ8" s="48"/>
      <c r="AK8" s="48"/>
    </row>
    <row r="9" spans="2:37" x14ac:dyDescent="0.25">
      <c r="C9" s="3" t="s">
        <v>38</v>
      </c>
      <c r="D9" s="15" t="s">
        <v>39</v>
      </c>
      <c r="E9" s="15" t="s">
        <v>19</v>
      </c>
      <c r="F9" s="16"/>
      <c r="G9" s="49">
        <f>IF(G8-G7&lt;0,0,G8-G7)</f>
        <v>0</v>
      </c>
      <c r="H9" s="49">
        <f t="shared" ref="H9:AK9" si="0">IF(H8-H7&lt;0,0,H8-H7)</f>
        <v>0</v>
      </c>
      <c r="I9" s="49">
        <f t="shared" si="0"/>
        <v>0</v>
      </c>
      <c r="J9" s="49">
        <f t="shared" si="0"/>
        <v>0</v>
      </c>
      <c r="K9" s="49">
        <f t="shared" si="0"/>
        <v>0</v>
      </c>
      <c r="L9" s="49">
        <f t="shared" si="0"/>
        <v>0</v>
      </c>
      <c r="M9" s="49">
        <f t="shared" si="0"/>
        <v>0</v>
      </c>
      <c r="N9" s="49">
        <f t="shared" si="0"/>
        <v>0</v>
      </c>
      <c r="O9" s="49">
        <f t="shared" si="0"/>
        <v>0</v>
      </c>
      <c r="P9" s="49">
        <f t="shared" si="0"/>
        <v>0</v>
      </c>
      <c r="Q9" s="49">
        <f t="shared" si="0"/>
        <v>0</v>
      </c>
      <c r="R9" s="49">
        <f t="shared" si="0"/>
        <v>0</v>
      </c>
      <c r="S9" s="49">
        <f t="shared" si="0"/>
        <v>0</v>
      </c>
      <c r="T9" s="49">
        <f t="shared" si="0"/>
        <v>0</v>
      </c>
      <c r="U9" s="49">
        <f t="shared" si="0"/>
        <v>0</v>
      </c>
      <c r="V9" s="49">
        <f t="shared" si="0"/>
        <v>0</v>
      </c>
      <c r="W9" s="49">
        <f t="shared" si="0"/>
        <v>0</v>
      </c>
      <c r="X9" s="49">
        <f t="shared" si="0"/>
        <v>0</v>
      </c>
      <c r="Y9" s="49">
        <f t="shared" si="0"/>
        <v>0</v>
      </c>
      <c r="Z9" s="49">
        <f t="shared" si="0"/>
        <v>0</v>
      </c>
      <c r="AA9" s="49">
        <f t="shared" si="0"/>
        <v>0</v>
      </c>
      <c r="AB9" s="49">
        <f t="shared" si="0"/>
        <v>0</v>
      </c>
      <c r="AC9" s="49">
        <f t="shared" si="0"/>
        <v>0</v>
      </c>
      <c r="AD9" s="49">
        <f t="shared" si="0"/>
        <v>0</v>
      </c>
      <c r="AE9" s="49">
        <f t="shared" si="0"/>
        <v>0</v>
      </c>
      <c r="AF9" s="49">
        <f t="shared" si="0"/>
        <v>0</v>
      </c>
      <c r="AG9" s="49">
        <f t="shared" si="0"/>
        <v>0</v>
      </c>
      <c r="AH9" s="49">
        <f t="shared" si="0"/>
        <v>0</v>
      </c>
      <c r="AI9" s="49">
        <f t="shared" si="0"/>
        <v>0</v>
      </c>
      <c r="AJ9" s="49">
        <f t="shared" si="0"/>
        <v>0</v>
      </c>
      <c r="AK9" s="49">
        <f t="shared" si="0"/>
        <v>0</v>
      </c>
    </row>
    <row r="10" spans="2:37" x14ac:dyDescent="0.25">
      <c r="C10" s="3" t="s">
        <v>40</v>
      </c>
      <c r="D10" s="15" t="s">
        <v>157</v>
      </c>
      <c r="F10" s="54">
        <f>SUM(G9:AK9)</f>
        <v>0</v>
      </c>
    </row>
    <row r="12" spans="2:37" x14ac:dyDescent="0.25">
      <c r="C12" s="3" t="s">
        <v>47</v>
      </c>
      <c r="D12" s="15" t="s">
        <v>170</v>
      </c>
      <c r="E12" s="15" t="s">
        <v>10</v>
      </c>
      <c r="F12" s="50"/>
    </row>
    <row r="13" spans="2:37" ht="16.2" x14ac:dyDescent="0.35">
      <c r="C13" s="3" t="s">
        <v>61</v>
      </c>
      <c r="D13" s="37" t="s">
        <v>156</v>
      </c>
      <c r="E13" s="15" t="s">
        <v>48</v>
      </c>
      <c r="F13" s="30">
        <f>IF(F10=0,0,IF((F12-ROZLICZENIE!H29)&lt;=0,0,(F12-ROZLICZENIE!H29)/F10))</f>
        <v>0</v>
      </c>
    </row>
    <row r="14" spans="2:37" x14ac:dyDescent="0.25">
      <c r="F14" s="30"/>
    </row>
    <row r="15" spans="2:37" x14ac:dyDescent="0.25">
      <c r="F15" s="30"/>
    </row>
    <row r="16" spans="2:37" x14ac:dyDescent="0.25">
      <c r="F16" s="30"/>
    </row>
    <row r="17" spans="2:37" x14ac:dyDescent="0.25">
      <c r="F17" s="30"/>
    </row>
    <row r="18" spans="2:37" ht="13.95" customHeight="1" x14ac:dyDescent="0.25">
      <c r="B18" s="68" t="s">
        <v>107</v>
      </c>
      <c r="C18" s="68"/>
      <c r="D18" s="68"/>
    </row>
    <row r="19" spans="2:37" ht="13.95" customHeight="1" x14ac:dyDescent="0.25">
      <c r="B19" s="68"/>
      <c r="C19" s="68"/>
      <c r="D19" s="68"/>
    </row>
    <row r="21" spans="2:37" x14ac:dyDescent="0.25">
      <c r="C21" s="3" t="s">
        <v>64</v>
      </c>
      <c r="D21" s="46"/>
    </row>
    <row r="22" spans="2:37" x14ac:dyDescent="0.25">
      <c r="C22" s="3" t="s">
        <v>65</v>
      </c>
      <c r="D22" s="13" t="s">
        <v>74</v>
      </c>
    </row>
    <row r="24" spans="2:37" x14ac:dyDescent="0.25">
      <c r="C24" s="3" t="s">
        <v>35</v>
      </c>
      <c r="F24" s="16"/>
      <c r="G24" s="3">
        <v>1</v>
      </c>
      <c r="H24" s="3">
        <v>2</v>
      </c>
      <c r="I24" s="3">
        <v>3</v>
      </c>
      <c r="J24" s="3">
        <v>4</v>
      </c>
      <c r="K24" s="3">
        <v>5</v>
      </c>
      <c r="L24" s="3">
        <v>6</v>
      </c>
      <c r="M24" s="3">
        <v>7</v>
      </c>
      <c r="N24" s="3">
        <v>8</v>
      </c>
      <c r="O24" s="3">
        <v>9</v>
      </c>
      <c r="P24" s="3">
        <v>10</v>
      </c>
      <c r="Q24" s="3">
        <v>11</v>
      </c>
      <c r="R24" s="3">
        <v>12</v>
      </c>
      <c r="S24" s="3">
        <v>13</v>
      </c>
      <c r="T24" s="3">
        <v>14</v>
      </c>
      <c r="U24" s="3">
        <v>15</v>
      </c>
      <c r="V24" s="3">
        <v>16</v>
      </c>
      <c r="W24" s="3">
        <v>17</v>
      </c>
      <c r="X24" s="3">
        <v>18</v>
      </c>
      <c r="Y24" s="3">
        <v>19</v>
      </c>
      <c r="Z24" s="3">
        <v>20</v>
      </c>
      <c r="AA24" s="3">
        <v>21</v>
      </c>
      <c r="AB24" s="3">
        <v>22</v>
      </c>
      <c r="AC24" s="3">
        <v>23</v>
      </c>
      <c r="AD24" s="3">
        <v>24</v>
      </c>
      <c r="AE24" s="3">
        <v>25</v>
      </c>
      <c r="AF24" s="3">
        <v>26</v>
      </c>
      <c r="AG24" s="3">
        <v>27</v>
      </c>
      <c r="AH24" s="3">
        <v>28</v>
      </c>
      <c r="AI24" s="3">
        <v>29</v>
      </c>
      <c r="AJ24" s="3">
        <v>30</v>
      </c>
      <c r="AK24" s="3">
        <v>31</v>
      </c>
    </row>
    <row r="25" spans="2:37" x14ac:dyDescent="0.25">
      <c r="C25" s="47" t="s">
        <v>36</v>
      </c>
      <c r="D25" s="15" t="s">
        <v>168</v>
      </c>
      <c r="E25" s="15" t="s">
        <v>19</v>
      </c>
      <c r="F25" s="16"/>
      <c r="G25" s="48"/>
      <c r="H25" s="48"/>
      <c r="I25" s="48"/>
      <c r="J25" s="48"/>
      <c r="K25" s="48"/>
      <c r="L25" s="48"/>
      <c r="M25" s="48"/>
      <c r="N25" s="48"/>
      <c r="O25" s="48"/>
      <c r="P25" s="48"/>
      <c r="Q25" s="48"/>
      <c r="R25" s="48"/>
      <c r="S25" s="48"/>
      <c r="T25" s="48"/>
      <c r="U25" s="48"/>
      <c r="V25" s="48"/>
      <c r="W25" s="48"/>
      <c r="X25" s="48"/>
      <c r="Y25" s="48"/>
      <c r="Z25" s="48"/>
      <c r="AA25" s="48"/>
      <c r="AB25" s="48"/>
      <c r="AC25" s="48"/>
      <c r="AD25" s="48"/>
      <c r="AE25" s="48"/>
      <c r="AF25" s="48"/>
      <c r="AG25" s="48"/>
      <c r="AH25" s="48"/>
      <c r="AI25" s="48"/>
      <c r="AJ25" s="48"/>
      <c r="AK25" s="48"/>
    </row>
    <row r="26" spans="2:37" x14ac:dyDescent="0.25">
      <c r="C26" s="47" t="s">
        <v>37</v>
      </c>
      <c r="D26" s="15" t="s">
        <v>169</v>
      </c>
      <c r="E26" s="15" t="s">
        <v>19</v>
      </c>
      <c r="F26" s="16"/>
      <c r="G26" s="48"/>
      <c r="H26" s="48"/>
      <c r="I26" s="48"/>
      <c r="J26" s="48"/>
      <c r="K26" s="48"/>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row>
    <row r="27" spans="2:37" x14ac:dyDescent="0.25">
      <c r="C27" s="3" t="s">
        <v>38</v>
      </c>
      <c r="D27" s="15" t="s">
        <v>39</v>
      </c>
      <c r="E27" s="15" t="s">
        <v>19</v>
      </c>
      <c r="G27" s="49">
        <f>IF(G26-G25&lt;0,0,G26-G25)</f>
        <v>0</v>
      </c>
      <c r="H27" s="49">
        <f t="shared" ref="H27:AK27" si="1">IF(H26-H25&lt;0,0,H26-H25)</f>
        <v>0</v>
      </c>
      <c r="I27" s="49">
        <f t="shared" si="1"/>
        <v>0</v>
      </c>
      <c r="J27" s="49">
        <f t="shared" si="1"/>
        <v>0</v>
      </c>
      <c r="K27" s="49">
        <f t="shared" si="1"/>
        <v>0</v>
      </c>
      <c r="L27" s="49">
        <f t="shared" si="1"/>
        <v>0</v>
      </c>
      <c r="M27" s="49">
        <f t="shared" si="1"/>
        <v>0</v>
      </c>
      <c r="N27" s="49">
        <f t="shared" si="1"/>
        <v>0</v>
      </c>
      <c r="O27" s="49">
        <f t="shared" si="1"/>
        <v>0</v>
      </c>
      <c r="P27" s="49">
        <f t="shared" si="1"/>
        <v>0</v>
      </c>
      <c r="Q27" s="49">
        <f t="shared" si="1"/>
        <v>0</v>
      </c>
      <c r="R27" s="49">
        <f t="shared" si="1"/>
        <v>0</v>
      </c>
      <c r="S27" s="49">
        <f t="shared" si="1"/>
        <v>0</v>
      </c>
      <c r="T27" s="49">
        <f t="shared" si="1"/>
        <v>0</v>
      </c>
      <c r="U27" s="49">
        <f t="shared" si="1"/>
        <v>0</v>
      </c>
      <c r="V27" s="49">
        <f t="shared" si="1"/>
        <v>0</v>
      </c>
      <c r="W27" s="49">
        <f t="shared" si="1"/>
        <v>0</v>
      </c>
      <c r="X27" s="49">
        <f t="shared" si="1"/>
        <v>0</v>
      </c>
      <c r="Y27" s="49">
        <f t="shared" si="1"/>
        <v>0</v>
      </c>
      <c r="Z27" s="49">
        <f t="shared" si="1"/>
        <v>0</v>
      </c>
      <c r="AA27" s="49">
        <f t="shared" si="1"/>
        <v>0</v>
      </c>
      <c r="AB27" s="49">
        <f t="shared" si="1"/>
        <v>0</v>
      </c>
      <c r="AC27" s="49">
        <f t="shared" si="1"/>
        <v>0</v>
      </c>
      <c r="AD27" s="49">
        <f t="shared" si="1"/>
        <v>0</v>
      </c>
      <c r="AE27" s="49">
        <f t="shared" si="1"/>
        <v>0</v>
      </c>
      <c r="AF27" s="49">
        <f t="shared" si="1"/>
        <v>0</v>
      </c>
      <c r="AG27" s="49">
        <f t="shared" si="1"/>
        <v>0</v>
      </c>
      <c r="AH27" s="49">
        <f t="shared" si="1"/>
        <v>0</v>
      </c>
      <c r="AI27" s="49">
        <f t="shared" si="1"/>
        <v>0</v>
      </c>
      <c r="AJ27" s="49">
        <f t="shared" si="1"/>
        <v>0</v>
      </c>
      <c r="AK27" s="49">
        <f t="shared" si="1"/>
        <v>0</v>
      </c>
    </row>
    <row r="28" spans="2:37" x14ac:dyDescent="0.25">
      <c r="C28" s="3" t="s">
        <v>40</v>
      </c>
      <c r="D28" s="15" t="s">
        <v>159</v>
      </c>
      <c r="F28" s="54">
        <f>SUM(G27:AK27)</f>
        <v>0</v>
      </c>
    </row>
    <row r="30" spans="2:37" x14ac:dyDescent="0.25">
      <c r="C30" s="3" t="s">
        <v>47</v>
      </c>
      <c r="D30" s="15" t="s">
        <v>170</v>
      </c>
      <c r="E30" s="15" t="s">
        <v>10</v>
      </c>
      <c r="F30" s="50"/>
    </row>
    <row r="31" spans="2:37" ht="16.2" x14ac:dyDescent="0.35">
      <c r="C31" s="3" t="s">
        <v>61</v>
      </c>
      <c r="D31" s="37" t="s">
        <v>158</v>
      </c>
      <c r="E31" s="15" t="s">
        <v>48</v>
      </c>
      <c r="F31" s="30">
        <f>IF(F28=0,0,IF((F30-ROZLICZENIE!K29)&lt;=0,0,(F30-ROZLICZENIE!K29)/F28))</f>
        <v>0</v>
      </c>
    </row>
    <row r="36" spans="3:6" x14ac:dyDescent="0.25">
      <c r="D36" s="3" t="s">
        <v>58</v>
      </c>
      <c r="E36" s="15" t="s">
        <v>6</v>
      </c>
      <c r="F36" s="51">
        <f>IF(F13-F31&lt;0,0,F13-F31)</f>
        <v>0</v>
      </c>
    </row>
    <row r="37" spans="3:6" x14ac:dyDescent="0.25">
      <c r="D37" s="3" t="s">
        <v>171</v>
      </c>
      <c r="E37" s="15" t="s">
        <v>10</v>
      </c>
      <c r="F37" s="51">
        <f>F36*F28</f>
        <v>0</v>
      </c>
    </row>
    <row r="38" spans="3:6" ht="16.2" x14ac:dyDescent="0.35">
      <c r="D38" s="3" t="s">
        <v>163</v>
      </c>
      <c r="E38" s="15" t="s">
        <v>69</v>
      </c>
      <c r="F38" s="51">
        <f>F37*ROZLICZENIE!E22</f>
        <v>0</v>
      </c>
    </row>
    <row r="39" spans="3:6" x14ac:dyDescent="0.25">
      <c r="C39" s="3" t="s">
        <v>67</v>
      </c>
      <c r="D39" s="3" t="s">
        <v>60</v>
      </c>
      <c r="E39" s="15" t="s">
        <v>70</v>
      </c>
      <c r="F39" s="52">
        <f>IF(SUM(ROZLICZENIE!G13:K13)=0,0,SUM(ROZLICZENIE!G12:K12)/SUM(ROZLICZENIE!G13:K13))</f>
        <v>0</v>
      </c>
    </row>
  </sheetData>
  <mergeCells count="2">
    <mergeCell ref="B1:D2"/>
    <mergeCell ref="B18:D19"/>
  </mergeCells>
  <printOptions horizontalCentered="1" verticalCentered="1"/>
  <pageMargins left="0" right="0" top="0.74803149606299213" bottom="0.74803149606299213" header="0.31496062992125984" footer="0.31496062992125984"/>
  <pageSetup paperSize="8" scale="69"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Arkusze</vt:lpstr>
      </vt:variant>
      <vt:variant>
        <vt:i4>16</vt:i4>
      </vt:variant>
      <vt:variant>
        <vt:lpstr>Nazwane zakresy</vt:lpstr>
      </vt:variant>
      <vt:variant>
        <vt:i4>16</vt:i4>
      </vt:variant>
    </vt:vector>
  </HeadingPairs>
  <TitlesOfParts>
    <vt:vector size="32" baseType="lpstr">
      <vt:lpstr>INSTRUKCJA</vt:lpstr>
      <vt:lpstr>metodyka-DEFINICJE</vt:lpstr>
      <vt:lpstr>zakres AUDYTU</vt:lpstr>
      <vt:lpstr>ROZLICZENIE</vt:lpstr>
      <vt:lpstr>styczeń</vt:lpstr>
      <vt:lpstr>luty</vt:lpstr>
      <vt:lpstr>marzec</vt:lpstr>
      <vt:lpstr>kwiecień</vt:lpstr>
      <vt:lpstr>maj</vt:lpstr>
      <vt:lpstr>czerwiec</vt:lpstr>
      <vt:lpstr>lipiec</vt:lpstr>
      <vt:lpstr>sierpień</vt:lpstr>
      <vt:lpstr>wrzesień</vt:lpstr>
      <vt:lpstr>październik</vt:lpstr>
      <vt:lpstr>listopad</vt:lpstr>
      <vt:lpstr>grudzień</vt:lpstr>
      <vt:lpstr>czerwiec!Obszar_wydruku</vt:lpstr>
      <vt:lpstr>grudzień!Obszar_wydruku</vt:lpstr>
      <vt:lpstr>INSTRUKCJA!Obszar_wydruku</vt:lpstr>
      <vt:lpstr>kwiecień!Obszar_wydruku</vt:lpstr>
      <vt:lpstr>lipiec!Obszar_wydruku</vt:lpstr>
      <vt:lpstr>listopad!Obszar_wydruku</vt:lpstr>
      <vt:lpstr>luty!Obszar_wydruku</vt:lpstr>
      <vt:lpstr>maj!Obszar_wydruku</vt:lpstr>
      <vt:lpstr>marzec!Obszar_wydruku</vt:lpstr>
      <vt:lpstr>'metodyka-DEFINICJE'!Obszar_wydruku</vt:lpstr>
      <vt:lpstr>październik!Obszar_wydruku</vt:lpstr>
      <vt:lpstr>ROZLICZENIE!Obszar_wydruku</vt:lpstr>
      <vt:lpstr>sierpień!Obszar_wydruku</vt:lpstr>
      <vt:lpstr>styczeń!Obszar_wydruku</vt:lpstr>
      <vt:lpstr>wrzesień!Obszar_wydruku</vt:lpstr>
      <vt:lpstr>'zakres AUDYTU'!Obszar_wydruku</vt:lpstr>
    </vt:vector>
  </TitlesOfParts>
  <Company>NFOSiGW</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8. Załącznik ekologiczno – techniczny tj. metodyka wyliczenia wskaźnika efektu</dc:title>
  <dc:creator>Jamiołkowski Wiesław</dc:creator>
  <cp:lastModifiedBy>Janicka-Struska Agnieszka</cp:lastModifiedBy>
  <cp:lastPrinted>2023-03-15T14:03:36Z</cp:lastPrinted>
  <dcterms:created xsi:type="dcterms:W3CDTF">2023-02-23T11:24:41Z</dcterms:created>
  <dcterms:modified xsi:type="dcterms:W3CDTF">2024-05-09T08:13:31Z</dcterms:modified>
</cp:coreProperties>
</file>