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pachnicki\AppData\Local\Microsoft\Windows\INetCache\Content.Outlook\QCECX809\"/>
    </mc:Choice>
  </mc:AlternateContent>
  <xr:revisionPtr revIDLastSave="0" documentId="13_ncr:1_{DDC28459-66F0-41E1-B5B2-019C0AC0D17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nfo" sheetId="10" r:id="rId1"/>
    <sheet name="HZ og 2004-2020" sheetId="31" r:id="rId2"/>
    <sheet name="Mce Ogołem" sheetId="2" r:id="rId3"/>
    <sheet name="CN2 OG_2020" sheetId="34" r:id="rId4"/>
    <sheet name="CN4 OG_2020" sheetId="11" r:id="rId5"/>
    <sheet name="UE_28_2020" sheetId="20" r:id="rId6"/>
    <sheet name="Niemcy_2020" sheetId="21" r:id="rId7"/>
    <sheet name="Ukraina_2020wst" sheetId="22" r:id="rId8"/>
    <sheet name="Rosja_2020" sheetId="23" r:id="rId9"/>
    <sheet name="Ugrupowania 2020" sheetId="14" r:id="rId10"/>
    <sheet name="Kraje wg Ugrup 2020wst" sheetId="15" r:id="rId11"/>
    <sheet name="Kraje pozostałe 2020" sheetId="16" r:id="rId12"/>
    <sheet name="Produkty_EXP" sheetId="32" r:id="rId13"/>
    <sheet name="KRAJE_EXP" sheetId="33" r:id="rId14"/>
    <sheet name="cn4 Glowne EXP 2020" sheetId="12" r:id="rId15"/>
    <sheet name="cn4 Glowne IMP 2020" sheetId="19" r:id="rId16"/>
  </sheets>
  <definedNames>
    <definedName name="_xlnm._FilterDatabase" localSheetId="3" hidden="1">'CN2 OG_2020'!$A$20:$L$174</definedName>
    <definedName name="_xlnm._FilterDatabase" localSheetId="14" hidden="1">'cn4 Glowne EXP 2020'!$A$7:$G$37</definedName>
    <definedName name="_xlnm._FilterDatabase" localSheetId="15" hidden="1">'cn4 Glowne IMP 2020'!$A$7:$G$97</definedName>
    <definedName name="_xlnm._FilterDatabase" localSheetId="4" hidden="1">'CN4 OG_2020'!#REF!</definedName>
    <definedName name="_xlnm._FilterDatabase" localSheetId="11" hidden="1">'Kraje pozostałe 2020'!$A$7:$D$115</definedName>
    <definedName name="_xlnm._FilterDatabase" localSheetId="10" hidden="1">'Kraje wg Ugrup 2020wst'!$A$7:$I$162</definedName>
    <definedName name="_xlnm._FilterDatabase" localSheetId="6" hidden="1">Niemcy_2020!$A$5:$L$186</definedName>
    <definedName name="_xlnm._FilterDatabase" localSheetId="8" hidden="1">Rosja_2020!$A$6:$L$169</definedName>
    <definedName name="_xlnm._FilterDatabase" localSheetId="5" hidden="1">UE_28_2020!$A$5:$L$196</definedName>
    <definedName name="_xlnm._FilterDatabase" localSheetId="9" hidden="1">'Ugrupowania 2020'!$A$7:$I$161</definedName>
    <definedName name="_xlnm._FilterDatabase" localSheetId="7" hidden="1">Ukraina_2020wst!$A$6:$L$186</definedName>
    <definedName name="_xlnm.Print_Titles" localSheetId="3">'CN2 OG_2020'!$2:$4</definedName>
    <definedName name="_xlnm.Print_Titles" localSheetId="14">'cn4 Glowne EXP 2020'!$3:$5</definedName>
    <definedName name="_xlnm.Print_Titles" localSheetId="15">'cn4 Glowne IMP 2020'!$3:$5</definedName>
    <definedName name="_xlnm.Print_Titles" localSheetId="4">'CN4 OG_2020'!$2:$4</definedName>
    <definedName name="_xlnm.Print_Titles" localSheetId="10">'Kraje wg Ugrup 2020wst'!$3:$5</definedName>
    <definedName name="_xlnm.Print_Titles" localSheetId="2">'Mce Ogołem'!$2:$4</definedName>
    <definedName name="_xlnm.Print_Titles" localSheetId="6">Niemcy_2020!$2:$4</definedName>
    <definedName name="_xlnm.Print_Titles" localSheetId="8">Rosja_2020!$2:$4</definedName>
    <definedName name="_xlnm.Print_Titles" localSheetId="5">UE_28_2020!$2:$4</definedName>
    <definedName name="_xlnm.Print_Titles" localSheetId="9">'Ugrupowania 2020'!$3:$5</definedName>
    <definedName name="_xlnm.Print_Titles" localSheetId="7">Ukraina_2020wst!$2:$4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16" l="1"/>
  <c r="I62" i="15" l="1"/>
  <c r="H62" i="15"/>
  <c r="I61" i="15"/>
  <c r="H61" i="15"/>
  <c r="I60" i="15"/>
  <c r="H60" i="15"/>
  <c r="I59" i="15"/>
  <c r="H59" i="15"/>
  <c r="I58" i="15"/>
  <c r="H58" i="15"/>
  <c r="I57" i="15"/>
  <c r="H57" i="15"/>
  <c r="I56" i="15"/>
  <c r="H56" i="15"/>
  <c r="I55" i="15"/>
  <c r="H55" i="15"/>
  <c r="I54" i="15"/>
  <c r="H54" i="15"/>
  <c r="I53" i="15"/>
  <c r="H53" i="15"/>
  <c r="I52" i="15"/>
  <c r="H52" i="15"/>
  <c r="I51" i="15"/>
  <c r="H51" i="15"/>
  <c r="I50" i="15"/>
  <c r="H50" i="15"/>
  <c r="I49" i="15"/>
  <c r="H49" i="15"/>
  <c r="I48" i="15"/>
  <c r="H48" i="15"/>
  <c r="I47" i="15"/>
  <c r="H47" i="15"/>
  <c r="I46" i="15"/>
  <c r="H46" i="15"/>
  <c r="H45" i="15"/>
  <c r="I44" i="15"/>
  <c r="H44" i="15"/>
  <c r="I43" i="15"/>
  <c r="H43" i="15"/>
  <c r="I42" i="15"/>
  <c r="H42" i="15"/>
  <c r="I41" i="15"/>
  <c r="H41" i="15"/>
  <c r="I40" i="15"/>
  <c r="H40" i="15"/>
  <c r="I39" i="15"/>
  <c r="H39" i="15"/>
  <c r="I38" i="15"/>
  <c r="H38" i="15"/>
  <c r="I37" i="15"/>
  <c r="H37" i="15"/>
  <c r="I36" i="15"/>
  <c r="H36" i="15"/>
  <c r="R47" i="31" l="1"/>
  <c r="R48" i="31"/>
  <c r="R12" i="31"/>
  <c r="R13" i="31"/>
  <c r="E7" i="12" l="1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D20" i="14" l="1"/>
  <c r="E20" i="14"/>
  <c r="D21" i="14"/>
  <c r="E21" i="14"/>
  <c r="D22" i="14"/>
  <c r="E22" i="14"/>
  <c r="D23" i="14"/>
  <c r="E23" i="14"/>
  <c r="D24" i="14"/>
  <c r="E24" i="14"/>
  <c r="D25" i="14"/>
  <c r="E25" i="14"/>
  <c r="D26" i="14"/>
  <c r="E26" i="14"/>
  <c r="D27" i="14"/>
  <c r="E27" i="14"/>
  <c r="D7" i="14"/>
  <c r="E7" i="14"/>
  <c r="D8" i="14"/>
  <c r="E8" i="14"/>
  <c r="D9" i="14"/>
  <c r="E9" i="14"/>
  <c r="D10" i="14"/>
  <c r="E10" i="14"/>
  <c r="D11" i="14"/>
  <c r="E11" i="14"/>
  <c r="D12" i="14"/>
  <c r="E12" i="14"/>
  <c r="D13" i="14"/>
  <c r="E13" i="14"/>
  <c r="D14" i="14"/>
  <c r="E14" i="14"/>
  <c r="F7" i="14"/>
  <c r="F8" i="14"/>
  <c r="F9" i="14"/>
  <c r="F10" i="14"/>
  <c r="F11" i="14"/>
  <c r="F12" i="14"/>
  <c r="F13" i="14"/>
  <c r="F14" i="14"/>
  <c r="E35" i="19" l="1"/>
  <c r="E32" i="19"/>
  <c r="E34" i="19"/>
  <c r="E29" i="19"/>
  <c r="E36" i="19"/>
  <c r="E33" i="19"/>
  <c r="E19" i="19"/>
  <c r="E37" i="19"/>
  <c r="E30" i="19"/>
  <c r="E26" i="19"/>
  <c r="E31" i="19"/>
  <c r="E27" i="19"/>
  <c r="E28" i="19"/>
  <c r="E24" i="19"/>
  <c r="E25" i="19"/>
  <c r="E22" i="19"/>
  <c r="E23" i="19"/>
  <c r="E21" i="19"/>
  <c r="E20" i="19"/>
  <c r="E17" i="19"/>
  <c r="E18" i="19"/>
  <c r="E16" i="19"/>
  <c r="E15" i="19"/>
  <c r="E14" i="19"/>
  <c r="E12" i="19"/>
  <c r="E13" i="19"/>
  <c r="E11" i="19"/>
  <c r="E10" i="19"/>
  <c r="E8" i="19"/>
  <c r="E9" i="19"/>
  <c r="E7" i="19"/>
  <c r="E6" i="19"/>
  <c r="D32" i="14" l="1"/>
  <c r="D33" i="14"/>
  <c r="D34" i="14"/>
  <c r="D35" i="14"/>
  <c r="D36" i="14"/>
  <c r="D37" i="14"/>
  <c r="D38" i="14"/>
  <c r="D39" i="14"/>
  <c r="D40" i="14"/>
  <c r="D35" i="15" l="1"/>
  <c r="I17" i="2" l="1"/>
  <c r="D6" i="15" l="1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G36" i="15" l="1"/>
  <c r="G37" i="15"/>
  <c r="G38" i="15"/>
  <c r="G39" i="15"/>
  <c r="G40" i="15"/>
  <c r="G41" i="15"/>
  <c r="G42" i="15"/>
  <c r="G43" i="15"/>
  <c r="G44" i="15"/>
  <c r="G46" i="15"/>
  <c r="G47" i="15"/>
  <c r="I7" i="12" l="1"/>
  <c r="E6" i="12"/>
  <c r="I35" i="15" l="1"/>
  <c r="Q48" i="31" l="1"/>
  <c r="Q47" i="31"/>
  <c r="Q13" i="31"/>
  <c r="Q12" i="31"/>
  <c r="P48" i="31"/>
  <c r="O48" i="31"/>
  <c r="N48" i="31"/>
  <c r="M48" i="31"/>
  <c r="L48" i="31"/>
  <c r="K48" i="31"/>
  <c r="J48" i="31"/>
  <c r="I48" i="31"/>
  <c r="H48" i="31"/>
  <c r="G48" i="31"/>
  <c r="F48" i="31"/>
  <c r="E48" i="31"/>
  <c r="D48" i="31"/>
  <c r="C48" i="31"/>
  <c r="B48" i="31"/>
  <c r="P47" i="31"/>
  <c r="O47" i="31"/>
  <c r="N47" i="31"/>
  <c r="M47" i="31"/>
  <c r="L47" i="31"/>
  <c r="K47" i="31"/>
  <c r="J47" i="31"/>
  <c r="I47" i="31"/>
  <c r="H47" i="31"/>
  <c r="G47" i="31"/>
  <c r="F47" i="31"/>
  <c r="E47" i="31"/>
  <c r="D47" i="31"/>
  <c r="C47" i="31"/>
  <c r="B47" i="31"/>
  <c r="P13" i="31"/>
  <c r="O13" i="31"/>
  <c r="N13" i="31"/>
  <c r="M13" i="31"/>
  <c r="L13" i="31"/>
  <c r="K13" i="31"/>
  <c r="J13" i="31"/>
  <c r="I13" i="31"/>
  <c r="H13" i="31"/>
  <c r="G13" i="31"/>
  <c r="F13" i="31"/>
  <c r="E13" i="31"/>
  <c r="D13" i="31"/>
  <c r="C13" i="31"/>
  <c r="P12" i="31"/>
  <c r="O12" i="31"/>
  <c r="N12" i="31"/>
  <c r="M12" i="31"/>
  <c r="L12" i="31"/>
  <c r="K12" i="31"/>
  <c r="J12" i="31"/>
  <c r="I12" i="31"/>
  <c r="H12" i="31"/>
  <c r="G12" i="31"/>
  <c r="F12" i="31"/>
  <c r="E12" i="31"/>
  <c r="D12" i="31"/>
  <c r="C12" i="31"/>
  <c r="D17" i="2" l="1"/>
  <c r="L16" i="2"/>
  <c r="L15" i="2"/>
  <c r="L14" i="2"/>
  <c r="L13" i="2"/>
  <c r="L12" i="2"/>
  <c r="L11" i="2"/>
  <c r="L10" i="2"/>
  <c r="L9" i="2"/>
  <c r="L8" i="2"/>
  <c r="L7" i="2"/>
  <c r="L6" i="2"/>
  <c r="L5" i="2"/>
  <c r="M17" i="2" l="1"/>
  <c r="J37" i="19"/>
  <c r="I37" i="19"/>
  <c r="H37" i="19"/>
  <c r="J36" i="19"/>
  <c r="I36" i="19"/>
  <c r="H36" i="19"/>
  <c r="J35" i="19"/>
  <c r="I35" i="19"/>
  <c r="H35" i="19"/>
  <c r="J34" i="19"/>
  <c r="I34" i="19"/>
  <c r="H34" i="19"/>
  <c r="J33" i="19"/>
  <c r="I33" i="19"/>
  <c r="H33" i="19"/>
  <c r="J32" i="19"/>
  <c r="I32" i="19"/>
  <c r="H32" i="19"/>
  <c r="J31" i="19"/>
  <c r="I31" i="19"/>
  <c r="H31" i="19"/>
  <c r="J30" i="19"/>
  <c r="I30" i="19"/>
  <c r="H30" i="19"/>
  <c r="J29" i="19"/>
  <c r="I29" i="19"/>
  <c r="H29" i="19"/>
  <c r="J28" i="19"/>
  <c r="I28" i="19"/>
  <c r="H28" i="19"/>
  <c r="J27" i="19"/>
  <c r="I27" i="19"/>
  <c r="H27" i="19"/>
  <c r="J26" i="19"/>
  <c r="I26" i="19"/>
  <c r="H26" i="19"/>
  <c r="J25" i="19"/>
  <c r="I25" i="19"/>
  <c r="H25" i="19"/>
  <c r="J24" i="19"/>
  <c r="I24" i="19"/>
  <c r="H24" i="19"/>
  <c r="J23" i="19"/>
  <c r="I23" i="19"/>
  <c r="H23" i="19"/>
  <c r="J22" i="19"/>
  <c r="I22" i="19"/>
  <c r="H22" i="19"/>
  <c r="J21" i="19"/>
  <c r="I21" i="19"/>
  <c r="H21" i="19"/>
  <c r="J20" i="19"/>
  <c r="I20" i="19"/>
  <c r="H20" i="19"/>
  <c r="J19" i="19"/>
  <c r="I19" i="19"/>
  <c r="H19" i="19"/>
  <c r="J18" i="19"/>
  <c r="I18" i="19"/>
  <c r="H18" i="19"/>
  <c r="J17" i="19"/>
  <c r="I17" i="19"/>
  <c r="H17" i="19"/>
  <c r="J16" i="19"/>
  <c r="I16" i="19"/>
  <c r="H16" i="19"/>
  <c r="J15" i="19"/>
  <c r="I15" i="19"/>
  <c r="H15" i="19"/>
  <c r="J14" i="19"/>
  <c r="I14" i="19"/>
  <c r="H14" i="19"/>
  <c r="J13" i="19"/>
  <c r="I13" i="19"/>
  <c r="H13" i="19"/>
  <c r="J12" i="19"/>
  <c r="I12" i="19"/>
  <c r="H12" i="19"/>
  <c r="J11" i="19"/>
  <c r="I11" i="19"/>
  <c r="H11" i="19"/>
  <c r="J10" i="19"/>
  <c r="I10" i="19"/>
  <c r="H10" i="19"/>
  <c r="J9" i="19"/>
  <c r="I9" i="19"/>
  <c r="H9" i="19"/>
  <c r="J8" i="19"/>
  <c r="I8" i="19"/>
  <c r="H8" i="19"/>
  <c r="J7" i="19"/>
  <c r="I7" i="19"/>
  <c r="H7" i="19"/>
  <c r="G6" i="15"/>
  <c r="H6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D34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B44" i="16"/>
  <c r="D62" i="16"/>
  <c r="D61" i="16"/>
  <c r="D57" i="16"/>
  <c r="D56" i="16"/>
  <c r="D55" i="16"/>
  <c r="D51" i="16"/>
  <c r="D50" i="16"/>
  <c r="D49" i="16"/>
  <c r="D47" i="16"/>
  <c r="C44" i="16"/>
  <c r="D37" i="16"/>
  <c r="D35" i="16"/>
  <c r="D32" i="16"/>
  <c r="D31" i="16"/>
  <c r="D29" i="16"/>
  <c r="D28" i="16"/>
  <c r="D26" i="16"/>
  <c r="D25" i="16"/>
  <c r="B23" i="16"/>
  <c r="D9" i="16"/>
  <c r="D8" i="16"/>
  <c r="B6" i="16"/>
  <c r="D14" i="16"/>
  <c r="D13" i="16"/>
  <c r="D10" i="16"/>
  <c r="D11" i="16"/>
  <c r="D12" i="16"/>
  <c r="D15" i="16"/>
  <c r="C23" i="16"/>
  <c r="D24" i="16"/>
  <c r="D27" i="16"/>
  <c r="D30" i="16"/>
  <c r="D33" i="16"/>
  <c r="D34" i="16"/>
  <c r="D36" i="16"/>
  <c r="D46" i="16"/>
  <c r="D48" i="16"/>
  <c r="D52" i="16"/>
  <c r="D53" i="16"/>
  <c r="D54" i="16"/>
  <c r="D58" i="16"/>
  <c r="D59" i="16"/>
  <c r="D60" i="16"/>
  <c r="H7" i="15"/>
  <c r="I7" i="15"/>
  <c r="H8" i="15"/>
  <c r="I8" i="15"/>
  <c r="H9" i="15"/>
  <c r="I9" i="15"/>
  <c r="H10" i="15"/>
  <c r="I10" i="15"/>
  <c r="H11" i="15"/>
  <c r="I11" i="15"/>
  <c r="H12" i="15"/>
  <c r="I12" i="15"/>
  <c r="H13" i="15"/>
  <c r="I13" i="15"/>
  <c r="H14" i="15"/>
  <c r="I14" i="15"/>
  <c r="H15" i="15"/>
  <c r="I15" i="15"/>
  <c r="H16" i="15"/>
  <c r="I16" i="15"/>
  <c r="H17" i="15"/>
  <c r="I17" i="15"/>
  <c r="H18" i="15"/>
  <c r="I18" i="15"/>
  <c r="H19" i="15"/>
  <c r="I19" i="15"/>
  <c r="H20" i="15"/>
  <c r="I20" i="15"/>
  <c r="H21" i="15"/>
  <c r="I21" i="15"/>
  <c r="H22" i="15"/>
  <c r="I22" i="15"/>
  <c r="H23" i="15"/>
  <c r="I23" i="15"/>
  <c r="H24" i="15"/>
  <c r="I24" i="15"/>
  <c r="H25" i="15"/>
  <c r="I25" i="15"/>
  <c r="H26" i="15"/>
  <c r="I26" i="15"/>
  <c r="H27" i="15"/>
  <c r="I27" i="15"/>
  <c r="H28" i="15"/>
  <c r="I28" i="15"/>
  <c r="H29" i="15"/>
  <c r="I29" i="15"/>
  <c r="H30" i="15"/>
  <c r="I30" i="15"/>
  <c r="H31" i="15"/>
  <c r="I31" i="15"/>
  <c r="H32" i="15"/>
  <c r="I32" i="15"/>
  <c r="H33" i="15"/>
  <c r="I33" i="15"/>
  <c r="H34" i="15"/>
  <c r="I34" i="15"/>
  <c r="H35" i="15"/>
  <c r="F27" i="14"/>
  <c r="F26" i="14"/>
  <c r="F25" i="14"/>
  <c r="F24" i="14"/>
  <c r="F23" i="14"/>
  <c r="F22" i="14"/>
  <c r="F21" i="14"/>
  <c r="F20" i="14"/>
  <c r="F19" i="14"/>
  <c r="E19" i="14"/>
  <c r="F6" i="14"/>
  <c r="E6" i="14"/>
  <c r="D19" i="14"/>
  <c r="D6" i="14"/>
  <c r="J37" i="12"/>
  <c r="I37" i="12"/>
  <c r="H37" i="12"/>
  <c r="J36" i="12"/>
  <c r="I36" i="12"/>
  <c r="H36" i="12"/>
  <c r="J35" i="12"/>
  <c r="I35" i="12"/>
  <c r="H35" i="12"/>
  <c r="J34" i="12"/>
  <c r="I34" i="12"/>
  <c r="H34" i="12"/>
  <c r="J33" i="12"/>
  <c r="I33" i="12"/>
  <c r="H33" i="12"/>
  <c r="J32" i="12"/>
  <c r="I32" i="12"/>
  <c r="H32" i="12"/>
  <c r="J31" i="12"/>
  <c r="I31" i="12"/>
  <c r="H31" i="12"/>
  <c r="J30" i="12"/>
  <c r="I30" i="12"/>
  <c r="H30" i="12"/>
  <c r="J29" i="12"/>
  <c r="I29" i="12"/>
  <c r="H29" i="12"/>
  <c r="J28" i="12"/>
  <c r="I28" i="12"/>
  <c r="H28" i="12"/>
  <c r="J27" i="12"/>
  <c r="I27" i="12"/>
  <c r="H27" i="12"/>
  <c r="J26" i="12"/>
  <c r="I26" i="12"/>
  <c r="H26" i="12"/>
  <c r="J25" i="12"/>
  <c r="I25" i="12"/>
  <c r="H25" i="12"/>
  <c r="J24" i="12"/>
  <c r="I24" i="12"/>
  <c r="H24" i="12"/>
  <c r="J23" i="12"/>
  <c r="I23" i="12"/>
  <c r="H23" i="12"/>
  <c r="J22" i="12"/>
  <c r="I22" i="12"/>
  <c r="H22" i="12"/>
  <c r="J21" i="12"/>
  <c r="I21" i="12"/>
  <c r="H21" i="12"/>
  <c r="J20" i="12"/>
  <c r="I20" i="12"/>
  <c r="H20" i="12"/>
  <c r="J19" i="12"/>
  <c r="I19" i="12"/>
  <c r="H19" i="12"/>
  <c r="J18" i="12"/>
  <c r="I18" i="12"/>
  <c r="H18" i="12"/>
  <c r="J17" i="12"/>
  <c r="I17" i="12"/>
  <c r="H17" i="12"/>
  <c r="J16" i="12"/>
  <c r="I16" i="12"/>
  <c r="H16" i="12"/>
  <c r="J15" i="12"/>
  <c r="I15" i="12"/>
  <c r="H15" i="12"/>
  <c r="J14" i="12"/>
  <c r="I14" i="12"/>
  <c r="H14" i="12"/>
  <c r="J13" i="12"/>
  <c r="I13" i="12"/>
  <c r="H13" i="12"/>
  <c r="J12" i="12"/>
  <c r="I12" i="12"/>
  <c r="H12" i="12"/>
  <c r="J11" i="12"/>
  <c r="I11" i="12"/>
  <c r="H11" i="12"/>
  <c r="J10" i="12"/>
  <c r="I10" i="12"/>
  <c r="H10" i="12"/>
  <c r="J9" i="12"/>
  <c r="I9" i="12"/>
  <c r="H9" i="12"/>
  <c r="J8" i="12"/>
  <c r="I8" i="12"/>
  <c r="H8" i="12"/>
  <c r="J7" i="12"/>
  <c r="H7" i="12"/>
  <c r="K7" i="19" l="1"/>
  <c r="K13" i="19"/>
  <c r="K19" i="19"/>
  <c r="K31" i="19"/>
  <c r="K11" i="19"/>
  <c r="K17" i="19"/>
  <c r="K23" i="19"/>
  <c r="K29" i="19"/>
  <c r="K9" i="19"/>
  <c r="K22" i="19"/>
  <c r="K37" i="19"/>
  <c r="K12" i="19"/>
  <c r="K15" i="19"/>
  <c r="K21" i="19"/>
  <c r="K27" i="19"/>
  <c r="K33" i="19"/>
  <c r="K35" i="19"/>
  <c r="K8" i="19"/>
  <c r="K18" i="19"/>
  <c r="K28" i="19"/>
  <c r="K14" i="19"/>
  <c r="K24" i="19"/>
  <c r="K34" i="19"/>
  <c r="K20" i="19"/>
  <c r="K30" i="19"/>
  <c r="K10" i="19"/>
  <c r="K26" i="19"/>
  <c r="K36" i="19"/>
  <c r="K16" i="19"/>
  <c r="K25" i="19"/>
  <c r="K32" i="19"/>
  <c r="D44" i="16"/>
  <c r="D45" i="16"/>
  <c r="D23" i="16"/>
  <c r="C6" i="16"/>
  <c r="D6" i="16" s="1"/>
  <c r="D7" i="16"/>
  <c r="K16" i="12"/>
  <c r="K29" i="12"/>
  <c r="K32" i="12"/>
  <c r="K10" i="12"/>
  <c r="K19" i="12"/>
  <c r="K22" i="12"/>
  <c r="K28" i="12"/>
  <c r="K34" i="12"/>
  <c r="K9" i="12"/>
  <c r="K12" i="12"/>
  <c r="K15" i="12"/>
  <c r="K25" i="12"/>
  <c r="K35" i="12"/>
  <c r="K8" i="12"/>
  <c r="K18" i="12"/>
  <c r="K21" i="12"/>
  <c r="K31" i="12"/>
  <c r="K11" i="12"/>
  <c r="K14" i="12"/>
  <c r="K24" i="12"/>
  <c r="K27" i="12"/>
  <c r="K37" i="12"/>
  <c r="K7" i="12"/>
  <c r="K17" i="12"/>
  <c r="K20" i="12"/>
  <c r="K30" i="12"/>
  <c r="K33" i="12"/>
  <c r="K13" i="12"/>
  <c r="K23" i="12"/>
  <c r="K26" i="12"/>
  <c r="K36" i="12"/>
  <c r="H17" i="2"/>
  <c r="G17" i="2"/>
  <c r="F17" i="2"/>
  <c r="E17" i="2"/>
  <c r="C17" i="2"/>
  <c r="B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J17" i="2" l="1"/>
  <c r="K17" i="2"/>
  <c r="L17" i="2"/>
</calcChain>
</file>

<file path=xl/sharedStrings.xml><?xml version="1.0" encoding="utf-8"?>
<sst xmlns="http://schemas.openxmlformats.org/spreadsheetml/2006/main" count="3167" uniqueCount="664">
  <si>
    <t>UWAGA: Dane są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</si>
  <si>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</si>
  <si>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</si>
  <si>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</si>
  <si>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</si>
  <si>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</si>
  <si>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</si>
  <si>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</si>
  <si>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0101</t>
  </si>
  <si>
    <t>Konie żywe</t>
  </si>
  <si>
    <t>0102</t>
  </si>
  <si>
    <t>Bydło żywe</t>
  </si>
  <si>
    <t>0103</t>
  </si>
  <si>
    <t>Trzoda chlewna żywa</t>
  </si>
  <si>
    <t>0104</t>
  </si>
  <si>
    <t>Owce i kozy żywe</t>
  </si>
  <si>
    <t>0105</t>
  </si>
  <si>
    <t>Drób domowy żywy</t>
  </si>
  <si>
    <t>0106</t>
  </si>
  <si>
    <t>Pozostałe zwierzęta żywe</t>
  </si>
  <si>
    <t>0201</t>
  </si>
  <si>
    <t>Mięso wołowe świeże lub chłodzone</t>
  </si>
  <si>
    <t>0202</t>
  </si>
  <si>
    <t>Mięso wołowe mrożone</t>
  </si>
  <si>
    <t>0203</t>
  </si>
  <si>
    <t>Mięso wieprzowe świeże, chłodzone lub mrożone</t>
  </si>
  <si>
    <t>0204</t>
  </si>
  <si>
    <t>Mięso baranie i kozie - świeże, chłodzone l. mrożone</t>
  </si>
  <si>
    <t>0205</t>
  </si>
  <si>
    <t>Mięso końskie</t>
  </si>
  <si>
    <t>0206</t>
  </si>
  <si>
    <t>Jadalne podroby wołowe, wieprzowe, baranie, kozie,</t>
  </si>
  <si>
    <t>0207</t>
  </si>
  <si>
    <t>Mięso i jadalne podroby z drobiu z pozycji nr 0105,</t>
  </si>
  <si>
    <t>0208</t>
  </si>
  <si>
    <t>Pozostałe mięso i podroby jadalne, świeże, chłodzone</t>
  </si>
  <si>
    <t>0209</t>
  </si>
  <si>
    <t>Tłuszcz wieprzowy, drobiowy</t>
  </si>
  <si>
    <t>0210</t>
  </si>
  <si>
    <t>Mięso i podroby jadalne, solone, w solance, suszone</t>
  </si>
  <si>
    <t>0301</t>
  </si>
  <si>
    <t>Ryby żywe</t>
  </si>
  <si>
    <t>0302</t>
  </si>
  <si>
    <t>Ryby świeże lub chłodzone, z wyjątkiem filetów</t>
  </si>
  <si>
    <t>0303</t>
  </si>
  <si>
    <t>Ryby mrożone, z wyłączeniem filetów rybnych</t>
  </si>
  <si>
    <t>0304</t>
  </si>
  <si>
    <t>Filety rybne i inne mięso rybie (rozdrobnione)</t>
  </si>
  <si>
    <t>0305</t>
  </si>
  <si>
    <t>Ryby suszone, solone lub w solance; ryby wędzone</t>
  </si>
  <si>
    <t>0306</t>
  </si>
  <si>
    <t>Skorupiaki w skorupach lub bez, żywe, świeże,</t>
  </si>
  <si>
    <t>0307</t>
  </si>
  <si>
    <t>Mięczaki w skorupach lub bez, żywe, świeże,</t>
  </si>
  <si>
    <t>0308</t>
  </si>
  <si>
    <t>Bezkręgowce wodne, inne niż skorupiaki i mięczaki,</t>
  </si>
  <si>
    <t>0401</t>
  </si>
  <si>
    <t xml:space="preserve">Mleko i śmietana, nie zagęszczone 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</si>
  <si>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</si>
  <si>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</si>
  <si>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</si>
  <si>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</si>
  <si>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</si>
  <si>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</si>
  <si>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</si>
  <si>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</si>
  <si>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</si>
  <si>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</si>
  <si>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0407</t>
  </si>
  <si>
    <t>Jaja ptasie w skorupkach</t>
  </si>
  <si>
    <t>0408</t>
  </si>
  <si>
    <t>Jaja ptasie bez skorupek i żółtka jaj, świeże,</t>
  </si>
  <si>
    <t>0409</t>
  </si>
  <si>
    <t>Miód naturalny</t>
  </si>
  <si>
    <t>0410</t>
  </si>
  <si>
    <t>Jadalne prod. poch. zwierzęcego gdzie indziej nie wym.</t>
  </si>
  <si>
    <t>0501</t>
  </si>
  <si>
    <t>Włosy ludzkie nieobrob. odtłusz.; odpadki ludz. włosów</t>
  </si>
  <si>
    <t>0502</t>
  </si>
  <si>
    <t xml:space="preserve">Szczecina i sierść świń lub dzików; sierść borsuka </t>
  </si>
  <si>
    <t>0504</t>
  </si>
  <si>
    <t>Jelita, pęcherze i żołądki zwierzęce (oprócz rybich),</t>
  </si>
  <si>
    <t>0505</t>
  </si>
  <si>
    <t>Skóry i inne części ptaków z ich piórami lub puchem,</t>
  </si>
  <si>
    <t>0506</t>
  </si>
  <si>
    <t>Kości i rdzenie rogów, nie obrobione, odtłuszczone,</t>
  </si>
  <si>
    <t>0507</t>
  </si>
  <si>
    <t>Kość słoniowa, skorupy żółwiowe, fiszbiny i frędzle,</t>
  </si>
  <si>
    <t>0508</t>
  </si>
  <si>
    <t>Koral i podobne materiały</t>
  </si>
  <si>
    <t>0510</t>
  </si>
  <si>
    <t>Ambra sz.,str.bobr.,cib.i piżmo;musz.hiszp.,żółć;grucz.</t>
  </si>
  <si>
    <t>0511</t>
  </si>
  <si>
    <t>Produkty pochodzenia zwierzęcego, gdzie indziej nie wym.</t>
  </si>
  <si>
    <t>0601</t>
  </si>
  <si>
    <t>Bulwy, korzenie bulwiaste, cebulki, łodygi podziemne</t>
  </si>
  <si>
    <t>0602</t>
  </si>
  <si>
    <t>Pozostałe rośliny żywe (łącznie z ich korzeniami),</t>
  </si>
  <si>
    <t>0603</t>
  </si>
  <si>
    <t xml:space="preserve">Kwiaty cięte i pąki kwiatowe </t>
  </si>
  <si>
    <t>0604</t>
  </si>
  <si>
    <t>Liście, gałęzie i inne części roślin, bez kwiatów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</si>
  <si>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</si>
  <si>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</si>
  <si>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</si>
  <si>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</si>
  <si>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</si>
  <si>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</si>
  <si>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</si>
  <si>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</si>
  <si>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</si>
  <si>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</si>
  <si>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</si>
  <si>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</si>
  <si>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</si>
  <si>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</si>
  <si>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</si>
  <si>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</si>
  <si>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</si>
  <si>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</si>
  <si>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</si>
  <si>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</si>
  <si>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</si>
  <si>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</si>
  <si>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</si>
  <si>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</si>
  <si>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</si>
  <si>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</si>
  <si>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</si>
  <si>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</si>
  <si>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</si>
  <si>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</si>
  <si>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</si>
  <si>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</si>
  <si>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0803</t>
  </si>
  <si>
    <t>Banany</t>
  </si>
  <si>
    <t>0804</t>
  </si>
  <si>
    <t xml:space="preserve">Daktyle, figi, ananasy, avokado, guawa, mango 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</si>
  <si>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</si>
  <si>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</si>
  <si>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</si>
  <si>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</si>
  <si>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</si>
  <si>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</si>
  <si>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</si>
  <si>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</si>
  <si>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</si>
  <si>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</si>
  <si>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0810</t>
  </si>
  <si>
    <t>Pozostałe owoce, świeże</t>
  </si>
  <si>
    <t>0811</t>
  </si>
  <si>
    <t>Owoce i orzechy, niegotowane lub gotowane na parze, zamrożone</t>
  </si>
  <si>
    <t>0812</t>
  </si>
  <si>
    <t xml:space="preserve">Owoce i orzechy zakonserwowane tymczasowo </t>
  </si>
  <si>
    <t>0813</t>
  </si>
  <si>
    <t>Owoce suszone, inne niż z pozycji od nr 0801 do 0812</t>
  </si>
  <si>
    <t>0814</t>
  </si>
  <si>
    <t xml:space="preserve">Skórki owoców cytrusowych i melonów </t>
  </si>
  <si>
    <t>0901</t>
  </si>
  <si>
    <t>Kawa, nawet palona lub bezkofeinowa; łupinki i łuski</t>
  </si>
  <si>
    <t>0902</t>
  </si>
  <si>
    <t>Herbata, nawet aromatyzowana</t>
  </si>
  <si>
    <t>0903</t>
  </si>
  <si>
    <t>Herbata paragwajska</t>
  </si>
  <si>
    <t>0904</t>
  </si>
  <si>
    <t xml:space="preserve">Pieprz z rodzaju Piper; suszone lub rozgniatane </t>
  </si>
  <si>
    <t>0905</t>
  </si>
  <si>
    <t>Wanilia</t>
  </si>
  <si>
    <t>0906</t>
  </si>
  <si>
    <t>Cynamon i kwiaty cynamonowca</t>
  </si>
  <si>
    <t>0907</t>
  </si>
  <si>
    <t>Goździki (całe owoce, kwiaty i szypułki)</t>
  </si>
  <si>
    <t>0908</t>
  </si>
  <si>
    <t>Gałka muszkatołowa, kwiat muszkatołowy i kardamony</t>
  </si>
  <si>
    <t>0909</t>
  </si>
  <si>
    <t xml:space="preserve">Nasiona anyżku, badianu, kopru, kolendry, kminu </t>
  </si>
  <si>
    <t>0910</t>
  </si>
  <si>
    <t>Imbir, szafran, kurkuma, tymianek, liście laurowe,</t>
  </si>
  <si>
    <t>1001</t>
  </si>
  <si>
    <t>Pszenica i meslin</t>
  </si>
  <si>
    <t>1002</t>
  </si>
  <si>
    <t>Żyto</t>
  </si>
  <si>
    <t>1003</t>
  </si>
  <si>
    <t>Jęczmień</t>
  </si>
  <si>
    <t>1004</t>
  </si>
  <si>
    <t>Owies</t>
  </si>
  <si>
    <t>1005</t>
  </si>
  <si>
    <t>Kukurydza (ziarna)</t>
  </si>
  <si>
    <t>1006</t>
  </si>
  <si>
    <t>Ryż</t>
  </si>
  <si>
    <t>1007</t>
  </si>
  <si>
    <t>Sorgo</t>
  </si>
  <si>
    <t>1008</t>
  </si>
  <si>
    <t>Nasiona gryki, prosa i mozgi kanaryjskiej; pozostałe</t>
  </si>
  <si>
    <t>1101</t>
  </si>
  <si>
    <t>Mąka pszenna i żytnio-pszenna</t>
  </si>
  <si>
    <t>1102</t>
  </si>
  <si>
    <t>Mąka ze zbóż innych niż pszenica i mieszanka żyta  z pszenicą</t>
  </si>
  <si>
    <t>1103</t>
  </si>
  <si>
    <t>Kasze, grysiki i granulki zbożowe</t>
  </si>
  <si>
    <t>1104</t>
  </si>
  <si>
    <t>Ziarna zbóż obrobione w inny sposób</t>
  </si>
  <si>
    <t>1105</t>
  </si>
  <si>
    <t>Mąka, grysik, płatki, grudki i granulki</t>
  </si>
  <si>
    <t>1106</t>
  </si>
  <si>
    <t>Mąka i grysik z suszonych roślin strączkowych</t>
  </si>
  <si>
    <t>1107</t>
  </si>
  <si>
    <t>Słód palony lub nie</t>
  </si>
  <si>
    <t>1108</t>
  </si>
  <si>
    <t>Skrobie; inulina</t>
  </si>
  <si>
    <t>1109</t>
  </si>
  <si>
    <t>Gluten pszenny, suszony lub nie</t>
  </si>
  <si>
    <t>1201</t>
  </si>
  <si>
    <t>Soja - nasiona</t>
  </si>
  <si>
    <t>1202</t>
  </si>
  <si>
    <t>Orzeszki ziemne, nie palone ani nie przygotowane</t>
  </si>
  <si>
    <t>1204</t>
  </si>
  <si>
    <t>Nasiona lnu</t>
  </si>
  <si>
    <t>1205</t>
  </si>
  <si>
    <t>Nasiona rzepaku lub rzepiku</t>
  </si>
  <si>
    <t>1206</t>
  </si>
  <si>
    <t>Nasiona słonecznika</t>
  </si>
  <si>
    <t>1207</t>
  </si>
  <si>
    <t>Inne nasiona i owoce oleiste, nawet łamane</t>
  </si>
  <si>
    <t>1208</t>
  </si>
  <si>
    <t>Mąka i grysiki z nasion lub owoców oleistych, inne niż z gorczycy</t>
  </si>
  <si>
    <t>1209</t>
  </si>
  <si>
    <t>Nasiona, owoce i zarodniki, siewne</t>
  </si>
  <si>
    <t>1210</t>
  </si>
  <si>
    <t>Szyszki chmielowe, świeże lub suszone</t>
  </si>
  <si>
    <t>1211</t>
  </si>
  <si>
    <t>Rośliny i ich części (łącznie z nasionami i owocami)</t>
  </si>
  <si>
    <t>1212</t>
  </si>
  <si>
    <t>Chleb świętojański, wodorosty morskie i inne algi,</t>
  </si>
  <si>
    <t>1213</t>
  </si>
  <si>
    <t>Słoma i plewy zbóż</t>
  </si>
  <si>
    <t>1214</t>
  </si>
  <si>
    <t>Brukiew, buraki pastewne, korzenie pastewne, siano,</t>
  </si>
  <si>
    <t>1301</t>
  </si>
  <si>
    <t xml:space="preserve">Szelak; gumy naturalne, żywice, gumożywice </t>
  </si>
  <si>
    <t>1302</t>
  </si>
  <si>
    <t>Soki i ekstrakty roślinne; substancje pektynowe,</t>
  </si>
  <si>
    <t>1401</t>
  </si>
  <si>
    <t xml:space="preserve">Materiały roślinne używane głównie do wyplatania </t>
  </si>
  <si>
    <t>1404</t>
  </si>
  <si>
    <t xml:space="preserve">Produkty roślinne gdzie indziej nie wymienione </t>
  </si>
  <si>
    <t>1501</t>
  </si>
  <si>
    <t>Smalec</t>
  </si>
  <si>
    <t>1502</t>
  </si>
  <si>
    <t>Tłuszcze wołowe</t>
  </si>
  <si>
    <t>1503</t>
  </si>
  <si>
    <t>Stearyna smalcowa</t>
  </si>
  <si>
    <t>1504</t>
  </si>
  <si>
    <t>Tłuszcze i oleje i ich frakcje, z ryb lub ze ssaków</t>
  </si>
  <si>
    <t>1505</t>
  </si>
  <si>
    <t xml:space="preserve">Tłuszcz z wełny oraz substancje tłuszczowe </t>
  </si>
  <si>
    <t>1506</t>
  </si>
  <si>
    <t>Pozostałe tłuszcze i oleje zwierzęce oraz ich frakcje</t>
  </si>
  <si>
    <t>1507</t>
  </si>
  <si>
    <t>Olej sojowy i jego frakcje, rafinowane lub nie</t>
  </si>
  <si>
    <t>1508</t>
  </si>
  <si>
    <t>Olej z orzeszków ziemnych i jego frakcje, rafinowane</t>
  </si>
  <si>
    <t>1509</t>
  </si>
  <si>
    <t>Oliwa i jej frakcje, rafinowane lub nie</t>
  </si>
  <si>
    <t>1510</t>
  </si>
  <si>
    <t>Pozostałe oleje i ich frakcje</t>
  </si>
  <si>
    <t>1511</t>
  </si>
  <si>
    <t>Olej palmowy i jego frakcje, rafinowany lub nie</t>
  </si>
  <si>
    <t>1512</t>
  </si>
  <si>
    <t xml:space="preserve">Olej słonecznikowy, szafranowy i bawełniany </t>
  </si>
  <si>
    <t>1513</t>
  </si>
  <si>
    <t>Olej kokosowy, olej z ziaren palmowych, olej babassu</t>
  </si>
  <si>
    <t>1514</t>
  </si>
  <si>
    <t xml:space="preserve">Olej rzepakowy, rzepikowy i gorczycowy </t>
  </si>
  <si>
    <t>1515</t>
  </si>
  <si>
    <t>Pozostałe nielotne tłuszcze i oleje roślinne</t>
  </si>
  <si>
    <t>1516</t>
  </si>
  <si>
    <t xml:space="preserve">Tłuszcze i oleje zwierzęce lub roślinne </t>
  </si>
  <si>
    <t>1517</t>
  </si>
  <si>
    <t>Margaryna; jadalne mieszaniny lub wyroby z tłuszczów</t>
  </si>
  <si>
    <t>1518</t>
  </si>
  <si>
    <t xml:space="preserve">Tłuszcze i oleje zwierzęce lub roślinne i ich frakcje gotowane, </t>
  </si>
  <si>
    <t>1520</t>
  </si>
  <si>
    <t>Gliceryna, również zanieczyszczona; wody glicerynowe</t>
  </si>
  <si>
    <t>1521</t>
  </si>
  <si>
    <t>Woski roślinne (oprócz trójglicerydów), wosk</t>
  </si>
  <si>
    <t>1522</t>
  </si>
  <si>
    <t>Degras</t>
  </si>
  <si>
    <t>1601</t>
  </si>
  <si>
    <t>Kiełbasy i podobne produkty z mięsa</t>
  </si>
  <si>
    <t>1602</t>
  </si>
  <si>
    <t>Pozostałe przetworzone lub konserwowane mięso,</t>
  </si>
  <si>
    <t>1603</t>
  </si>
  <si>
    <t>Ekstrakty i soki z mięsa, ryb lub skorupiaków</t>
  </si>
  <si>
    <t>1604</t>
  </si>
  <si>
    <t>Przetworzone i konserwowane ryby; kawior i namiastki</t>
  </si>
  <si>
    <t>1605</t>
  </si>
  <si>
    <t>Skorupiaki, mięczaki i inne bezkręgowce wodne,</t>
  </si>
  <si>
    <t>1701</t>
  </si>
  <si>
    <t>Cukier trzcinowy lub buraczany i chem. czysta sacharoza w p.stałej</t>
  </si>
  <si>
    <t>1702</t>
  </si>
  <si>
    <t>Pozostałe cukry łącznie z chem. czyst. lakt.,malt.,gluk.i frukt.</t>
  </si>
  <si>
    <t>1703</t>
  </si>
  <si>
    <t>Melasy powstałe z ekstrakcji lub rafinacji cukru</t>
  </si>
  <si>
    <t>1704</t>
  </si>
  <si>
    <t>Wyroby cukiernicze (łącznie z białą czekoladą)</t>
  </si>
  <si>
    <t>1801</t>
  </si>
  <si>
    <t>Ziarna kakaowe, całe lub łamane, surowe lub palone</t>
  </si>
  <si>
    <t>1802</t>
  </si>
  <si>
    <t>Kakaowe łuski, łupiny, osłonki i inne odpady z kakao</t>
  </si>
  <si>
    <t>1803</t>
  </si>
  <si>
    <t>Pasta kakaowa, nawet odtłuszczona</t>
  </si>
  <si>
    <t>1804</t>
  </si>
  <si>
    <t>Kakaowe masło, tłuszcz i olej</t>
  </si>
  <si>
    <t>1805</t>
  </si>
  <si>
    <t>Proszek kakaowy nie zawierający dodatku cukru</t>
  </si>
  <si>
    <t>1806</t>
  </si>
  <si>
    <t>Czekolada i inne przetwory spożywcze zawierające kakao</t>
  </si>
  <si>
    <t>1901</t>
  </si>
  <si>
    <t>Ekstrakt słodowy; przetwory spożywcze z mąki,</t>
  </si>
  <si>
    <t>1902</t>
  </si>
  <si>
    <t xml:space="preserve">Ciasto, również gotowane lub nadziewane </t>
  </si>
  <si>
    <t>1903</t>
  </si>
  <si>
    <t>Tapioka i jej namiastki przygotowane ze skrobi l.przygot. inaczej</t>
  </si>
  <si>
    <t>1904</t>
  </si>
  <si>
    <t xml:space="preserve">Przetwory spożywcze otrzymane przez spęcznianie </t>
  </si>
  <si>
    <t>1905</t>
  </si>
  <si>
    <t>Chleb, pieczywo cukiernicze, ciasta i ciastka,</t>
  </si>
  <si>
    <t>2001</t>
  </si>
  <si>
    <t>Warzywa, owoce, orzechy i inne jadal. części rośl. przetw. l.zakons.</t>
  </si>
  <si>
    <t>2002</t>
  </si>
  <si>
    <t>Pomidory przetworzone lub zakons. inaczej niż kw. octow.</t>
  </si>
  <si>
    <t>2003</t>
  </si>
  <si>
    <t>Grzyby i trufle, przetworzone lub zakonserwowane</t>
  </si>
  <si>
    <t>2004</t>
  </si>
  <si>
    <t>Pozostałe warzywa przetworzone lub zakonserwowane, mrożone</t>
  </si>
  <si>
    <t>2005</t>
  </si>
  <si>
    <t>Pozostałe warzywa przetworzone lub zakonserwowane, nie mrożone</t>
  </si>
  <si>
    <t>2006</t>
  </si>
  <si>
    <t>Owoce,orzechy,skórki owoc,części rośl,zakons.cukr.</t>
  </si>
  <si>
    <t>2007</t>
  </si>
  <si>
    <t xml:space="preserve">Dżemy, galaretki owocowe, marmolady, przeciery </t>
  </si>
  <si>
    <t>2008</t>
  </si>
  <si>
    <t>Owoce, orzechy i inne jadalne części roślin</t>
  </si>
  <si>
    <t>2009</t>
  </si>
  <si>
    <t xml:space="preserve">Soki owocowe (łącznie z moszczem winogronowym) </t>
  </si>
  <si>
    <t>2101</t>
  </si>
  <si>
    <t xml:space="preserve">Ekstrakty, esencje i koncentraty kawy, herbaty </t>
  </si>
  <si>
    <t>2102</t>
  </si>
  <si>
    <t>Drożdże (aktywne lub nieaktywne); inne</t>
  </si>
  <si>
    <t>2103</t>
  </si>
  <si>
    <t xml:space="preserve">Sosy i przetwory z nich; zmieszane przyprawy </t>
  </si>
  <si>
    <t>2104</t>
  </si>
  <si>
    <t>Zupy i buliony i przetwory z nich; złożone przetwory</t>
  </si>
  <si>
    <t>2105</t>
  </si>
  <si>
    <t>Lody śmietankowe</t>
  </si>
  <si>
    <t>2106</t>
  </si>
  <si>
    <t>Przetwory spożywcze gdzie indziej nie wymienione</t>
  </si>
  <si>
    <t>2201</t>
  </si>
  <si>
    <t xml:space="preserve">Wody, w tym naturalne lub sztuczne wody mineralne </t>
  </si>
  <si>
    <t>2202</t>
  </si>
  <si>
    <t>Wody, w tym wody mineralne i wody gazowane,</t>
  </si>
  <si>
    <t>2203</t>
  </si>
  <si>
    <t>Piwo otrzymywane ze słodu</t>
  </si>
  <si>
    <t>2204</t>
  </si>
  <si>
    <t>Wino ze świeżych winogron łącznie z winami</t>
  </si>
  <si>
    <t>2205</t>
  </si>
  <si>
    <t>Wermut i inne wina ze świeżych winogron przyprawione</t>
  </si>
  <si>
    <t>2206</t>
  </si>
  <si>
    <t>Pozostałe napoje fermentowane</t>
  </si>
  <si>
    <t>2207</t>
  </si>
  <si>
    <t xml:space="preserve">Alkohol etylowy nieskażony </t>
  </si>
  <si>
    <t>2208</t>
  </si>
  <si>
    <t>Alkohol etylowy nieskażony o objętościowej mocy alkoh.&lt;80% obj.</t>
  </si>
  <si>
    <t>2209</t>
  </si>
  <si>
    <t>Ocet i namiastki octu</t>
  </si>
  <si>
    <t>2301</t>
  </si>
  <si>
    <t>Mąki, grysiki i granulki z mięsa i podrobów, ryb</t>
  </si>
  <si>
    <t>2302</t>
  </si>
  <si>
    <t>Otręby, śruta i inne pozostałości odsiewu, przemiału</t>
  </si>
  <si>
    <t>2303</t>
  </si>
  <si>
    <t>Pozostałości z produkcji skrobi i podobne pozostałości</t>
  </si>
  <si>
    <t>2304</t>
  </si>
  <si>
    <t>Makuchy i inne pozostałości stałe,  z ekstrakcji oleju sojowego</t>
  </si>
  <si>
    <t>2306</t>
  </si>
  <si>
    <t xml:space="preserve">Makuchy i inne pozostałości stałe, nawet mielone </t>
  </si>
  <si>
    <t>2308</t>
  </si>
  <si>
    <t>Roślinne materiały, odpady, pozostałości i produkty uboczne</t>
  </si>
  <si>
    <t>2309</t>
  </si>
  <si>
    <t>Produkty używane do karmienia zwierząt</t>
  </si>
  <si>
    <t>2401</t>
  </si>
  <si>
    <t>Tytoń nie przetworzony; odpady tytoniowe</t>
  </si>
  <si>
    <t>2402</t>
  </si>
  <si>
    <t>Cygara, również z obciętymi końcami, cygaretki i papierosy</t>
  </si>
  <si>
    <t>2403</t>
  </si>
  <si>
    <t>Pozostały przetworzony tytoń i przetworzone namiastki tytoniu</t>
  </si>
  <si>
    <t>OGÓŁEM</t>
  </si>
  <si>
    <t>EKSPORT</t>
  </si>
  <si>
    <t>IMPORT</t>
  </si>
  <si>
    <t>MIESIĄC</t>
  </si>
  <si>
    <t>Wartość [mln EUR]</t>
  </si>
  <si>
    <t>2017r.</t>
  </si>
  <si>
    <t>2018r.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</si>
  <si>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</si>
  <si>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</si>
  <si>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</si>
  <si>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</si>
  <si>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</si>
  <si>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</si>
  <si>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</si>
  <si>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</si>
  <si>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</si>
  <si>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</si>
  <si>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</si>
  <si>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</si>
  <si>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</si>
  <si>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* - dane wstępne</t>
  </si>
  <si>
    <t>UGRUPOWANIE</t>
  </si>
  <si>
    <t>Zmiana</t>
  </si>
  <si>
    <t>Struktura [%]</t>
  </si>
  <si>
    <t>[%]</t>
  </si>
  <si>
    <t>UE 15</t>
  </si>
  <si>
    <t>NMS 13</t>
  </si>
  <si>
    <t>WNP</t>
  </si>
  <si>
    <t>EFTA</t>
  </si>
  <si>
    <t>NAFTA</t>
  </si>
  <si>
    <t>MERCOSUR</t>
  </si>
  <si>
    <t>Pozostałe</t>
  </si>
  <si>
    <t>UE-27</t>
  </si>
  <si>
    <t>UE-15</t>
  </si>
  <si>
    <t>Suma końcowa</t>
  </si>
  <si>
    <t>Austria</t>
  </si>
  <si>
    <t>Belgia</t>
  </si>
  <si>
    <t>Bułgaria</t>
  </si>
  <si>
    <t>Chorwacja</t>
  </si>
  <si>
    <t>Cypr</t>
  </si>
  <si>
    <t>Dania</t>
  </si>
  <si>
    <t>Estonia</t>
  </si>
  <si>
    <t>Finlandia</t>
  </si>
  <si>
    <t>Francja</t>
  </si>
  <si>
    <t>Grecja</t>
  </si>
  <si>
    <t>Hiszpania</t>
  </si>
  <si>
    <t>Holandia</t>
  </si>
  <si>
    <t>Irlandia</t>
  </si>
  <si>
    <t>Litwa</t>
  </si>
  <si>
    <t>Luksemburg</t>
  </si>
  <si>
    <t>Łotwa</t>
  </si>
  <si>
    <t>Malta</t>
  </si>
  <si>
    <t>--</t>
  </si>
  <si>
    <t>Niemcy</t>
  </si>
  <si>
    <t>Portugalia</t>
  </si>
  <si>
    <t>Republika Czeska</t>
  </si>
  <si>
    <t>Rumunia</t>
  </si>
  <si>
    <t>Słowacja</t>
  </si>
  <si>
    <t>Słowenia</t>
  </si>
  <si>
    <t>Szwecja</t>
  </si>
  <si>
    <t>Węgry</t>
  </si>
  <si>
    <t>Wielka Brytania</t>
  </si>
  <si>
    <t>Włochy</t>
  </si>
  <si>
    <t>Pozost.teryt.UE</t>
  </si>
  <si>
    <t>Armenia</t>
  </si>
  <si>
    <t>Azerbejdżan</t>
  </si>
  <si>
    <t>Białoruś</t>
  </si>
  <si>
    <t>Kazachstan</t>
  </si>
  <si>
    <t>Kirgistan</t>
  </si>
  <si>
    <t>Mołdowa</t>
  </si>
  <si>
    <t>Rosja</t>
  </si>
  <si>
    <t>Tadżykistan</t>
  </si>
  <si>
    <t>Turkmenistan</t>
  </si>
  <si>
    <t>Ukraina</t>
  </si>
  <si>
    <t>Uzbekistan</t>
  </si>
  <si>
    <t>Islandia</t>
  </si>
  <si>
    <t>Liechtenstein</t>
  </si>
  <si>
    <t>Norwegia</t>
  </si>
  <si>
    <t>Szwajcaria</t>
  </si>
  <si>
    <t>Kanada</t>
  </si>
  <si>
    <t>Meksyk</t>
  </si>
  <si>
    <t>Argentyna</t>
  </si>
  <si>
    <t>Brazylia</t>
  </si>
  <si>
    <t>Paragwaj</t>
  </si>
  <si>
    <t>Urugwaj</t>
  </si>
  <si>
    <t>POZOSTAŁE</t>
  </si>
  <si>
    <t>Państwa BLISKIEGO WSCHODU</t>
  </si>
  <si>
    <t>(ważniejsze)</t>
  </si>
  <si>
    <t>Państwo</t>
  </si>
  <si>
    <t>Zmiana [%]</t>
  </si>
  <si>
    <t>Arabia Saudyjska</t>
  </si>
  <si>
    <t>Izrael</t>
  </si>
  <si>
    <t>Turcja</t>
  </si>
  <si>
    <t>Kuwejt</t>
  </si>
  <si>
    <t>Zjedn.Emiraty Arabskie</t>
  </si>
  <si>
    <t>Irak</t>
  </si>
  <si>
    <t>Jordania</t>
  </si>
  <si>
    <t>Liban</t>
  </si>
  <si>
    <t>Syria</t>
  </si>
  <si>
    <t>PAŃSTWA  AZJI</t>
  </si>
  <si>
    <t>Chiny</t>
  </si>
  <si>
    <t>Wietnam</t>
  </si>
  <si>
    <t>Hongkong</t>
  </si>
  <si>
    <t>Republika Korei</t>
  </si>
  <si>
    <t>Japonia</t>
  </si>
  <si>
    <t>Filipiny</t>
  </si>
  <si>
    <t>Tajlandia</t>
  </si>
  <si>
    <t>Singapur</t>
  </si>
  <si>
    <t>Malezja</t>
  </si>
  <si>
    <t>Indonezja</t>
  </si>
  <si>
    <t>Tajwan</t>
  </si>
  <si>
    <t>Mongolia</t>
  </si>
  <si>
    <t>India</t>
  </si>
  <si>
    <t>Sri Lanka</t>
  </si>
  <si>
    <t>PAŃSTWA  AFRYKI</t>
  </si>
  <si>
    <t>Algieria</t>
  </si>
  <si>
    <t>Republika Południowej Afryki</t>
  </si>
  <si>
    <t>Maroko</t>
  </si>
  <si>
    <t>Senegal</t>
  </si>
  <si>
    <t>Egipt</t>
  </si>
  <si>
    <t>Mauretania</t>
  </si>
  <si>
    <t>Ghana</t>
  </si>
  <si>
    <t>Libia</t>
  </si>
  <si>
    <t>Gwinea</t>
  </si>
  <si>
    <t>Nigeria</t>
  </si>
  <si>
    <t>Togo</t>
  </si>
  <si>
    <t>Liberia</t>
  </si>
  <si>
    <t>Benin</t>
  </si>
  <si>
    <t>Sudan</t>
  </si>
  <si>
    <t>Kongo</t>
  </si>
  <si>
    <t>Kenia</t>
  </si>
  <si>
    <t>Uganda</t>
  </si>
  <si>
    <t>Tanzania</t>
  </si>
  <si>
    <t>Zimbabwe</t>
  </si>
  <si>
    <t>Wolumen [tys. ton]</t>
  </si>
  <si>
    <t>Cena [EUR/kg]</t>
  </si>
  <si>
    <t>RAZEM  (poz. HS - 0101 do 2403)</t>
  </si>
  <si>
    <t>SAD + INTRASTAT</t>
  </si>
  <si>
    <t>Zakres danych: CN 01-24</t>
  </si>
  <si>
    <t>Źródło danych: Ministerstwo Finansów.</t>
  </si>
  <si>
    <t>1203</t>
  </si>
  <si>
    <t>Kopra</t>
  </si>
  <si>
    <t>2305</t>
  </si>
  <si>
    <t>Makuchy  pozostałe z ekstrakcji oleju z orzeszków ziemnych</t>
  </si>
  <si>
    <t>2019r.</t>
  </si>
  <si>
    <t>Wyniki obrotów towarami rolno-spożywczymi</t>
  </si>
  <si>
    <t>2004r.</t>
  </si>
  <si>
    <t>2005r.</t>
  </si>
  <si>
    <t>2006r.</t>
  </si>
  <si>
    <t>2007r.</t>
  </si>
  <si>
    <t>2008r.</t>
  </si>
  <si>
    <t>2009r.</t>
  </si>
  <si>
    <t>2010r.</t>
  </si>
  <si>
    <t>2011r.</t>
  </si>
  <si>
    <t>2012r.</t>
  </si>
  <si>
    <t>2013r.</t>
  </si>
  <si>
    <t>2014r.</t>
  </si>
  <si>
    <t>2015r.</t>
  </si>
  <si>
    <t>2016r.</t>
  </si>
  <si>
    <t>Eksport</t>
  </si>
  <si>
    <t>Import</t>
  </si>
  <si>
    <t>Saldo</t>
  </si>
  <si>
    <t>Źródło: MF/CIHZ</t>
  </si>
  <si>
    <t>Zmiana [%] w stosunku do roku poprzedniego</t>
  </si>
  <si>
    <t>-</t>
  </si>
  <si>
    <t>*- dane wstępne</t>
  </si>
  <si>
    <t xml:space="preserve"> </t>
  </si>
  <si>
    <t>GUS - Polski handel OGÓŁEM [mld EUR]</t>
  </si>
  <si>
    <t>Udział handlu rolno-spożywczego w handlu OGÓŁEM [%]</t>
  </si>
  <si>
    <t>2003r.</t>
  </si>
  <si>
    <t xml:space="preserve">Mięso i podroby jadalne z drobiu </t>
  </si>
  <si>
    <t>świeże, schłodzone lub zamrożone (CN 0207)</t>
  </si>
  <si>
    <t>Mięso ze świń, świeże, schłodzone lub zamrożone (CN 0203)</t>
  </si>
  <si>
    <t>ważniejsze kraje</t>
  </si>
  <si>
    <t>Kraj</t>
  </si>
  <si>
    <t>Wolumen   [tony]</t>
  </si>
  <si>
    <t>Mięso wołowe świeże, chłodzone lub zamrożone (CN 0201, 0202)</t>
  </si>
  <si>
    <t>Produkty mleczarskie (CN 0401 - 0406)</t>
  </si>
  <si>
    <t>Jabłka (CN 080810)</t>
  </si>
  <si>
    <t>Pszenica (CN 1001)</t>
  </si>
  <si>
    <t>Mozambik</t>
  </si>
  <si>
    <t>Kuba</t>
  </si>
  <si>
    <t>NIEMCY</t>
  </si>
  <si>
    <t>ważniejsze towary</t>
  </si>
  <si>
    <t>WIELKA BRYTANIA</t>
  </si>
  <si>
    <t>FRANCJA</t>
  </si>
  <si>
    <t>REPUBLIKA CZESKA</t>
  </si>
  <si>
    <t>WŁOCHY</t>
  </si>
  <si>
    <t>RUMUNIA</t>
  </si>
  <si>
    <t>WĘGRY</t>
  </si>
  <si>
    <t>HISZPANIA</t>
  </si>
  <si>
    <t>HOLANDIA</t>
  </si>
  <si>
    <t>01</t>
  </si>
  <si>
    <t>Zwierzęta żywe</t>
  </si>
  <si>
    <t>02</t>
  </si>
  <si>
    <t>Mięso i podroby jadalne</t>
  </si>
  <si>
    <t>03</t>
  </si>
  <si>
    <t>Ryby i "owoce morza"</t>
  </si>
  <si>
    <t>04</t>
  </si>
  <si>
    <t>Produkty mleczarskie, jaja, miód</t>
  </si>
  <si>
    <t>05</t>
  </si>
  <si>
    <t>Pozostałe produkty pochodzenia zwierzęcego</t>
  </si>
  <si>
    <t>06</t>
  </si>
  <si>
    <t>Żywe rośliny, kwiaty cięte, liście ozdobne</t>
  </si>
  <si>
    <t>07</t>
  </si>
  <si>
    <t>Warzywa</t>
  </si>
  <si>
    <t>08</t>
  </si>
  <si>
    <t>Owoce i orzechy jadalne</t>
  </si>
  <si>
    <t>09</t>
  </si>
  <si>
    <t>Kawa, herbata, przyprawy</t>
  </si>
  <si>
    <t>10</t>
  </si>
  <si>
    <t>Zboża</t>
  </si>
  <si>
    <t>11</t>
  </si>
  <si>
    <t>Prod. przem. młyn., słód, skrobie, inulina, gluten pszenny</t>
  </si>
  <si>
    <t>12</t>
  </si>
  <si>
    <t>Nasiona i owoce oleiste, rośl. przemysłowe</t>
  </si>
  <si>
    <t>13</t>
  </si>
  <si>
    <t>Szelak, gumy, żywice, soki i ekstrakty roślinne</t>
  </si>
  <si>
    <t>14</t>
  </si>
  <si>
    <t>Materiały roślinne do wyplatania</t>
  </si>
  <si>
    <t>15</t>
  </si>
  <si>
    <t>Tł. rośl. i zwierz., prod. ich rozkładu, woski</t>
  </si>
  <si>
    <t>16</t>
  </si>
  <si>
    <t>Przetwory z mięsa, ryb i "owoców morza"</t>
  </si>
  <si>
    <t>17</t>
  </si>
  <si>
    <t>Cukry i wyroby cukiernicze</t>
  </si>
  <si>
    <t>18</t>
  </si>
  <si>
    <t>Kakao i przetwory z kakao</t>
  </si>
  <si>
    <t>19</t>
  </si>
  <si>
    <t>Przetw. ze zbóż, mąki, skrobii lub mleka, piecz. cukiern.</t>
  </si>
  <si>
    <t>20</t>
  </si>
  <si>
    <t>Przetw. z warzyw, owoców lub orzechów</t>
  </si>
  <si>
    <t>21</t>
  </si>
  <si>
    <t>Różne przetwory spożywcze</t>
  </si>
  <si>
    <t>22</t>
  </si>
  <si>
    <t>Napoje bezalkoholowe, alkoholowe i ocet</t>
  </si>
  <si>
    <t>23</t>
  </si>
  <si>
    <t>Pozostałości przem. spożywczego, pasze</t>
  </si>
  <si>
    <t>24</t>
  </si>
  <si>
    <t>Tytoń i namiastki tytoniu</t>
  </si>
  <si>
    <t>2307</t>
  </si>
  <si>
    <t>Szlam i kamień winny</t>
  </si>
  <si>
    <t>USA</t>
  </si>
  <si>
    <t>UKRAINA</t>
  </si>
  <si>
    <t>UE-28</t>
  </si>
  <si>
    <t>NMS-13</t>
  </si>
  <si>
    <t>Wielka Brytania**</t>
  </si>
  <si>
    <t xml:space="preserve"> odbywała się na dotychczasowych zasadach</t>
  </si>
  <si>
    <t>** - Wielka Brytania, co prawda nie jest już członkiem UE, jednak w 2020r. wymiana handlowa z państwami UE</t>
  </si>
  <si>
    <r>
      <t xml:space="preserve">RAZEM  </t>
    </r>
    <r>
      <rPr>
        <b/>
        <i/>
        <sz val="10"/>
        <rFont val="Times New Roman CE"/>
      </rPr>
      <t>(poz. HS - 0101 do 2403)</t>
    </r>
  </si>
  <si>
    <t>UE 27</t>
  </si>
  <si>
    <t>0503</t>
  </si>
  <si>
    <t>Włosie końskie i odpadki z niego</t>
  </si>
  <si>
    <t>0509</t>
  </si>
  <si>
    <t>Gąbki naturalne pochodzenia zwierzęcego</t>
  </si>
  <si>
    <t>1402</t>
  </si>
  <si>
    <t>Materiały roślinne używane głównie do wyściełania i wypychania</t>
  </si>
  <si>
    <t>1403</t>
  </si>
  <si>
    <t>Materiały roślinne używane głównie do produkcji szczotek i mioteł</t>
  </si>
  <si>
    <t>1519</t>
  </si>
  <si>
    <t>Przemysłowe jednokarboksylowe kwasy tłuszczowe;</t>
  </si>
  <si>
    <t xml:space="preserve"> 2019r.</t>
  </si>
  <si>
    <t>2020r.</t>
  </si>
  <si>
    <t>Stany Zjednoczone Ameryki</t>
  </si>
  <si>
    <t>Handel zagraniczny towarami rolno-spożywczymi w 2020 roku  - dane ostateczne</t>
  </si>
  <si>
    <t xml:space="preserve">                 w latach 2004 - 2020  [mld EUR]</t>
  </si>
  <si>
    <t>Departament Rynków Rolnych</t>
  </si>
  <si>
    <t xml:space="preserve">   Wydział Informacji Rynkowej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</si>
</sst>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#,##0"/>
    <numFmt numFmtId="165" formatCode="#,##0.0"/>
    <numFmt numFmtId="166" formatCode="0.0"/>
    <numFmt numFmtId="167" formatCode="#,##0.00;[Red]#,##0.00"/>
    <numFmt numFmtId="168" formatCode="#.#\ ##0"/>
    <numFmt numFmtId="169" formatCode="#,###,##0.0"/>
    <numFmt numFmtId="170" formatCode="#,###,##0.00"/>
    <numFmt numFmtId="171" formatCode="[$-415]d\ mmmm\ yyyy;@"/>
    <numFmt numFmtId="172" formatCode="0.00000"/>
    <numFmt numFmtId="173" formatCode="#.#"/>
  </numFmts>
  <fonts count="73" x14ac:knownFonts="1">
    <font>
      <sz val="10"/>
      <name val="Arial CE"/>
    </font>
    <font>
      <sz val="10"/>
      <name val="Arial CE"/>
    </font>
    <font>
      <i/>
      <sz val="10"/>
      <color indexed="10"/>
      <name val="Arial CE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</font>
    <font>
      <sz val="10"/>
      <name val="Times New Roman CE"/>
    </font>
    <font>
      <b/>
      <sz val="18"/>
      <color indexed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  <font>
      <b/>
      <sz val="10"/>
      <name val="Arial CE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sz val="12"/>
      <name val="Times New Roman CE"/>
    </font>
    <font>
      <b/>
      <i/>
      <sz val="10"/>
      <name val="Times New Roman CE"/>
      <charset val="238"/>
    </font>
    <font>
      <b/>
      <sz val="11"/>
      <name val="Times New Roman CE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name val="Times New Roman CE"/>
    </font>
    <font>
      <b/>
      <sz val="20"/>
      <color indexed="12"/>
      <name val="Times New Roman"/>
      <family val="1"/>
      <charset val="238"/>
    </font>
    <font>
      <b/>
      <sz val="16"/>
      <color indexed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Times New Roman CE"/>
    </font>
    <font>
      <sz val="14"/>
      <name val="Times New Roman CE"/>
    </font>
    <font>
      <b/>
      <sz val="18"/>
      <name val="Times New Roman CE"/>
      <family val="1"/>
      <charset val="238"/>
    </font>
    <font>
      <b/>
      <sz val="14"/>
      <color indexed="12"/>
      <name val="Times New Roman CE"/>
      <family val="1"/>
      <charset val="238"/>
    </font>
    <font>
      <b/>
      <sz val="10"/>
      <color indexed="12"/>
      <name val="Times New Roman CE"/>
      <family val="1"/>
      <charset val="238"/>
    </font>
    <font>
      <b/>
      <i/>
      <sz val="12"/>
      <color indexed="12"/>
      <name val="Times New Roman CE"/>
      <family val="1"/>
      <charset val="238"/>
    </font>
    <font>
      <b/>
      <i/>
      <sz val="12"/>
      <color indexed="12"/>
      <name val="Times New Roman CE"/>
      <charset val="238"/>
    </font>
    <font>
      <b/>
      <i/>
      <sz val="11"/>
      <name val="Times New Roman CE"/>
      <charset val="238"/>
    </font>
    <font>
      <sz val="12"/>
      <name val="Arial CE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color rgb="FFFFFF00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i/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color indexed="12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4"/>
      <name val="Times New Roman CE"/>
      <charset val="238"/>
    </font>
    <font>
      <b/>
      <sz val="14"/>
      <color rgb="FF0000FF"/>
      <name val="Times New Roman CE"/>
      <family val="1"/>
      <charset val="238"/>
    </font>
    <font>
      <sz val="14"/>
      <name val="Times New Roman CE"/>
      <family val="1"/>
      <charset val="238"/>
    </font>
    <font>
      <sz val="14"/>
      <color rgb="FF0000FF"/>
      <name val="Times New Roman CE"/>
      <family val="1"/>
      <charset val="238"/>
    </font>
    <font>
      <sz val="10"/>
      <color rgb="FF0000FF"/>
      <name val="Arial CE"/>
    </font>
    <font>
      <i/>
      <sz val="11"/>
      <name val="Times New Roman"/>
      <family val="1"/>
      <charset val="238"/>
    </font>
    <font>
      <sz val="10"/>
      <name val="Arial CE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 CE"/>
    </font>
    <font>
      <b/>
      <sz val="20"/>
      <name val="Times New Roman"/>
      <family val="1"/>
      <charset val="238"/>
    </font>
    <font>
      <i/>
      <u/>
      <sz val="12"/>
      <name val="Times New Roman"/>
      <family val="1"/>
      <charset val="238"/>
    </font>
    <font>
      <i/>
      <sz val="10"/>
      <name val="Times New Roman CE"/>
      <charset val="238"/>
    </font>
    <font>
      <sz val="16"/>
      <name val="Arial CE"/>
    </font>
    <font>
      <sz val="14"/>
      <name val="Arial CE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1" fillId="0" borderId="0"/>
    <xf numFmtId="0" fontId="1" fillId="0" borderId="0"/>
    <xf numFmtId="0" fontId="64" fillId="0" borderId="0"/>
  </cellStyleXfs>
  <cellXfs count="530">
    <xf numFmtId="0" fontId="0" fillId="0" borderId="0" xfId="0"/>
    <xf numFmtId="0" fontId="2" fillId="0" borderId="0" xfId="0" applyFont="1"/>
    <xf numFmtId="49" fontId="3" fillId="0" borderId="1" xfId="0" applyNumberFormat="1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49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5" fillId="0" borderId="11" xfId="0" applyNumberFormat="1" applyFont="1" applyBorder="1" applyAlignment="1"/>
    <xf numFmtId="0" fontId="5" fillId="0" borderId="12" xfId="0" applyFont="1" applyBorder="1" applyAlignment="1"/>
    <xf numFmtId="0" fontId="6" fillId="0" borderId="13" xfId="0" applyFont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49" fontId="7" fillId="0" borderId="6" xfId="0" applyNumberFormat="1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164" fontId="7" fillId="0" borderId="16" xfId="0" applyNumberFormat="1" applyFont="1" applyBorder="1"/>
    <xf numFmtId="164" fontId="7" fillId="2" borderId="16" xfId="0" applyNumberFormat="1" applyFont="1" applyFill="1" applyBorder="1"/>
    <xf numFmtId="164" fontId="7" fillId="2" borderId="17" xfId="0" applyNumberFormat="1" applyFont="1" applyFill="1" applyBorder="1"/>
    <xf numFmtId="164" fontId="7" fillId="2" borderId="18" xfId="0" applyNumberFormat="1" applyFont="1" applyFill="1" applyBorder="1"/>
    <xf numFmtId="164" fontId="0" fillId="0" borderId="0" xfId="0" applyNumberFormat="1"/>
    <xf numFmtId="49" fontId="5" fillId="0" borderId="19" xfId="0" applyNumberFormat="1" applyFont="1" applyBorder="1"/>
    <xf numFmtId="0" fontId="5" fillId="0" borderId="17" xfId="0" applyFont="1" applyBorder="1"/>
    <xf numFmtId="164" fontId="5" fillId="0" borderId="16" xfId="0" applyNumberFormat="1" applyFont="1" applyBorder="1"/>
    <xf numFmtId="164" fontId="5" fillId="2" borderId="16" xfId="0" applyNumberFormat="1" applyFont="1" applyFill="1" applyBorder="1"/>
    <xf numFmtId="164" fontId="5" fillId="2" borderId="17" xfId="0" applyNumberFormat="1" applyFont="1" applyFill="1" applyBorder="1"/>
    <xf numFmtId="164" fontId="8" fillId="0" borderId="16" xfId="0" applyNumberFormat="1" applyFont="1" applyBorder="1"/>
    <xf numFmtId="164" fontId="8" fillId="2" borderId="18" xfId="0" applyNumberFormat="1" applyFont="1" applyFill="1" applyBorder="1"/>
    <xf numFmtId="49" fontId="5" fillId="0" borderId="20" xfId="0" applyNumberFormat="1" applyFont="1" applyBorder="1"/>
    <xf numFmtId="0" fontId="5" fillId="0" borderId="21" xfId="0" applyFont="1" applyBorder="1"/>
    <xf numFmtId="164" fontId="5" fillId="0" borderId="22" xfId="0" applyNumberFormat="1" applyFont="1" applyBorder="1"/>
    <xf numFmtId="164" fontId="5" fillId="2" borderId="22" xfId="0" applyNumberFormat="1" applyFont="1" applyFill="1" applyBorder="1"/>
    <xf numFmtId="164" fontId="5" fillId="2" borderId="21" xfId="0" applyNumberFormat="1" applyFont="1" applyFill="1" applyBorder="1"/>
    <xf numFmtId="164" fontId="8" fillId="0" borderId="22" xfId="0" applyNumberFormat="1" applyFont="1" applyBorder="1"/>
    <xf numFmtId="164" fontId="8" fillId="2" borderId="23" xfId="0" applyNumberFormat="1" applyFont="1" applyFill="1" applyBorder="1"/>
    <xf numFmtId="0" fontId="9" fillId="0" borderId="0" xfId="0" applyFont="1"/>
    <xf numFmtId="49" fontId="10" fillId="0" borderId="1" xfId="0" applyNumberFormat="1" applyFont="1" applyBorder="1"/>
    <xf numFmtId="0" fontId="11" fillId="0" borderId="3" xfId="0" applyFont="1" applyBorder="1" applyAlignment="1">
      <alignment horizontal="centerContinuous" vertical="center"/>
    </xf>
    <xf numFmtId="0" fontId="11" fillId="0" borderId="24" xfId="0" applyFont="1" applyBorder="1" applyAlignment="1">
      <alignment horizontal="centerContinuous" vertical="center"/>
    </xf>
    <xf numFmtId="0" fontId="11" fillId="0" borderId="4" xfId="0" applyFont="1" applyBorder="1" applyAlignment="1">
      <alignment horizontal="centerContinuous" vertical="center"/>
    </xf>
    <xf numFmtId="0" fontId="11" fillId="0" borderId="25" xfId="0" applyFont="1" applyBorder="1" applyAlignment="1">
      <alignment horizontal="centerContinuous" vertical="center"/>
    </xf>
    <xf numFmtId="0" fontId="11" fillId="0" borderId="26" xfId="0" applyFont="1" applyBorder="1" applyAlignment="1">
      <alignment horizontal="centerContinuous" vertical="center"/>
    </xf>
    <xf numFmtId="0" fontId="10" fillId="0" borderId="5" xfId="0" applyFont="1" applyBorder="1" applyAlignment="1">
      <alignment horizontal="centerContinuous" vertical="center"/>
    </xf>
    <xf numFmtId="49" fontId="10" fillId="0" borderId="6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Continuous" vertical="center"/>
    </xf>
    <xf numFmtId="0" fontId="10" fillId="0" borderId="27" xfId="0" applyFont="1" applyBorder="1" applyAlignment="1">
      <alignment horizontal="centerContinuous" vertical="center"/>
    </xf>
    <xf numFmtId="0" fontId="10" fillId="0" borderId="9" xfId="0" applyFont="1" applyBorder="1" applyAlignment="1">
      <alignment horizontal="centerContinuous" vertical="center"/>
    </xf>
    <xf numFmtId="0" fontId="10" fillId="0" borderId="28" xfId="0" applyFont="1" applyBorder="1" applyAlignment="1">
      <alignment horizontal="centerContinuous" vertical="center"/>
    </xf>
    <xf numFmtId="0" fontId="10" fillId="0" borderId="29" xfId="0" applyFont="1" applyBorder="1" applyAlignment="1">
      <alignment horizontal="centerContinuous" vertical="center"/>
    </xf>
    <xf numFmtId="0" fontId="10" fillId="0" borderId="10" xfId="0" applyFont="1" applyBorder="1" applyAlignment="1">
      <alignment horizontal="centerContinuous" vertical="center"/>
    </xf>
    <xf numFmtId="0" fontId="12" fillId="0" borderId="13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3" fillId="2" borderId="14" xfId="0" applyFont="1" applyFill="1" applyBorder="1" applyAlignment="1">
      <alignment horizontal="center" wrapText="1"/>
    </xf>
    <xf numFmtId="0" fontId="13" fillId="0" borderId="3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2" borderId="15" xfId="0" applyFont="1" applyFill="1" applyBorder="1" applyAlignment="1">
      <alignment horizontal="center" wrapText="1"/>
    </xf>
    <xf numFmtId="49" fontId="14" fillId="0" borderId="33" xfId="0" applyNumberFormat="1" applyFont="1" applyBorder="1"/>
    <xf numFmtId="3" fontId="14" fillId="0" borderId="34" xfId="0" applyNumberFormat="1" applyFont="1" applyBorder="1"/>
    <xf numFmtId="3" fontId="14" fillId="0" borderId="35" xfId="0" applyNumberFormat="1" applyFont="1" applyBorder="1"/>
    <xf numFmtId="3" fontId="14" fillId="0" borderId="36" xfId="0" applyNumberFormat="1" applyFont="1" applyBorder="1" applyAlignment="1"/>
    <xf numFmtId="3" fontId="14" fillId="0" borderId="34" xfId="0" applyNumberFormat="1" applyFont="1" applyBorder="1" applyAlignment="1"/>
    <xf numFmtId="3" fontId="14" fillId="0" borderId="37" xfId="0" applyNumberFormat="1" applyFont="1" applyBorder="1" applyAlignment="1"/>
    <xf numFmtId="1" fontId="14" fillId="0" borderId="0" xfId="0" applyNumberFormat="1" applyFont="1" applyFill="1" applyBorder="1" applyAlignment="1"/>
    <xf numFmtId="165" fontId="14" fillId="0" borderId="0" xfId="0" applyNumberFormat="1" applyFont="1" applyFill="1" applyBorder="1" applyAlignment="1"/>
    <xf numFmtId="3" fontId="0" fillId="0" borderId="0" xfId="0" applyNumberFormat="1"/>
    <xf numFmtId="49" fontId="14" fillId="0" borderId="19" xfId="0" applyNumberFormat="1" applyFont="1" applyBorder="1"/>
    <xf numFmtId="3" fontId="14" fillId="0" borderId="16" xfId="0" applyNumberFormat="1" applyFont="1" applyBorder="1"/>
    <xf numFmtId="3" fontId="14" fillId="0" borderId="38" xfId="0" applyNumberFormat="1" applyFont="1" applyBorder="1"/>
    <xf numFmtId="3" fontId="14" fillId="0" borderId="39" xfId="0" applyNumberFormat="1" applyFont="1" applyBorder="1" applyAlignment="1"/>
    <xf numFmtId="3" fontId="14" fillId="0" borderId="16" xfId="0" applyNumberFormat="1" applyFont="1" applyBorder="1" applyAlignment="1"/>
    <xf numFmtId="3" fontId="14" fillId="0" borderId="40" xfId="0" applyNumberFormat="1" applyFont="1" applyBorder="1" applyAlignment="1"/>
    <xf numFmtId="165" fontId="0" fillId="0" borderId="0" xfId="0" applyNumberFormat="1"/>
    <xf numFmtId="164" fontId="14" fillId="0" borderId="0" xfId="0" applyNumberFormat="1" applyFont="1" applyFill="1" applyBorder="1"/>
    <xf numFmtId="3" fontId="14" fillId="0" borderId="40" xfId="0" applyNumberFormat="1" applyFont="1" applyBorder="1"/>
    <xf numFmtId="3" fontId="14" fillId="0" borderId="42" xfId="0" applyNumberFormat="1" applyFont="1" applyBorder="1"/>
    <xf numFmtId="49" fontId="14" fillId="0" borderId="43" xfId="0" applyNumberFormat="1" applyFont="1" applyBorder="1"/>
    <xf numFmtId="49" fontId="14" fillId="0" borderId="20" xfId="0" applyNumberFormat="1" applyFont="1" applyBorder="1"/>
    <xf numFmtId="3" fontId="14" fillId="0" borderId="22" xfId="0" applyNumberFormat="1" applyFont="1" applyBorder="1"/>
    <xf numFmtId="3" fontId="14" fillId="0" borderId="44" xfId="0" applyNumberFormat="1" applyFont="1" applyBorder="1"/>
    <xf numFmtId="3" fontId="14" fillId="0" borderId="45" xfId="0" applyNumberFormat="1" applyFont="1" applyBorder="1" applyAlignment="1"/>
    <xf numFmtId="3" fontId="14" fillId="0" borderId="22" xfId="0" applyNumberFormat="1" applyFont="1" applyBorder="1" applyAlignment="1"/>
    <xf numFmtId="165" fontId="14" fillId="0" borderId="0" xfId="0" applyNumberFormat="1" applyFont="1" applyFill="1" applyBorder="1"/>
    <xf numFmtId="49" fontId="15" fillId="0" borderId="46" xfId="0" applyNumberFormat="1" applyFont="1" applyBorder="1"/>
    <xf numFmtId="164" fontId="15" fillId="0" borderId="47" xfId="0" applyNumberFormat="1" applyFont="1" applyBorder="1"/>
    <xf numFmtId="164" fontId="15" fillId="0" borderId="48" xfId="0" applyNumberFormat="1" applyFont="1" applyBorder="1"/>
    <xf numFmtId="164" fontId="15" fillId="2" borderId="49" xfId="0" applyNumberFormat="1" applyFont="1" applyFill="1" applyBorder="1" applyAlignment="1"/>
    <xf numFmtId="164" fontId="15" fillId="0" borderId="50" xfId="0" applyNumberFormat="1" applyFont="1" applyBorder="1"/>
    <xf numFmtId="164" fontId="15" fillId="0" borderId="51" xfId="0" applyNumberFormat="1" applyFont="1" applyBorder="1"/>
    <xf numFmtId="49" fontId="16" fillId="0" borderId="0" xfId="0" applyNumberFormat="1" applyFont="1" applyFill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Fill="1"/>
    <xf numFmtId="0" fontId="21" fillId="0" borderId="0" xfId="0" applyFont="1"/>
    <xf numFmtId="0" fontId="3" fillId="0" borderId="52" xfId="0" applyFont="1" applyBorder="1"/>
    <xf numFmtId="0" fontId="11" fillId="0" borderId="53" xfId="0" applyFont="1" applyBorder="1" applyAlignment="1">
      <alignment horizontal="centerContinuous" vertical="center"/>
    </xf>
    <xf numFmtId="0" fontId="4" fillId="0" borderId="54" xfId="0" applyFont="1" applyBorder="1" applyAlignment="1">
      <alignment horizontal="center"/>
    </xf>
    <xf numFmtId="0" fontId="10" fillId="0" borderId="55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5" fillId="0" borderId="56" xfId="0" applyFont="1" applyBorder="1"/>
    <xf numFmtId="0" fontId="13" fillId="0" borderId="57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49" fontId="7" fillId="0" borderId="58" xfId="0" applyNumberFormat="1" applyFont="1" applyBorder="1" applyAlignment="1">
      <alignment horizontal="centerContinuous"/>
    </xf>
    <xf numFmtId="165" fontId="10" fillId="0" borderId="25" xfId="0" applyNumberFormat="1" applyFont="1" applyBorder="1" applyAlignment="1">
      <alignment vertical="center"/>
    </xf>
    <xf numFmtId="165" fontId="10" fillId="2" borderId="5" xfId="0" applyNumberFormat="1" applyFont="1" applyFill="1" applyBorder="1" applyAlignment="1">
      <alignment vertical="center"/>
    </xf>
    <xf numFmtId="0" fontId="14" fillId="0" borderId="59" xfId="0" applyFont="1" applyBorder="1" applyAlignment="1"/>
    <xf numFmtId="165" fontId="14" fillId="0" borderId="62" xfId="0" applyNumberFormat="1" applyFont="1" applyBorder="1"/>
    <xf numFmtId="165" fontId="14" fillId="2" borderId="41" xfId="0" applyNumberFormat="1" applyFont="1" applyFill="1" applyBorder="1"/>
    <xf numFmtId="0" fontId="14" fillId="0" borderId="63" xfId="0" applyFont="1" applyBorder="1"/>
    <xf numFmtId="165" fontId="14" fillId="2" borderId="16" xfId="0" applyNumberFormat="1" applyFont="1" applyFill="1" applyBorder="1"/>
    <xf numFmtId="165" fontId="14" fillId="0" borderId="39" xfId="0" applyNumberFormat="1" applyFont="1" applyBorder="1"/>
    <xf numFmtId="165" fontId="14" fillId="2" borderId="18" xfId="0" applyNumberFormat="1" applyFont="1" applyFill="1" applyBorder="1"/>
    <xf numFmtId="0" fontId="14" fillId="0" borderId="65" xfId="0" applyFont="1" applyBorder="1"/>
    <xf numFmtId="165" fontId="14" fillId="0" borderId="67" xfId="0" applyNumberFormat="1" applyFont="1" applyBorder="1"/>
    <xf numFmtId="165" fontId="14" fillId="2" borderId="68" xfId="0" applyNumberFormat="1" applyFont="1" applyFill="1" applyBorder="1"/>
    <xf numFmtId="0" fontId="14" fillId="0" borderId="69" xfId="0" applyFont="1" applyBorder="1"/>
    <xf numFmtId="165" fontId="14" fillId="0" borderId="28" xfId="0" applyNumberFormat="1" applyFont="1" applyBorder="1"/>
    <xf numFmtId="165" fontId="14" fillId="2" borderId="10" xfId="0" applyNumberFormat="1" applyFont="1" applyFill="1" applyBorder="1"/>
    <xf numFmtId="0" fontId="14" fillId="0" borderId="56" xfId="0" applyFont="1" applyBorder="1"/>
    <xf numFmtId="165" fontId="14" fillId="0" borderId="50" xfId="0" applyNumberFormat="1" applyFont="1" applyBorder="1"/>
    <xf numFmtId="165" fontId="14" fillId="2" borderId="71" xfId="0" applyNumberFormat="1" applyFont="1" applyFill="1" applyBorder="1"/>
    <xf numFmtId="3" fontId="11" fillId="0" borderId="53" xfId="0" applyNumberFormat="1" applyFont="1" applyBorder="1" applyAlignment="1">
      <alignment horizontal="centerContinuous" vertical="center"/>
    </xf>
    <xf numFmtId="3" fontId="3" fillId="0" borderId="3" xfId="0" applyNumberFormat="1" applyFont="1" applyBorder="1" applyAlignment="1">
      <alignment horizontal="centerContinuous" vertical="center"/>
    </xf>
    <xf numFmtId="3" fontId="10" fillId="0" borderId="55" xfId="0" applyNumberFormat="1" applyFont="1" applyBorder="1" applyAlignment="1">
      <alignment horizontal="centerContinuous" vertical="center"/>
    </xf>
    <xf numFmtId="3" fontId="10" fillId="0" borderId="8" xfId="0" applyNumberFormat="1" applyFont="1" applyBorder="1" applyAlignment="1">
      <alignment horizontal="centerContinuous" vertical="center"/>
    </xf>
    <xf numFmtId="165" fontId="0" fillId="0" borderId="0" xfId="0" applyNumberFormat="1" applyBorder="1"/>
    <xf numFmtId="0" fontId="0" fillId="0" borderId="0" xfId="0" applyBorder="1"/>
    <xf numFmtId="3" fontId="13" fillId="0" borderId="57" xfId="0" applyNumberFormat="1" applyFont="1" applyBorder="1" applyAlignment="1">
      <alignment horizontal="center" vertical="center"/>
    </xf>
    <xf numFmtId="3" fontId="13" fillId="2" borderId="13" xfId="0" applyNumberFormat="1" applyFont="1" applyFill="1" applyBorder="1" applyAlignment="1">
      <alignment horizontal="center" vertical="center"/>
    </xf>
    <xf numFmtId="0" fontId="14" fillId="0" borderId="59" xfId="0" applyFont="1" applyBorder="1"/>
    <xf numFmtId="0" fontId="22" fillId="0" borderId="72" xfId="0" applyFont="1" applyBorder="1" applyAlignment="1">
      <alignment horizontal="centerContinuous" vertical="center"/>
    </xf>
    <xf numFmtId="0" fontId="13" fillId="0" borderId="71" xfId="0" applyFont="1" applyBorder="1" applyAlignment="1">
      <alignment horizontal="center" vertical="center"/>
    </xf>
    <xf numFmtId="0" fontId="24" fillId="0" borderId="59" xfId="0" applyFont="1" applyBorder="1"/>
    <xf numFmtId="0" fontId="24" fillId="0" borderId="63" xfId="0" applyFont="1" applyBorder="1"/>
    <xf numFmtId="0" fontId="24" fillId="0" borderId="65" xfId="0" applyFont="1" applyBorder="1"/>
    <xf numFmtId="0" fontId="24" fillId="0" borderId="69" xfId="0" applyFont="1" applyBorder="1"/>
    <xf numFmtId="0" fontId="24" fillId="0" borderId="56" xfId="0" applyFont="1" applyBorder="1"/>
    <xf numFmtId="0" fontId="25" fillId="0" borderId="73" xfId="0" applyFont="1" applyBorder="1" applyAlignment="1">
      <alignment horizontal="centerContinuous"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9" fontId="23" fillId="0" borderId="58" xfId="0" applyNumberFormat="1" applyFont="1" applyFill="1" applyBorder="1" applyAlignment="1">
      <alignment horizontal="centerContinuous"/>
    </xf>
    <xf numFmtId="165" fontId="26" fillId="0" borderId="25" xfId="0" applyNumberFormat="1" applyFont="1" applyBorder="1" applyAlignment="1">
      <alignment vertical="center"/>
    </xf>
    <xf numFmtId="165" fontId="26" fillId="2" borderId="3" xfId="0" applyNumberFormat="1" applyFont="1" applyFill="1" applyBorder="1" applyAlignment="1">
      <alignment vertical="center"/>
    </xf>
    <xf numFmtId="165" fontId="26" fillId="0" borderId="53" xfId="0" applyNumberFormat="1" applyFont="1" applyBorder="1" applyAlignment="1">
      <alignment vertical="center"/>
    </xf>
    <xf numFmtId="165" fontId="27" fillId="0" borderId="53" xfId="0" applyNumberFormat="1" applyFont="1" applyBorder="1"/>
    <xf numFmtId="165" fontId="27" fillId="2" borderId="5" xfId="0" applyNumberFormat="1" applyFont="1" applyFill="1" applyBorder="1"/>
    <xf numFmtId="166" fontId="0" fillId="0" borderId="0" xfId="0" applyNumberFormat="1"/>
    <xf numFmtId="0" fontId="27" fillId="0" borderId="59" xfId="0" applyFont="1" applyFill="1" applyBorder="1"/>
    <xf numFmtId="165" fontId="26" fillId="0" borderId="61" xfId="0" applyNumberFormat="1" applyFont="1" applyBorder="1"/>
    <xf numFmtId="165" fontId="26" fillId="2" borderId="61" xfId="0" applyNumberFormat="1" applyFont="1" applyFill="1" applyBorder="1"/>
    <xf numFmtId="165" fontId="27" fillId="0" borderId="61" xfId="0" applyNumberFormat="1" applyFont="1" applyBorder="1"/>
    <xf numFmtId="165" fontId="27" fillId="2" borderId="41" xfId="0" applyNumberFormat="1" applyFont="1" applyFill="1" applyBorder="1"/>
    <xf numFmtId="0" fontId="28" fillId="0" borderId="63" xfId="0" applyFont="1" applyFill="1" applyBorder="1"/>
    <xf numFmtId="165" fontId="29" fillId="0" borderId="16" xfId="0" applyNumberFormat="1" applyFont="1" applyBorder="1"/>
    <xf numFmtId="165" fontId="29" fillId="2" borderId="16" xfId="0" applyNumberFormat="1" applyFont="1" applyFill="1" applyBorder="1"/>
    <xf numFmtId="165" fontId="28" fillId="0" borderId="61" xfId="0" applyNumberFormat="1" applyFont="1" applyBorder="1"/>
    <xf numFmtId="165" fontId="28" fillId="2" borderId="41" xfId="0" applyNumberFormat="1" applyFont="1" applyFill="1" applyBorder="1"/>
    <xf numFmtId="0" fontId="28" fillId="0" borderId="65" xfId="0" applyFont="1" applyFill="1" applyBorder="1"/>
    <xf numFmtId="165" fontId="29" fillId="0" borderId="40" xfId="0" applyNumberFormat="1" applyFont="1" applyBorder="1"/>
    <xf numFmtId="165" fontId="29" fillId="2" borderId="40" xfId="0" applyNumberFormat="1" applyFont="1" applyFill="1" applyBorder="1"/>
    <xf numFmtId="0" fontId="28" fillId="0" borderId="75" xfId="0" applyFont="1" applyFill="1" applyBorder="1"/>
    <xf numFmtId="165" fontId="29" fillId="2" borderId="22" xfId="0" quotePrefix="1" applyNumberFormat="1" applyFont="1" applyFill="1" applyBorder="1"/>
    <xf numFmtId="165" fontId="29" fillId="0" borderId="22" xfId="0" applyNumberFormat="1" applyFont="1" applyBorder="1"/>
    <xf numFmtId="165" fontId="29" fillId="2" borderId="22" xfId="0" applyNumberFormat="1" applyFont="1" applyFill="1" applyBorder="1"/>
    <xf numFmtId="165" fontId="29" fillId="0" borderId="76" xfId="0" applyNumberFormat="1" applyFont="1" applyBorder="1"/>
    <xf numFmtId="165" fontId="29" fillId="2" borderId="23" xfId="0" applyNumberFormat="1" applyFont="1" applyFill="1" applyBorder="1"/>
    <xf numFmtId="0" fontId="0" fillId="0" borderId="0" xfId="0" applyFill="1"/>
    <xf numFmtId="165" fontId="26" fillId="2" borderId="41" xfId="0" applyNumberFormat="1" applyFont="1" applyFill="1" applyBorder="1"/>
    <xf numFmtId="165" fontId="28" fillId="2" borderId="41" xfId="0" quotePrefix="1" applyNumberFormat="1" applyFont="1" applyFill="1" applyBorder="1"/>
    <xf numFmtId="165" fontId="28" fillId="0" borderId="64" xfId="0" applyNumberFormat="1" applyFont="1" applyBorder="1"/>
    <xf numFmtId="165" fontId="28" fillId="0" borderId="60" xfId="0" applyNumberFormat="1" applyFont="1" applyBorder="1"/>
    <xf numFmtId="165" fontId="28" fillId="0" borderId="70" xfId="0" applyNumberFormat="1" applyFont="1" applyBorder="1"/>
    <xf numFmtId="165" fontId="28" fillId="2" borderId="23" xfId="0" applyNumberFormat="1" applyFont="1" applyFill="1" applyBorder="1"/>
    <xf numFmtId="0" fontId="27" fillId="0" borderId="56" xfId="0" applyFont="1" applyFill="1" applyBorder="1"/>
    <xf numFmtId="165" fontId="26" fillId="0" borderId="47" xfId="0" applyNumberFormat="1" applyFont="1" applyBorder="1"/>
    <xf numFmtId="165" fontId="26" fillId="2" borderId="47" xfId="0" applyNumberFormat="1" applyFont="1" applyFill="1" applyBorder="1"/>
    <xf numFmtId="165" fontId="26" fillId="0" borderId="77" xfId="0" applyNumberFormat="1" applyFont="1" applyBorder="1"/>
    <xf numFmtId="165" fontId="26" fillId="2" borderId="71" xfId="0" applyNumberFormat="1" applyFont="1" applyFill="1" applyBorder="1"/>
    <xf numFmtId="167" fontId="0" fillId="0" borderId="0" xfId="0" applyNumberFormat="1"/>
    <xf numFmtId="0" fontId="30" fillId="0" borderId="0" xfId="0" applyFont="1"/>
    <xf numFmtId="0" fontId="31" fillId="0" borderId="0" xfId="0" applyFont="1"/>
    <xf numFmtId="0" fontId="32" fillId="0" borderId="3" xfId="0" applyFont="1" applyBorder="1" applyAlignment="1">
      <alignment horizontal="centerContinuous" vertical="center"/>
    </xf>
    <xf numFmtId="0" fontId="11" fillId="0" borderId="5" xfId="0" applyFont="1" applyBorder="1" applyAlignment="1">
      <alignment horizontal="centerContinuous" vertical="center"/>
    </xf>
    <xf numFmtId="49" fontId="11" fillId="0" borderId="6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Continuous" vertical="center"/>
    </xf>
    <xf numFmtId="0" fontId="11" fillId="0" borderId="10" xfId="0" applyFont="1" applyBorder="1" applyAlignment="1">
      <alignment horizontal="centerContinuous" vertical="center"/>
    </xf>
    <xf numFmtId="0" fontId="33" fillId="0" borderId="13" xfId="0" applyFont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49" fontId="23" fillId="0" borderId="78" xfId="0" applyNumberFormat="1" applyFont="1" applyBorder="1" applyAlignment="1">
      <alignment horizontal="centerContinuous"/>
    </xf>
    <xf numFmtId="164" fontId="34" fillId="0" borderId="79" xfId="0" applyNumberFormat="1" applyFont="1" applyBorder="1"/>
    <xf numFmtId="49" fontId="35" fillId="0" borderId="80" xfId="0" applyNumberFormat="1" applyFont="1" applyBorder="1"/>
    <xf numFmtId="164" fontId="35" fillId="0" borderId="61" xfId="0" applyNumberFormat="1" applyFont="1" applyBorder="1"/>
    <xf numFmtId="49" fontId="35" fillId="0" borderId="19" xfId="0" applyNumberFormat="1" applyFont="1" applyBorder="1"/>
    <xf numFmtId="164" fontId="35" fillId="0" borderId="16" xfId="0" applyNumberFormat="1" applyFont="1" applyBorder="1"/>
    <xf numFmtId="49" fontId="35" fillId="0" borderId="20" xfId="0" applyNumberFormat="1" applyFont="1" applyBorder="1"/>
    <xf numFmtId="164" fontId="35" fillId="0" borderId="22" xfId="0" applyNumberFormat="1" applyFont="1" applyBorder="1"/>
    <xf numFmtId="164" fontId="32" fillId="0" borderId="3" xfId="0" applyNumberFormat="1" applyFont="1" applyBorder="1" applyAlignment="1">
      <alignment horizontal="centerContinuous" vertical="center"/>
    </xf>
    <xf numFmtId="164" fontId="11" fillId="0" borderId="3" xfId="0" applyNumberFormat="1" applyFont="1" applyBorder="1" applyAlignment="1">
      <alignment horizontal="centerContinuous" vertical="center"/>
    </xf>
    <xf numFmtId="164" fontId="11" fillId="0" borderId="8" xfId="0" applyNumberFormat="1" applyFont="1" applyBorder="1" applyAlignment="1">
      <alignment horizontal="centerContinuous" vertical="center"/>
    </xf>
    <xf numFmtId="164" fontId="33" fillId="0" borderId="13" xfId="0" applyNumberFormat="1" applyFont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49" fontId="35" fillId="0" borderId="43" xfId="0" applyNumberFormat="1" applyFont="1" applyBorder="1"/>
    <xf numFmtId="164" fontId="35" fillId="0" borderId="40" xfId="0" applyNumberFormat="1" applyFont="1" applyBorder="1"/>
    <xf numFmtId="49" fontId="35" fillId="0" borderId="19" xfId="0" applyNumberFormat="1" applyFont="1" applyFill="1" applyBorder="1"/>
    <xf numFmtId="164" fontId="35" fillId="0" borderId="16" xfId="0" quotePrefix="1" applyNumberFormat="1" applyFont="1" applyBorder="1"/>
    <xf numFmtId="169" fontId="35" fillId="0" borderId="22" xfId="0" quotePrefix="1" applyNumberFormat="1" applyFont="1" applyBorder="1"/>
    <xf numFmtId="0" fontId="36" fillId="0" borderId="3" xfId="0" applyFont="1" applyBorder="1" applyAlignment="1">
      <alignment horizontal="centerContinuous" vertical="center"/>
    </xf>
    <xf numFmtId="0" fontId="3" fillId="0" borderId="81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"/>
    </xf>
    <xf numFmtId="3" fontId="37" fillId="0" borderId="10" xfId="0" applyNumberFormat="1" applyFont="1" applyBorder="1" applyAlignment="1">
      <alignment horizontal="centerContinuous" vertical="center" wrapText="1"/>
    </xf>
    <xf numFmtId="0" fontId="11" fillId="0" borderId="9" xfId="0" applyFont="1" applyBorder="1" applyAlignment="1">
      <alignment horizontal="centerContinuous" vertical="center"/>
    </xf>
    <xf numFmtId="3" fontId="38" fillId="0" borderId="10" xfId="0" applyNumberFormat="1" applyFont="1" applyBorder="1" applyAlignment="1">
      <alignment horizontal="centerContinuous" vertical="center" wrapText="1"/>
    </xf>
    <xf numFmtId="49" fontId="14" fillId="0" borderId="11" xfId="0" applyNumberFormat="1" applyFont="1" applyBorder="1" applyAlignment="1"/>
    <xf numFmtId="0" fontId="14" fillId="0" borderId="12" xfId="0" applyFont="1" applyBorder="1" applyAlignment="1"/>
    <xf numFmtId="0" fontId="12" fillId="0" borderId="1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3" fontId="39" fillId="0" borderId="15" xfId="0" applyNumberFormat="1" applyFont="1" applyBorder="1" applyAlignment="1">
      <alignment horizontal="center" vertical="center" wrapText="1"/>
    </xf>
    <xf numFmtId="3" fontId="39" fillId="0" borderId="82" xfId="0" applyNumberFormat="1" applyFont="1" applyBorder="1" applyAlignment="1">
      <alignment horizontal="center" vertical="center" wrapText="1"/>
    </xf>
    <xf numFmtId="49" fontId="23" fillId="0" borderId="6" xfId="0" applyNumberFormat="1" applyFont="1" applyBorder="1" applyAlignment="1">
      <alignment horizontal="centerContinuous"/>
    </xf>
    <xf numFmtId="165" fontId="23" fillId="0" borderId="16" xfId="0" applyNumberFormat="1" applyFont="1" applyBorder="1"/>
    <xf numFmtId="165" fontId="23" fillId="2" borderId="16" xfId="0" applyNumberFormat="1" applyFont="1" applyFill="1" applyBorder="1"/>
    <xf numFmtId="165" fontId="40" fillId="0" borderId="18" xfId="0" applyNumberFormat="1" applyFont="1" applyBorder="1"/>
    <xf numFmtId="164" fontId="7" fillId="0" borderId="16" xfId="0" quotePrefix="1" applyNumberFormat="1" applyFont="1" applyBorder="1" applyAlignment="1">
      <alignment horizontal="center" wrapText="1"/>
    </xf>
    <xf numFmtId="164" fontId="7" fillId="2" borderId="16" xfId="0" quotePrefix="1" applyNumberFormat="1" applyFont="1" applyFill="1" applyBorder="1" applyAlignment="1">
      <alignment horizontal="center" wrapText="1"/>
    </xf>
    <xf numFmtId="164" fontId="7" fillId="0" borderId="16" xfId="0" applyNumberFormat="1" applyFont="1" applyBorder="1" applyAlignment="1">
      <alignment horizontal="center"/>
    </xf>
    <xf numFmtId="164" fontId="7" fillId="2" borderId="16" xfId="0" applyNumberFormat="1" applyFont="1" applyFill="1" applyBorder="1" applyAlignment="1">
      <alignment horizontal="center"/>
    </xf>
    <xf numFmtId="165" fontId="14" fillId="0" borderId="16" xfId="0" applyNumberFormat="1" applyFont="1" applyBorder="1"/>
    <xf numFmtId="165" fontId="14" fillId="0" borderId="16" xfId="0" applyNumberFormat="1" applyFont="1" applyBorder="1" applyAlignment="1">
      <alignment wrapText="1"/>
    </xf>
    <xf numFmtId="165" fontId="14" fillId="2" borderId="16" xfId="0" applyNumberFormat="1" applyFont="1" applyFill="1" applyBorder="1" applyAlignment="1">
      <alignment wrapText="1"/>
    </xf>
    <xf numFmtId="170" fontId="14" fillId="0" borderId="16" xfId="0" applyNumberFormat="1" applyFont="1" applyBorder="1"/>
    <xf numFmtId="170" fontId="14" fillId="2" borderId="16" xfId="0" applyNumberFormat="1" applyFont="1" applyFill="1" applyBorder="1"/>
    <xf numFmtId="0" fontId="5" fillId="0" borderId="17" xfId="0" applyFont="1" applyFill="1" applyBorder="1"/>
    <xf numFmtId="49" fontId="5" fillId="0" borderId="19" xfId="0" applyNumberFormat="1" applyFont="1" applyFill="1" applyBorder="1"/>
    <xf numFmtId="165" fontId="14" fillId="0" borderId="16" xfId="0" quotePrefix="1" applyNumberFormat="1" applyFont="1" applyBorder="1" applyAlignment="1">
      <alignment wrapText="1"/>
    </xf>
    <xf numFmtId="165" fontId="14" fillId="0" borderId="22" xfId="0" applyNumberFormat="1" applyFont="1" applyBorder="1"/>
    <xf numFmtId="165" fontId="14" fillId="2" borderId="22" xfId="0" applyNumberFormat="1" applyFont="1" applyFill="1" applyBorder="1"/>
    <xf numFmtId="165" fontId="14" fillId="0" borderId="22" xfId="0" applyNumberFormat="1" applyFont="1" applyBorder="1" applyAlignment="1">
      <alignment wrapText="1"/>
    </xf>
    <xf numFmtId="165" fontId="14" fillId="2" borderId="22" xfId="0" applyNumberFormat="1" applyFont="1" applyFill="1" applyBorder="1" applyAlignment="1">
      <alignment wrapText="1"/>
    </xf>
    <xf numFmtId="170" fontId="14" fillId="0" borderId="22" xfId="0" applyNumberFormat="1" applyFont="1" applyBorder="1"/>
    <xf numFmtId="170" fontId="14" fillId="2" borderId="22" xfId="0" applyNumberFormat="1" applyFont="1" applyFill="1" applyBorder="1"/>
    <xf numFmtId="3" fontId="40" fillId="0" borderId="15" xfId="0" applyNumberFormat="1" applyFont="1" applyBorder="1" applyAlignment="1">
      <alignment horizontal="center" vertical="center" wrapText="1"/>
    </xf>
    <xf numFmtId="3" fontId="40" fillId="0" borderId="82" xfId="0" applyNumberFormat="1" applyFont="1" applyBorder="1" applyAlignment="1">
      <alignment horizontal="center" vertical="center" wrapText="1"/>
    </xf>
    <xf numFmtId="0" fontId="42" fillId="0" borderId="0" xfId="0" applyFont="1"/>
    <xf numFmtId="166" fontId="14" fillId="0" borderId="16" xfId="0" applyNumberFormat="1" applyFont="1" applyBorder="1"/>
    <xf numFmtId="166" fontId="14" fillId="2" borderId="16" xfId="0" applyNumberFormat="1" applyFont="1" applyFill="1" applyBorder="1"/>
    <xf numFmtId="165" fontId="14" fillId="0" borderId="16" xfId="0" quotePrefix="1" applyNumberFormat="1" applyFont="1" applyBorder="1"/>
    <xf numFmtId="166" fontId="14" fillId="0" borderId="22" xfId="0" applyNumberFormat="1" applyFont="1" applyBorder="1"/>
    <xf numFmtId="166" fontId="14" fillId="2" borderId="22" xfId="0" applyNumberFormat="1" applyFont="1" applyFill="1" applyBorder="1"/>
    <xf numFmtId="165" fontId="40" fillId="0" borderId="23" xfId="0" applyNumberFormat="1" applyFont="1" applyBorder="1"/>
    <xf numFmtId="165" fontId="41" fillId="0" borderId="4" xfId="0" applyNumberFormat="1" applyFont="1" applyBorder="1" applyAlignment="1">
      <alignment vertical="center"/>
    </xf>
    <xf numFmtId="165" fontId="41" fillId="0" borderId="74" xfId="0" applyNumberFormat="1" applyFont="1" applyBorder="1"/>
    <xf numFmtId="165" fontId="41" fillId="0" borderId="17" xfId="0" applyNumberFormat="1" applyFont="1" applyBorder="1"/>
    <xf numFmtId="165" fontId="41" fillId="0" borderId="21" xfId="0" applyNumberFormat="1" applyFont="1" applyBorder="1"/>
    <xf numFmtId="165" fontId="41" fillId="0" borderId="17" xfId="0" quotePrefix="1" applyNumberFormat="1" applyFont="1" applyBorder="1"/>
    <xf numFmtId="165" fontId="41" fillId="0" borderId="17" xfId="0" applyNumberFormat="1" applyFont="1" applyBorder="1" applyAlignment="1">
      <alignment horizontal="right"/>
    </xf>
    <xf numFmtId="165" fontId="41" fillId="0" borderId="21" xfId="0" quotePrefix="1" applyNumberFormat="1" applyFont="1" applyBorder="1"/>
    <xf numFmtId="165" fontId="41" fillId="0" borderId="12" xfId="0" applyNumberFormat="1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3" fillId="0" borderId="0" xfId="0" applyFont="1" applyFill="1"/>
    <xf numFmtId="0" fontId="9" fillId="0" borderId="0" xfId="0" applyFont="1" applyFill="1"/>
    <xf numFmtId="0" fontId="48" fillId="0" borderId="0" xfId="0" applyFont="1" applyFill="1"/>
    <xf numFmtId="0" fontId="49" fillId="0" borderId="0" xfId="0" applyFont="1"/>
    <xf numFmtId="0" fontId="46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 applyFill="1"/>
    <xf numFmtId="0" fontId="53" fillId="0" borderId="0" xfId="0" applyFont="1" applyFill="1"/>
    <xf numFmtId="0" fontId="54" fillId="0" borderId="0" xfId="0" applyFont="1" applyFill="1"/>
    <xf numFmtId="3" fontId="10" fillId="0" borderId="53" xfId="0" applyNumberFormat="1" applyFont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3" fontId="14" fillId="0" borderId="60" xfId="0" applyNumberFormat="1" applyFont="1" applyBorder="1"/>
    <xf numFmtId="3" fontId="14" fillId="2" borderId="61" xfId="0" applyNumberFormat="1" applyFont="1" applyFill="1" applyBorder="1"/>
    <xf numFmtId="3" fontId="14" fillId="0" borderId="64" xfId="0" applyNumberFormat="1" applyFont="1" applyFill="1" applyBorder="1"/>
    <xf numFmtId="3" fontId="14" fillId="2" borderId="16" xfId="0" applyNumberFormat="1" applyFont="1" applyFill="1" applyBorder="1"/>
    <xf numFmtId="3" fontId="14" fillId="0" borderId="66" xfId="0" applyNumberFormat="1" applyFont="1" applyFill="1" applyBorder="1"/>
    <xf numFmtId="3" fontId="14" fillId="2" borderId="40" xfId="0" applyNumberFormat="1" applyFont="1" applyFill="1" applyBorder="1"/>
    <xf numFmtId="3" fontId="14" fillId="0" borderId="55" xfId="0" applyNumberFormat="1" applyFont="1" applyFill="1" applyBorder="1"/>
    <xf numFmtId="3" fontId="14" fillId="2" borderId="8" xfId="0" applyNumberFormat="1" applyFont="1" applyFill="1" applyBorder="1"/>
    <xf numFmtId="3" fontId="14" fillId="0" borderId="70" xfId="0" applyNumberFormat="1" applyFont="1" applyFill="1" applyBorder="1"/>
    <xf numFmtId="3" fontId="14" fillId="2" borderId="47" xfId="0" applyNumberFormat="1" applyFont="1" applyFill="1" applyBorder="1"/>
    <xf numFmtId="3" fontId="23" fillId="0" borderId="53" xfId="0" applyNumberFormat="1" applyFont="1" applyBorder="1" applyAlignment="1">
      <alignment vertical="center"/>
    </xf>
    <xf numFmtId="3" fontId="23" fillId="2" borderId="3" xfId="0" applyNumberFormat="1" applyFont="1" applyFill="1" applyBorder="1" applyAlignment="1">
      <alignment vertical="center"/>
    </xf>
    <xf numFmtId="3" fontId="24" fillId="0" borderId="60" xfId="0" applyNumberFormat="1" applyFont="1" applyBorder="1"/>
    <xf numFmtId="3" fontId="24" fillId="2" borderId="61" xfId="0" applyNumberFormat="1" applyFont="1" applyFill="1" applyBorder="1"/>
    <xf numFmtId="3" fontId="24" fillId="0" borderId="64" xfId="0" applyNumberFormat="1" applyFont="1" applyBorder="1"/>
    <xf numFmtId="3" fontId="24" fillId="2" borderId="16" xfId="0" applyNumberFormat="1" applyFont="1" applyFill="1" applyBorder="1"/>
    <xf numFmtId="3" fontId="24" fillId="0" borderId="66" xfId="0" applyNumberFormat="1" applyFont="1" applyFill="1" applyBorder="1"/>
    <xf numFmtId="3" fontId="24" fillId="2" borderId="40" xfId="0" applyNumberFormat="1" applyFont="1" applyFill="1" applyBorder="1"/>
    <xf numFmtId="3" fontId="24" fillId="0" borderId="55" xfId="0" applyNumberFormat="1" applyFont="1" applyFill="1" applyBorder="1"/>
    <xf numFmtId="3" fontId="24" fillId="2" borderId="8" xfId="0" applyNumberFormat="1" applyFont="1" applyFill="1" applyBorder="1"/>
    <xf numFmtId="3" fontId="24" fillId="0" borderId="70" xfId="0" applyNumberFormat="1" applyFont="1" applyFill="1" applyBorder="1"/>
    <xf numFmtId="3" fontId="24" fillId="2" borderId="47" xfId="0" applyNumberFormat="1" applyFont="1" applyFill="1" applyBorder="1"/>
    <xf numFmtId="165" fontId="55" fillId="0" borderId="49" xfId="0" applyNumberFormat="1" applyFont="1" applyBorder="1"/>
    <xf numFmtId="165" fontId="55" fillId="0" borderId="41" xfId="0" applyNumberFormat="1" applyFont="1" applyBorder="1"/>
    <xf numFmtId="165" fontId="55" fillId="0" borderId="18" xfId="0" applyNumberFormat="1" applyFont="1" applyBorder="1"/>
    <xf numFmtId="165" fontId="55" fillId="0" borderId="23" xfId="0" applyNumberFormat="1" applyFont="1" applyBorder="1"/>
    <xf numFmtId="0" fontId="22" fillId="0" borderId="73" xfId="0" applyFont="1" applyBorder="1" applyAlignment="1">
      <alignment horizontal="centerContinuous" vertical="center"/>
    </xf>
    <xf numFmtId="165" fontId="41" fillId="0" borderId="41" xfId="0" applyNumberFormat="1" applyFont="1" applyBorder="1"/>
    <xf numFmtId="165" fontId="41" fillId="0" borderId="18" xfId="0" applyNumberFormat="1" applyFont="1" applyBorder="1"/>
    <xf numFmtId="165" fontId="41" fillId="0" borderId="71" xfId="0" applyNumberFormat="1" applyFont="1" applyBorder="1"/>
    <xf numFmtId="165" fontId="41" fillId="0" borderId="84" xfId="0" applyNumberFormat="1" applyFont="1" applyBorder="1"/>
    <xf numFmtId="165" fontId="41" fillId="0" borderId="4" xfId="0" applyNumberFormat="1" applyFont="1" applyBorder="1"/>
    <xf numFmtId="164" fontId="14" fillId="2" borderId="17" xfId="0" applyNumberFormat="1" applyFont="1" applyFill="1" applyBorder="1" applyAlignment="1"/>
    <xf numFmtId="0" fontId="14" fillId="0" borderId="0" xfId="0" applyFont="1"/>
    <xf numFmtId="0" fontId="0" fillId="0" borderId="0" xfId="0" applyFont="1"/>
    <xf numFmtId="0" fontId="11" fillId="0" borderId="0" xfId="0" applyFont="1"/>
    <xf numFmtId="0" fontId="14" fillId="0" borderId="87" xfId="0" applyFont="1" applyBorder="1"/>
    <xf numFmtId="0" fontId="11" fillId="0" borderId="79" xfId="0" applyFont="1" applyBorder="1" applyAlignment="1">
      <alignment horizontal="center"/>
    </xf>
    <xf numFmtId="0" fontId="11" fillId="0" borderId="88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56" fillId="0" borderId="49" xfId="0" applyFont="1" applyBorder="1" applyAlignment="1">
      <alignment horizontal="center"/>
    </xf>
    <xf numFmtId="0" fontId="56" fillId="4" borderId="49" xfId="0" applyFont="1" applyFill="1" applyBorder="1" applyAlignment="1">
      <alignment horizontal="center"/>
    </xf>
    <xf numFmtId="0" fontId="11" fillId="0" borderId="89" xfId="0" applyFont="1" applyBorder="1" applyAlignment="1">
      <alignment wrapText="1"/>
    </xf>
    <xf numFmtId="165" fontId="57" fillId="0" borderId="90" xfId="0" applyNumberFormat="1" applyFont="1" applyBorder="1"/>
    <xf numFmtId="165" fontId="57" fillId="0" borderId="91" xfId="0" applyNumberFormat="1" applyFont="1" applyBorder="1"/>
    <xf numFmtId="165" fontId="57" fillId="0" borderId="92" xfId="0" applyNumberFormat="1" applyFont="1" applyBorder="1"/>
    <xf numFmtId="165" fontId="58" fillId="0" borderId="92" xfId="0" applyNumberFormat="1" applyFont="1" applyBorder="1"/>
    <xf numFmtId="165" fontId="58" fillId="4" borderId="92" xfId="0" applyNumberFormat="1" applyFont="1" applyFill="1" applyBorder="1"/>
    <xf numFmtId="0" fontId="11" fillId="2" borderId="93" xfId="0" applyFont="1" applyFill="1" applyBorder="1" applyAlignment="1">
      <alignment wrapText="1"/>
    </xf>
    <xf numFmtId="165" fontId="57" fillId="2" borderId="8" xfId="0" applyNumberFormat="1" applyFont="1" applyFill="1" applyBorder="1"/>
    <xf numFmtId="165" fontId="57" fillId="2" borderId="27" xfId="0" applyNumberFormat="1" applyFont="1" applyFill="1" applyBorder="1"/>
    <xf numFmtId="165" fontId="57" fillId="2" borderId="10" xfId="0" applyNumberFormat="1" applyFont="1" applyFill="1" applyBorder="1"/>
    <xf numFmtId="165" fontId="58" fillId="2" borderId="10" xfId="0" applyNumberFormat="1" applyFont="1" applyFill="1" applyBorder="1"/>
    <xf numFmtId="165" fontId="58" fillId="4" borderId="10" xfId="0" applyNumberFormat="1" applyFont="1" applyFill="1" applyBorder="1"/>
    <xf numFmtId="0" fontId="11" fillId="0" borderId="94" xfId="0" applyFont="1" applyBorder="1"/>
    <xf numFmtId="165" fontId="57" fillId="0" borderId="13" xfId="0" applyNumberFormat="1" applyFont="1" applyBorder="1"/>
    <xf numFmtId="165" fontId="57" fillId="0" borderId="30" xfId="0" applyNumberFormat="1" applyFont="1" applyBorder="1"/>
    <xf numFmtId="165" fontId="57" fillId="0" borderId="15" xfId="0" applyNumberFormat="1" applyFont="1" applyBorder="1"/>
    <xf numFmtId="165" fontId="58" fillId="0" borderId="15" xfId="0" applyNumberFormat="1" applyFont="1" applyBorder="1"/>
    <xf numFmtId="165" fontId="58" fillId="4" borderId="15" xfId="0" applyNumberFormat="1" applyFont="1" applyFill="1" applyBorder="1"/>
    <xf numFmtId="0" fontId="13" fillId="0" borderId="0" xfId="0" applyFont="1"/>
    <xf numFmtId="0" fontId="59" fillId="0" borderId="0" xfId="0" applyFont="1"/>
    <xf numFmtId="0" fontId="59" fillId="0" borderId="0" xfId="0" applyFont="1" applyFill="1"/>
    <xf numFmtId="0" fontId="11" fillId="0" borderId="85" xfId="0" applyFont="1" applyBorder="1" applyAlignment="1">
      <alignment horizontal="center"/>
    </xf>
    <xf numFmtId="0" fontId="56" fillId="0" borderId="85" xfId="0" applyFont="1" applyBorder="1" applyAlignment="1">
      <alignment horizontal="center"/>
    </xf>
    <xf numFmtId="0" fontId="56" fillId="4" borderId="85" xfId="0" applyFont="1" applyFill="1" applyBorder="1" applyAlignment="1">
      <alignment horizontal="center"/>
    </xf>
    <xf numFmtId="3" fontId="57" fillId="0" borderId="90" xfId="0" applyNumberFormat="1" applyFont="1" applyBorder="1"/>
    <xf numFmtId="165" fontId="57" fillId="0" borderId="95" xfId="0" applyNumberFormat="1" applyFont="1" applyBorder="1" applyAlignment="1"/>
    <xf numFmtId="165" fontId="58" fillId="0" borderId="95" xfId="0" applyNumberFormat="1" applyFont="1" applyBorder="1" applyAlignment="1"/>
    <xf numFmtId="165" fontId="58" fillId="4" borderId="95" xfId="0" applyNumberFormat="1" applyFont="1" applyFill="1" applyBorder="1" applyAlignment="1"/>
    <xf numFmtId="0" fontId="11" fillId="2" borderId="94" xfId="0" applyFont="1" applyFill="1" applyBorder="1" applyAlignment="1">
      <alignment wrapText="1"/>
    </xf>
    <xf numFmtId="3" fontId="57" fillId="2" borderId="13" xfId="0" applyNumberFormat="1" applyFont="1" applyFill="1" applyBorder="1"/>
    <xf numFmtId="165" fontId="57" fillId="2" borderId="13" xfId="0" applyNumberFormat="1" applyFont="1" applyFill="1" applyBorder="1"/>
    <xf numFmtId="165" fontId="57" fillId="2" borderId="30" xfId="0" applyNumberFormat="1" applyFont="1" applyFill="1" applyBorder="1"/>
    <xf numFmtId="165" fontId="57" fillId="2" borderId="82" xfId="0" applyNumberFormat="1" applyFont="1" applyFill="1" applyBorder="1" applyAlignment="1"/>
    <xf numFmtId="165" fontId="58" fillId="2" borderId="82" xfId="0" applyNumberFormat="1" applyFont="1" applyFill="1" applyBorder="1" applyAlignment="1"/>
    <xf numFmtId="165" fontId="58" fillId="4" borderId="82" xfId="0" applyNumberFormat="1" applyFont="1" applyFill="1" applyBorder="1" applyAlignment="1"/>
    <xf numFmtId="0" fontId="60" fillId="0" borderId="0" xfId="0" applyFont="1"/>
    <xf numFmtId="4" fontId="0" fillId="0" borderId="0" xfId="0" applyNumberFormat="1"/>
    <xf numFmtId="0" fontId="14" fillId="0" borderId="96" xfId="0" applyFont="1" applyBorder="1"/>
    <xf numFmtId="0" fontId="11" fillId="0" borderId="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97" xfId="0" applyFont="1" applyBorder="1" applyAlignment="1">
      <alignment horizontal="center"/>
    </xf>
    <xf numFmtId="0" fontId="56" fillId="0" borderId="97" xfId="0" applyFont="1" applyBorder="1" applyAlignment="1">
      <alignment horizontal="center"/>
    </xf>
    <xf numFmtId="0" fontId="56" fillId="3" borderId="97" xfId="0" applyFont="1" applyFill="1" applyBorder="1" applyAlignment="1">
      <alignment horizontal="center"/>
    </xf>
    <xf numFmtId="0" fontId="11" fillId="0" borderId="93" xfId="0" applyFont="1" applyBorder="1" applyAlignment="1">
      <alignment wrapText="1"/>
    </xf>
    <xf numFmtId="165" fontId="57" fillId="0" borderId="8" xfId="0" applyNumberFormat="1" applyFont="1" applyBorder="1"/>
    <xf numFmtId="165" fontId="57" fillId="0" borderId="27" xfId="0" applyNumberFormat="1" applyFont="1" applyBorder="1"/>
    <xf numFmtId="165" fontId="57" fillId="0" borderId="98" xfId="0" applyNumberFormat="1" applyFont="1" applyBorder="1"/>
    <xf numFmtId="165" fontId="58" fillId="0" borderId="98" xfId="0" applyNumberFormat="1" applyFont="1" applyBorder="1"/>
    <xf numFmtId="165" fontId="58" fillId="3" borderId="98" xfId="0" applyNumberFormat="1" applyFont="1" applyFill="1" applyBorder="1"/>
    <xf numFmtId="165" fontId="57" fillId="2" borderId="98" xfId="0" applyNumberFormat="1" applyFont="1" applyFill="1" applyBorder="1"/>
    <xf numFmtId="165" fontId="58" fillId="2" borderId="98" xfId="0" applyNumberFormat="1" applyFont="1" applyFill="1" applyBorder="1"/>
    <xf numFmtId="165" fontId="57" fillId="0" borderId="82" xfId="0" applyNumberFormat="1" applyFont="1" applyBorder="1"/>
    <xf numFmtId="165" fontId="58" fillId="0" borderId="82" xfId="0" applyNumberFormat="1" applyFont="1" applyBorder="1"/>
    <xf numFmtId="165" fontId="58" fillId="3" borderId="82" xfId="0" applyNumberFormat="1" applyFont="1" applyFill="1" applyBorder="1"/>
    <xf numFmtId="165" fontId="57" fillId="2" borderId="82" xfId="0" applyNumberFormat="1" applyFont="1" applyFill="1" applyBorder="1"/>
    <xf numFmtId="165" fontId="58" fillId="2" borderId="82" xfId="0" applyNumberFormat="1" applyFont="1" applyFill="1" applyBorder="1"/>
    <xf numFmtId="0" fontId="62" fillId="0" borderId="0" xfId="1" applyFont="1"/>
    <xf numFmtId="0" fontId="63" fillId="0" borderId="0" xfId="1" applyFont="1" applyBorder="1"/>
    <xf numFmtId="0" fontId="14" fillId="0" borderId="0" xfId="1" applyFont="1" applyBorder="1"/>
    <xf numFmtId="0" fontId="65" fillId="0" borderId="0" xfId="3" applyFont="1"/>
    <xf numFmtId="0" fontId="10" fillId="0" borderId="0" xfId="1" applyFont="1" applyBorder="1" applyAlignment="1">
      <alignment vertical="center"/>
    </xf>
    <xf numFmtId="172" fontId="14" fillId="0" borderId="0" xfId="0" applyNumberFormat="1" applyFont="1" applyFill="1" applyBorder="1" applyAlignment="1"/>
    <xf numFmtId="165" fontId="40" fillId="0" borderId="83" xfId="0" quotePrefix="1" applyNumberFormat="1" applyFont="1" applyBorder="1"/>
    <xf numFmtId="165" fontId="23" fillId="2" borderId="34" xfId="0" quotePrefix="1" applyNumberFormat="1" applyFont="1" applyFill="1" applyBorder="1"/>
    <xf numFmtId="171" fontId="19" fillId="0" borderId="0" xfId="0" applyNumberFormat="1" applyFont="1" applyFill="1"/>
    <xf numFmtId="165" fontId="0" fillId="0" borderId="0" xfId="0" applyNumberFormat="1" applyFill="1" applyBorder="1"/>
    <xf numFmtId="0" fontId="0" fillId="0" borderId="0" xfId="0" applyFill="1" applyBorder="1"/>
    <xf numFmtId="168" fontId="0" fillId="0" borderId="0" xfId="0" applyNumberFormat="1" applyFill="1" applyBorder="1"/>
    <xf numFmtId="166" fontId="0" fillId="0" borderId="0" xfId="0" applyNumberFormat="1" applyFill="1" applyBorder="1"/>
    <xf numFmtId="173" fontId="0" fillId="0" borderId="0" xfId="0" applyNumberFormat="1" applyFill="1" applyBorder="1"/>
    <xf numFmtId="169" fontId="5" fillId="0" borderId="0" xfId="0" applyNumberFormat="1" applyFont="1" applyFill="1" applyBorder="1"/>
    <xf numFmtId="49" fontId="66" fillId="0" borderId="0" xfId="0" applyNumberFormat="1" applyFont="1" applyBorder="1"/>
    <xf numFmtId="0" fontId="66" fillId="0" borderId="0" xfId="0" applyFont="1" applyBorder="1"/>
    <xf numFmtId="169" fontId="24" fillId="0" borderId="0" xfId="0" applyNumberFormat="1" applyFont="1" applyBorder="1"/>
    <xf numFmtId="164" fontId="14" fillId="2" borderId="18" xfId="0" applyNumberFormat="1" applyFont="1" applyFill="1" applyBorder="1" applyAlignment="1"/>
    <xf numFmtId="0" fontId="27" fillId="0" borderId="59" xfId="0" applyFont="1" applyBorder="1"/>
    <xf numFmtId="0" fontId="5" fillId="0" borderId="63" xfId="0" applyFont="1" applyBorder="1"/>
    <xf numFmtId="0" fontId="5" fillId="0" borderId="75" xfId="0" applyFont="1" applyBorder="1"/>
    <xf numFmtId="173" fontId="27" fillId="0" borderId="61" xfId="0" applyNumberFormat="1" applyFont="1" applyBorder="1"/>
    <xf numFmtId="173" fontId="27" fillId="2" borderId="61" xfId="0" applyNumberFormat="1" applyFont="1" applyFill="1" applyBorder="1"/>
    <xf numFmtId="173" fontId="5" fillId="0" borderId="16" xfId="0" applyNumberFormat="1" applyFont="1" applyBorder="1"/>
    <xf numFmtId="173" fontId="5" fillId="2" borderId="16" xfId="0" applyNumberFormat="1" applyFont="1" applyFill="1" applyBorder="1"/>
    <xf numFmtId="173" fontId="5" fillId="0" borderId="22" xfId="0" applyNumberFormat="1" applyFont="1" applyBorder="1"/>
    <xf numFmtId="173" fontId="5" fillId="2" borderId="22" xfId="0" applyNumberFormat="1" applyFont="1" applyFill="1" applyBorder="1"/>
    <xf numFmtId="0" fontId="27" fillId="0" borderId="56" xfId="0" applyFont="1" applyBorder="1"/>
    <xf numFmtId="173" fontId="27" fillId="0" borderId="47" xfId="0" applyNumberFormat="1" applyFont="1" applyBorder="1"/>
    <xf numFmtId="173" fontId="27" fillId="2" borderId="47" xfId="0" applyNumberFormat="1" applyFont="1" applyFill="1" applyBorder="1"/>
    <xf numFmtId="165" fontId="27" fillId="0" borderId="70" xfId="0" applyNumberFormat="1" applyFont="1" applyBorder="1"/>
    <xf numFmtId="165" fontId="27" fillId="2" borderId="71" xfId="0" applyNumberFormat="1" applyFont="1" applyFill="1" applyBorder="1"/>
    <xf numFmtId="166" fontId="5" fillId="0" borderId="16" xfId="0" applyNumberFormat="1" applyFont="1" applyBorder="1"/>
    <xf numFmtId="166" fontId="5" fillId="2" borderId="16" xfId="0" applyNumberFormat="1" applyFont="1" applyFill="1" applyBorder="1"/>
    <xf numFmtId="166" fontId="5" fillId="0" borderId="22" xfId="0" applyNumberFormat="1" applyFont="1" applyBorder="1"/>
    <xf numFmtId="166" fontId="5" fillId="2" borderId="22" xfId="0" applyNumberFormat="1" applyFont="1" applyFill="1" applyBorder="1"/>
    <xf numFmtId="166" fontId="27" fillId="0" borderId="47" xfId="0" applyNumberFormat="1" applyFont="1" applyBorder="1"/>
    <xf numFmtId="166" fontId="27" fillId="2" borderId="47" xfId="0" applyNumberFormat="1" applyFont="1" applyFill="1" applyBorder="1"/>
    <xf numFmtId="166" fontId="27" fillId="2" borderId="61" xfId="0" applyNumberFormat="1" applyFont="1" applyFill="1" applyBorder="1"/>
    <xf numFmtId="0" fontId="68" fillId="0" borderId="0" xfId="1" applyFont="1"/>
    <xf numFmtId="0" fontId="1" fillId="0" borderId="0" xfId="2" applyFont="1"/>
    <xf numFmtId="0" fontId="64" fillId="0" borderId="0" xfId="3" applyFont="1"/>
    <xf numFmtId="0" fontId="61" fillId="0" borderId="0" xfId="1" applyFont="1"/>
    <xf numFmtId="0" fontId="69" fillId="0" borderId="0" xfId="1" applyFont="1" applyAlignment="1">
      <alignment vertical="center"/>
    </xf>
    <xf numFmtId="49" fontId="3" fillId="0" borderId="1" xfId="3" applyNumberFormat="1" applyFont="1" applyBorder="1"/>
    <xf numFmtId="0" fontId="3" fillId="0" borderId="2" xfId="3" applyFont="1" applyBorder="1"/>
    <xf numFmtId="0" fontId="11" fillId="0" borderId="3" xfId="3" applyFont="1" applyBorder="1" applyAlignment="1">
      <alignment horizontal="centerContinuous" vertical="center"/>
    </xf>
    <xf numFmtId="0" fontId="10" fillId="0" borderId="3" xfId="3" applyFont="1" applyBorder="1" applyAlignment="1">
      <alignment horizontal="centerContinuous" vertical="center"/>
    </xf>
    <xf numFmtId="0" fontId="10" fillId="0" borderId="5" xfId="3" applyFont="1" applyBorder="1" applyAlignment="1">
      <alignment horizontal="centerContinuous" vertical="center"/>
    </xf>
    <xf numFmtId="49" fontId="10" fillId="0" borderId="6" xfId="3" applyNumberFormat="1" applyFont="1" applyBorder="1" applyAlignment="1">
      <alignment horizontal="center"/>
    </xf>
    <xf numFmtId="0" fontId="10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Continuous" vertical="center"/>
    </xf>
    <xf numFmtId="0" fontId="10" fillId="0" borderId="10" xfId="3" applyFont="1" applyBorder="1" applyAlignment="1">
      <alignment horizontal="centerContinuous" vertical="center"/>
    </xf>
    <xf numFmtId="49" fontId="5" fillId="0" borderId="11" xfId="3" applyNumberFormat="1" applyFont="1" applyBorder="1" applyAlignment="1"/>
    <xf numFmtId="0" fontId="5" fillId="0" borderId="12" xfId="3" applyFont="1" applyBorder="1" applyAlignment="1"/>
    <xf numFmtId="0" fontId="12" fillId="0" borderId="13" xfId="3" applyFont="1" applyBorder="1" applyAlignment="1">
      <alignment horizontal="center"/>
    </xf>
    <xf numFmtId="0" fontId="12" fillId="2" borderId="13" xfId="3" applyFont="1" applyFill="1" applyBorder="1" applyAlignment="1">
      <alignment horizontal="center"/>
    </xf>
    <xf numFmtId="0" fontId="12" fillId="2" borderId="15" xfId="3" applyFont="1" applyFill="1" applyBorder="1" applyAlignment="1">
      <alignment horizontal="center"/>
    </xf>
    <xf numFmtId="3" fontId="23" fillId="0" borderId="16" xfId="0" applyNumberFormat="1" applyFont="1" applyBorder="1"/>
    <xf numFmtId="3" fontId="23" fillId="2" borderId="16" xfId="0" applyNumberFormat="1" applyFont="1" applyFill="1" applyBorder="1"/>
    <xf numFmtId="169" fontId="10" fillId="0" borderId="16" xfId="3" quotePrefix="1" applyNumberFormat="1" applyFont="1" applyBorder="1" applyAlignment="1">
      <alignment horizontal="center"/>
    </xf>
    <xf numFmtId="169" fontId="23" fillId="2" borderId="18" xfId="0" quotePrefix="1" applyNumberFormat="1" applyFont="1" applyFill="1" applyBorder="1" applyAlignment="1">
      <alignment horizontal="center"/>
    </xf>
    <xf numFmtId="0" fontId="66" fillId="0" borderId="17" xfId="0" applyFont="1" applyBorder="1"/>
    <xf numFmtId="3" fontId="24" fillId="0" borderId="16" xfId="0" applyNumberFormat="1" applyFont="1" applyBorder="1"/>
    <xf numFmtId="3" fontId="24" fillId="2" borderId="18" xfId="0" applyNumberFormat="1" applyFont="1" applyFill="1" applyBorder="1"/>
    <xf numFmtId="0" fontId="66" fillId="0" borderId="21" xfId="0" applyFont="1" applyBorder="1"/>
    <xf numFmtId="3" fontId="24" fillId="0" borderId="22" xfId="0" applyNumberFormat="1" applyFont="1" applyBorder="1"/>
    <xf numFmtId="3" fontId="24" fillId="2" borderId="22" xfId="0" applyNumberFormat="1" applyFont="1" applyFill="1" applyBorder="1"/>
    <xf numFmtId="3" fontId="24" fillId="2" borderId="23" xfId="0" applyNumberFormat="1" applyFont="1" applyFill="1" applyBorder="1"/>
    <xf numFmtId="49" fontId="70" fillId="0" borderId="0" xfId="0" applyNumberFormat="1" applyFont="1" applyFill="1" applyBorder="1"/>
    <xf numFmtId="0" fontId="68" fillId="0" borderId="0" xfId="1" applyFont="1" applyFill="1"/>
    <xf numFmtId="0" fontId="1" fillId="0" borderId="0" xfId="2" applyFont="1" applyFill="1"/>
    <xf numFmtId="164" fontId="23" fillId="0" borderId="16" xfId="0" applyNumberFormat="1" applyFont="1" applyBorder="1"/>
    <xf numFmtId="164" fontId="23" fillId="2" borderId="16" xfId="0" applyNumberFormat="1" applyFont="1" applyFill="1" applyBorder="1"/>
    <xf numFmtId="164" fontId="10" fillId="0" borderId="16" xfId="3" quotePrefix="1" applyNumberFormat="1" applyFont="1" applyBorder="1" applyAlignment="1">
      <alignment horizontal="center"/>
    </xf>
    <xf numFmtId="164" fontId="23" fillId="2" borderId="18" xfId="0" quotePrefix="1" applyNumberFormat="1" applyFont="1" applyFill="1" applyBorder="1" applyAlignment="1">
      <alignment horizontal="center"/>
    </xf>
    <xf numFmtId="164" fontId="24" fillId="0" borderId="16" xfId="0" applyNumberFormat="1" applyFont="1" applyBorder="1"/>
    <xf numFmtId="164" fontId="24" fillId="2" borderId="16" xfId="0" applyNumberFormat="1" applyFont="1" applyFill="1" applyBorder="1"/>
    <xf numFmtId="164" fontId="24" fillId="2" borderId="18" xfId="0" applyNumberFormat="1" applyFont="1" applyFill="1" applyBorder="1"/>
    <xf numFmtId="164" fontId="24" fillId="0" borderId="22" xfId="0" applyNumberFormat="1" applyFont="1" applyBorder="1"/>
    <xf numFmtId="164" fontId="24" fillId="2" borderId="22" xfId="0" applyNumberFormat="1" applyFont="1" applyFill="1" applyBorder="1"/>
    <xf numFmtId="164" fontId="24" fillId="2" borderId="23" xfId="0" applyNumberFormat="1" applyFont="1" applyFill="1" applyBorder="1"/>
    <xf numFmtId="169" fontId="1" fillId="0" borderId="0" xfId="0" applyNumberFormat="1" applyFont="1"/>
    <xf numFmtId="169" fontId="1" fillId="0" borderId="0" xfId="2" applyNumberFormat="1" applyFont="1"/>
    <xf numFmtId="0" fontId="64" fillId="0" borderId="0" xfId="3" applyFont="1" applyFill="1"/>
    <xf numFmtId="0" fontId="1" fillId="0" borderId="0" xfId="0" applyFont="1"/>
    <xf numFmtId="164" fontId="10" fillId="2" borderId="18" xfId="3" applyNumberFormat="1" applyFont="1" applyFill="1" applyBorder="1" applyAlignment="1">
      <alignment horizontal="center"/>
    </xf>
    <xf numFmtId="49" fontId="66" fillId="0" borderId="19" xfId="0" applyNumberFormat="1" applyFont="1" applyBorder="1"/>
    <xf numFmtId="49" fontId="66" fillId="0" borderId="20" xfId="0" applyNumberFormat="1" applyFont="1" applyBorder="1"/>
    <xf numFmtId="49" fontId="26" fillId="0" borderId="6" xfId="0" applyNumberFormat="1" applyFont="1" applyBorder="1" applyAlignment="1">
      <alignment horizontal="centerContinuous"/>
    </xf>
    <xf numFmtId="0" fontId="26" fillId="0" borderId="7" xfId="0" applyFont="1" applyBorder="1" applyAlignment="1">
      <alignment horizontal="centerContinuous"/>
    </xf>
    <xf numFmtId="164" fontId="10" fillId="2" borderId="18" xfId="3" quotePrefix="1" applyNumberFormat="1" applyFont="1" applyFill="1" applyBorder="1" applyAlignment="1">
      <alignment horizontal="center"/>
    </xf>
    <xf numFmtId="49" fontId="29" fillId="0" borderId="19" xfId="0" applyNumberFormat="1" applyFont="1" applyBorder="1"/>
    <xf numFmtId="0" fontId="29" fillId="0" borderId="17" xfId="0" applyFont="1" applyBorder="1"/>
    <xf numFmtId="164" fontId="24" fillId="0" borderId="16" xfId="0" applyNumberFormat="1" applyFont="1" applyBorder="1" applyAlignment="1"/>
    <xf numFmtId="49" fontId="29" fillId="0" borderId="20" xfId="0" applyNumberFormat="1" applyFont="1" applyBorder="1"/>
    <xf numFmtId="0" fontId="29" fillId="0" borderId="21" xfId="0" applyFont="1" applyBorder="1"/>
    <xf numFmtId="164" fontId="24" fillId="0" borderId="16" xfId="0" quotePrefix="1" applyNumberFormat="1" applyFont="1" applyBorder="1"/>
    <xf numFmtId="164" fontId="24" fillId="0" borderId="22" xfId="0" quotePrefix="1" applyNumberFormat="1" applyFont="1" applyBorder="1"/>
    <xf numFmtId="0" fontId="46" fillId="0" borderId="0" xfId="1" applyFont="1"/>
    <xf numFmtId="0" fontId="32" fillId="0" borderId="78" xfId="1" applyFont="1" applyBorder="1" applyAlignment="1">
      <alignment horizontal="centerContinuous"/>
    </xf>
    <xf numFmtId="0" fontId="32" fillId="0" borderId="86" xfId="1" applyFont="1" applyBorder="1" applyAlignment="1">
      <alignment horizontal="centerContinuous"/>
    </xf>
    <xf numFmtId="0" fontId="32" fillId="0" borderId="85" xfId="1" applyFont="1" applyBorder="1" applyAlignment="1">
      <alignment horizontal="centerContinuous"/>
    </xf>
    <xf numFmtId="0" fontId="71" fillId="0" borderId="0" xfId="2" applyFont="1"/>
    <xf numFmtId="0" fontId="10" fillId="0" borderId="106" xfId="1" applyFont="1" applyBorder="1" applyAlignment="1">
      <alignment horizontal="centerContinuous"/>
    </xf>
    <xf numFmtId="0" fontId="4" fillId="0" borderId="108" xfId="1" applyFont="1" applyBorder="1" applyAlignment="1">
      <alignment horizontal="center" vertical="center"/>
    </xf>
    <xf numFmtId="0" fontId="4" fillId="2" borderId="109" xfId="1" applyFont="1" applyFill="1" applyBorder="1" applyAlignment="1">
      <alignment horizontal="center" vertical="center" wrapText="1"/>
    </xf>
    <xf numFmtId="0" fontId="4" fillId="0" borderId="110" xfId="1" applyFont="1" applyBorder="1" applyAlignment="1">
      <alignment horizontal="center" vertical="center" wrapText="1"/>
    </xf>
    <xf numFmtId="0" fontId="66" fillId="0" borderId="107" xfId="1" applyFont="1" applyBorder="1"/>
    <xf numFmtId="0" fontId="42" fillId="0" borderId="0" xfId="2" applyFont="1"/>
    <xf numFmtId="0" fontId="4" fillId="0" borderId="111" xfId="1" applyFont="1" applyBorder="1" applyAlignment="1">
      <alignment vertical="center"/>
    </xf>
    <xf numFmtId="3" fontId="10" fillId="2" borderId="99" xfId="1" applyNumberFormat="1" applyFont="1" applyFill="1" applyBorder="1" applyAlignment="1">
      <alignment vertical="center"/>
    </xf>
    <xf numFmtId="3" fontId="10" fillId="0" borderId="112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3" fontId="42" fillId="0" borderId="0" xfId="2" applyNumberFormat="1" applyFont="1"/>
    <xf numFmtId="3" fontId="1" fillId="0" borderId="0" xfId="2" applyNumberFormat="1" applyFont="1"/>
    <xf numFmtId="0" fontId="5" fillId="0" borderId="113" xfId="1" applyFont="1" applyBorder="1"/>
    <xf numFmtId="3" fontId="14" fillId="2" borderId="100" xfId="1" applyNumberFormat="1" applyFont="1" applyFill="1" applyBorder="1"/>
    <xf numFmtId="3" fontId="14" fillId="0" borderId="114" xfId="1" applyNumberFormat="1" applyFont="1" applyBorder="1"/>
    <xf numFmtId="0" fontId="66" fillId="0" borderId="0" xfId="1" applyFont="1" applyBorder="1"/>
    <xf numFmtId="3" fontId="14" fillId="0" borderId="0" xfId="1" applyNumberFormat="1" applyFont="1" applyBorder="1"/>
    <xf numFmtId="3" fontId="14" fillId="0" borderId="101" xfId="1" applyNumberFormat="1" applyFont="1" applyBorder="1"/>
    <xf numFmtId="3" fontId="14" fillId="2" borderId="102" xfId="1" applyNumberFormat="1" applyFont="1" applyFill="1" applyBorder="1"/>
    <xf numFmtId="3" fontId="14" fillId="0" borderId="103" xfId="1" applyNumberFormat="1" applyFont="1" applyFill="1" applyBorder="1"/>
    <xf numFmtId="3" fontId="14" fillId="0" borderId="51" xfId="1" applyNumberFormat="1" applyFont="1" applyBorder="1"/>
    <xf numFmtId="49" fontId="22" fillId="0" borderId="0" xfId="0" applyNumberFormat="1" applyFont="1" applyFill="1" applyBorder="1"/>
    <xf numFmtId="165" fontId="65" fillId="0" borderId="0" xfId="3" applyNumberFormat="1" applyFont="1"/>
    <xf numFmtId="165" fontId="42" fillId="0" borderId="0" xfId="2" applyNumberFormat="1" applyFont="1"/>
    <xf numFmtId="165" fontId="1" fillId="0" borderId="0" xfId="2" applyNumberFormat="1" applyFont="1"/>
    <xf numFmtId="165" fontId="61" fillId="0" borderId="0" xfId="1" applyNumberFormat="1" applyFont="1"/>
    <xf numFmtId="165" fontId="64" fillId="0" borderId="0" xfId="3" applyNumberFormat="1" applyFont="1"/>
    <xf numFmtId="165" fontId="46" fillId="0" borderId="0" xfId="1" applyNumberFormat="1" applyFont="1"/>
    <xf numFmtId="165" fontId="69" fillId="0" borderId="0" xfId="1" applyNumberFormat="1" applyFont="1" applyAlignment="1">
      <alignment vertical="center"/>
    </xf>
    <xf numFmtId="165" fontId="1" fillId="0" borderId="0" xfId="0" applyNumberFormat="1" applyFont="1"/>
    <xf numFmtId="165" fontId="14" fillId="0" borderId="101" xfId="1" applyNumberFormat="1" applyFont="1" applyBorder="1"/>
    <xf numFmtId="165" fontId="14" fillId="0" borderId="0" xfId="1" applyNumberFormat="1" applyFont="1" applyBorder="1"/>
    <xf numFmtId="2" fontId="0" fillId="0" borderId="0" xfId="0" applyNumberFormat="1"/>
    <xf numFmtId="0" fontId="11" fillId="0" borderId="104" xfId="1" applyFont="1" applyBorder="1" applyAlignment="1">
      <alignment horizontal="centerContinuous"/>
    </xf>
    <xf numFmtId="0" fontId="11" fillId="0" borderId="105" xfId="1" applyFont="1" applyBorder="1" applyAlignment="1">
      <alignment horizontal="centerContinuous"/>
    </xf>
    <xf numFmtId="0" fontId="11" fillId="0" borderId="106" xfId="1" applyFont="1" applyBorder="1" applyAlignment="1">
      <alignment horizontal="centerContinuous"/>
    </xf>
    <xf numFmtId="0" fontId="57" fillId="0" borderId="107" xfId="1" applyFont="1" applyBorder="1"/>
    <xf numFmtId="0" fontId="57" fillId="0" borderId="0" xfId="1" applyFont="1" applyBorder="1"/>
    <xf numFmtId="0" fontId="72" fillId="0" borderId="0" xfId="2" applyFont="1"/>
    <xf numFmtId="3" fontId="5" fillId="0" borderId="101" xfId="1" applyNumberFormat="1" applyFont="1" applyBorder="1"/>
    <xf numFmtId="165" fontId="41" fillId="0" borderId="115" xfId="0" applyNumberFormat="1" applyFont="1" applyBorder="1"/>
    <xf numFmtId="165" fontId="14" fillId="2" borderId="22" xfId="0" quotePrefix="1" applyNumberFormat="1" applyFont="1" applyFill="1" applyBorder="1"/>
    <xf numFmtId="3" fontId="28" fillId="2" borderId="41" xfId="0" applyNumberFormat="1" applyFont="1" applyFill="1" applyBorder="1"/>
    <xf numFmtId="0" fontId="47" fillId="0" borderId="0" xfId="0" applyFont="1" applyFill="1"/>
    <xf numFmtId="0" fontId="46" fillId="5" borderId="0" xfId="0" applyFont="1" applyFill="1"/>
    <xf numFmtId="0" fontId="43" fillId="5" borderId="0" xfId="0" applyFont="1" applyFill="1"/>
  </cellXfs>
  <cellStyles count="4">
    <cellStyle name="Normalny" xfId="0" builtinId="0"/>
    <cellStyle name="Normalny_Bydło żywe KR06_VII08" xfId="2" xr:uid="{00000000-0005-0000-0000-000001000000}"/>
    <cellStyle name="Normalny_MatrycaKRAJ" xfId="1" xr:uid="{00000000-0005-0000-0000-000002000000}"/>
    <cellStyle name="Normalny_Wazniejsze Prod EXP 12_10wKR" xfId="3" xr:uid="{00000000-0005-0000-0000-000003000000}"/>
  </cellStyles>
  <dxfs count="40"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0D1D0"/>
      <color rgb="FFE8B7B6"/>
      <color rgb="FFE5AE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Handel towarami rolno-spożywczymi w latach 2004 - 2020.</a:t>
            </a:r>
          </a:p>
        </c:rich>
      </c:tx>
      <c:layout>
        <c:manualLayout>
          <c:xMode val="edge"/>
          <c:yMode val="edge"/>
          <c:x val="0.24482565560275987"/>
          <c:y val="4.72595840074569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11367122925988E-2"/>
          <c:y val="0.13988110460551406"/>
          <c:w val="0.8880255577079772"/>
          <c:h val="0.609993744152819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'HZ og 2004-2020'!$A$5</c:f>
              <c:strCache>
                <c:ptCount val="1"/>
                <c:pt idx="0">
                  <c:v>Eksport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'HZ og 2004-2020'!$B$4:$R$4</c:f>
              <c:strCache>
                <c:ptCount val="17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  <c:pt idx="13">
                  <c:v>2017r.</c:v>
                </c:pt>
                <c:pt idx="14">
                  <c:v>2018r.</c:v>
                </c:pt>
                <c:pt idx="15">
                  <c:v>2019r.</c:v>
                </c:pt>
                <c:pt idx="16">
                  <c:v>2020r.</c:v>
                </c:pt>
              </c:strCache>
            </c:strRef>
          </c:cat>
          <c:val>
            <c:numRef>
              <c:f>'HZ og 2004-2020'!$B$5:$R$5</c:f>
              <c:numCache>
                <c:formatCode>#\ ##0.0</c:formatCode>
                <c:ptCount val="17"/>
                <c:pt idx="0">
                  <c:v>5.2421848799999999</c:v>
                </c:pt>
                <c:pt idx="1">
                  <c:v>7.1524648509999986</c:v>
                </c:pt>
                <c:pt idx="2">
                  <c:v>8.5773791359999993</c:v>
                </c:pt>
                <c:pt idx="3">
                  <c:v>10.089245386999998</c:v>
                </c:pt>
                <c:pt idx="4">
                  <c:v>11.692268932999998</c:v>
                </c:pt>
                <c:pt idx="5">
                  <c:v>11.499280702</c:v>
                </c:pt>
                <c:pt idx="6">
                  <c:v>13.507171959999999</c:v>
                </c:pt>
                <c:pt idx="7">
                  <c:v>15.227631324000001</c:v>
                </c:pt>
                <c:pt idx="8">
                  <c:v>17.893289083999999</c:v>
                </c:pt>
                <c:pt idx="9">
                  <c:v>20.427184219000001</c:v>
                </c:pt>
                <c:pt idx="10">
                  <c:v>21.876484867999999</c:v>
                </c:pt>
                <c:pt idx="11">
                  <c:v>23.886533332999999</c:v>
                </c:pt>
                <c:pt idx="12">
                  <c:v>24.332446679</c:v>
                </c:pt>
                <c:pt idx="13">
                  <c:v>27.812920063</c:v>
                </c:pt>
                <c:pt idx="14">
                  <c:v>29.717377809999995</c:v>
                </c:pt>
                <c:pt idx="15">
                  <c:v>31.765595505999997</c:v>
                </c:pt>
                <c:pt idx="16">
                  <c:v>34.309904201999991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B-4AFF-A20A-659AA479AF8F}"/>
            </c:ext>
          </c:extLst>
        </c:ser>
        <c:ser>
          <c:idx val="1"/>
          <c:order val="1"/>
          <c:tx>
            <c:strRef>
              <c:f>'HZ og 2004-2020'!$A$6</c:f>
              <c:strCache>
                <c:ptCount val="1"/>
                <c:pt idx="0">
                  <c:v>Import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'HZ og 2004-2020'!$B$4:$R$4</c:f>
              <c:strCache>
                <c:ptCount val="17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  <c:pt idx="13">
                  <c:v>2017r.</c:v>
                </c:pt>
                <c:pt idx="14">
                  <c:v>2018r.</c:v>
                </c:pt>
                <c:pt idx="15">
                  <c:v>2019r.</c:v>
                </c:pt>
                <c:pt idx="16">
                  <c:v>2020r.</c:v>
                </c:pt>
              </c:strCache>
            </c:strRef>
          </c:cat>
          <c:val>
            <c:numRef>
              <c:f>'HZ og 2004-2020'!$B$6:$R$6</c:f>
              <c:numCache>
                <c:formatCode>#\ ##0.0</c:formatCode>
                <c:ptCount val="17"/>
                <c:pt idx="0">
                  <c:v>4.4064594859999975</c:v>
                </c:pt>
                <c:pt idx="1">
                  <c:v>5.4853223850000017</c:v>
                </c:pt>
                <c:pt idx="2">
                  <c:v>6.4862160480000002</c:v>
                </c:pt>
                <c:pt idx="3">
                  <c:v>8.0704823310000009</c:v>
                </c:pt>
                <c:pt idx="4">
                  <c:v>10.277404587999998</c:v>
                </c:pt>
                <c:pt idx="5">
                  <c:v>9.299079475000001</c:v>
                </c:pt>
                <c:pt idx="6">
                  <c:v>10.921134319</c:v>
                </c:pt>
                <c:pt idx="7">
                  <c:v>12.628449308999997</c:v>
                </c:pt>
                <c:pt idx="8">
                  <c:v>13.557379528</c:v>
                </c:pt>
                <c:pt idx="9">
                  <c:v>14.312568715999999</c:v>
                </c:pt>
                <c:pt idx="10">
                  <c:v>15.1344434</c:v>
                </c:pt>
                <c:pt idx="11">
                  <c:v>16.068419342999999</c:v>
                </c:pt>
                <c:pt idx="12">
                  <c:v>17.292394244999997</c:v>
                </c:pt>
                <c:pt idx="13">
                  <c:v>19.284966443999998</c:v>
                </c:pt>
                <c:pt idx="14">
                  <c:v>20.032748971999997</c:v>
                </c:pt>
                <c:pt idx="15">
                  <c:v>21.270479161000011</c:v>
                </c:pt>
                <c:pt idx="16">
                  <c:v>22.702809422999998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B-4AFF-A20A-659AA479AF8F}"/>
            </c:ext>
          </c:extLst>
        </c:ser>
        <c:ser>
          <c:idx val="2"/>
          <c:order val="2"/>
          <c:tx>
            <c:strRef>
              <c:f>'HZ og 2004-2020'!$A$7</c:f>
              <c:strCache>
                <c:ptCount val="1"/>
                <c:pt idx="0">
                  <c:v>Saldo</c:v>
                </c:pt>
              </c:strCache>
            </c:strRef>
          </c:tx>
          <c:spPr>
            <a:pattFill prst="trellis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pattFill prst="trellis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17-4F97-AFEA-09CB879681CB}"/>
              </c:ext>
            </c:extLst>
          </c:dPt>
          <c:cat>
            <c:strRef>
              <c:f>'HZ og 2004-2020'!$B$4:$R$4</c:f>
              <c:strCache>
                <c:ptCount val="17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  <c:pt idx="13">
                  <c:v>2017r.</c:v>
                </c:pt>
                <c:pt idx="14">
                  <c:v>2018r.</c:v>
                </c:pt>
                <c:pt idx="15">
                  <c:v>2019r.</c:v>
                </c:pt>
                <c:pt idx="16">
                  <c:v>2020r.</c:v>
                </c:pt>
              </c:strCache>
            </c:strRef>
          </c:cat>
          <c:val>
            <c:numRef>
              <c:f>'HZ og 2004-2020'!$B$7:$R$7</c:f>
              <c:numCache>
                <c:formatCode>#\ ##0.0</c:formatCode>
                <c:ptCount val="17"/>
                <c:pt idx="0">
                  <c:v>0.83572539400000023</c:v>
                </c:pt>
                <c:pt idx="1">
                  <c:v>1.6671424660000009</c:v>
                </c:pt>
                <c:pt idx="2">
                  <c:v>2.0911630879999992</c:v>
                </c:pt>
                <c:pt idx="3">
                  <c:v>2.0187630559999996</c:v>
                </c:pt>
                <c:pt idx="4">
                  <c:v>1.414864345</c:v>
                </c:pt>
                <c:pt idx="5">
                  <c:v>2.200201227</c:v>
                </c:pt>
                <c:pt idx="6">
                  <c:v>2.586037640999999</c:v>
                </c:pt>
                <c:pt idx="7">
                  <c:v>2.5991820150000007</c:v>
                </c:pt>
                <c:pt idx="8">
                  <c:v>4.3359095559999998</c:v>
                </c:pt>
                <c:pt idx="9">
                  <c:v>6.1146155029999996</c:v>
                </c:pt>
                <c:pt idx="10">
                  <c:v>6.742041468</c:v>
                </c:pt>
                <c:pt idx="11">
                  <c:v>7.8181139900000005</c:v>
                </c:pt>
                <c:pt idx="12">
                  <c:v>7.0400524340000006</c:v>
                </c:pt>
                <c:pt idx="13">
                  <c:v>8.5279536189999998</c:v>
                </c:pt>
                <c:pt idx="14">
                  <c:v>9.6846288379999983</c:v>
                </c:pt>
                <c:pt idx="15">
                  <c:v>10.495116345</c:v>
                </c:pt>
                <c:pt idx="16">
                  <c:v>11.607094779000001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EB-4AFF-A20A-659AA479A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4007872"/>
        <c:axId val="154008256"/>
      </c:barChart>
      <c:catAx>
        <c:axId val="15400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40082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400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4007872"/>
        <c:crosses val="autoZero"/>
        <c:crossBetween val="between"/>
        <c:majorUnit val="2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0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EKSPORT z Polski towarów rolno-spożywczych w latach 2017 - 2020.</a:t>
            </a:r>
          </a:p>
        </c:rich>
      </c:tx>
      <c:layout>
        <c:manualLayout>
          <c:xMode val="edge"/>
          <c:yMode val="edge"/>
          <c:x val="0.14578305110851958"/>
          <c:y val="1.5151410038502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6359623884447924E-2"/>
          <c:y val="0.10718235110479031"/>
          <c:w val="0.90734824281150162"/>
          <c:h val="0.59789240001387489"/>
        </c:manualLayout>
      </c:layout>
      <c:lineChart>
        <c:grouping val="standard"/>
        <c:varyColors val="0"/>
        <c:ser>
          <c:idx val="0"/>
          <c:order val="0"/>
          <c:tx>
            <c:strRef>
              <c:f>'Mce Ogołem'!$B$4</c:f>
              <c:strCache>
                <c:ptCount val="1"/>
                <c:pt idx="0">
                  <c:v>2017r.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Ogołem'!$B$5:$B$16</c:f>
              <c:numCache>
                <c:formatCode>#,##0</c:formatCode>
                <c:ptCount val="12"/>
                <c:pt idx="0">
                  <c:v>2025.027409</c:v>
                </c:pt>
                <c:pt idx="1">
                  <c:v>2078.4798369999999</c:v>
                </c:pt>
                <c:pt idx="2">
                  <c:v>2436.1690559999997</c:v>
                </c:pt>
                <c:pt idx="3">
                  <c:v>2054.081095</c:v>
                </c:pt>
                <c:pt idx="4">
                  <c:v>2313.708232</c:v>
                </c:pt>
                <c:pt idx="5">
                  <c:v>2259.9123009999998</c:v>
                </c:pt>
                <c:pt idx="6">
                  <c:v>2236.4981760000001</c:v>
                </c:pt>
                <c:pt idx="7">
                  <c:v>2515.4727790000002</c:v>
                </c:pt>
                <c:pt idx="8">
                  <c:v>2486.6976889999996</c:v>
                </c:pt>
                <c:pt idx="9">
                  <c:v>2626.393098</c:v>
                </c:pt>
                <c:pt idx="10">
                  <c:v>2568.40841</c:v>
                </c:pt>
                <c:pt idx="11">
                  <c:v>2212.0719810000001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EF-47D1-B89E-A927AEBA4A3F}"/>
            </c:ext>
          </c:extLst>
        </c:ser>
        <c:ser>
          <c:idx val="1"/>
          <c:order val="1"/>
          <c:tx>
            <c:strRef>
              <c:f>'Mce Ogołem'!$C$4</c:f>
              <c:strCache>
                <c:ptCount val="1"/>
                <c:pt idx="0">
                  <c:v>2018r.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Ogołem'!$C$5:$C$16</c:f>
              <c:numCache>
                <c:formatCode>#,##0</c:formatCode>
                <c:ptCount val="12"/>
                <c:pt idx="0">
                  <c:v>2220.566656</c:v>
                </c:pt>
                <c:pt idx="1">
                  <c:v>2209.0865880000001</c:v>
                </c:pt>
                <c:pt idx="2">
                  <c:v>2518.8674999999998</c:v>
                </c:pt>
                <c:pt idx="3">
                  <c:v>2332.8896829999999</c:v>
                </c:pt>
                <c:pt idx="4">
                  <c:v>2456.409979</c:v>
                </c:pt>
                <c:pt idx="5">
                  <c:v>2488.2895739999999</c:v>
                </c:pt>
                <c:pt idx="6">
                  <c:v>2523.9668459999998</c:v>
                </c:pt>
                <c:pt idx="7">
                  <c:v>2544.8192979999999</c:v>
                </c:pt>
                <c:pt idx="8">
                  <c:v>2532.6016930000001</c:v>
                </c:pt>
                <c:pt idx="9">
                  <c:v>2887.8881139999999</c:v>
                </c:pt>
                <c:pt idx="10">
                  <c:v>2730.271041</c:v>
                </c:pt>
                <c:pt idx="11">
                  <c:v>2271.7208380000002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7EF-47D1-B89E-A927AEBA4A3F}"/>
            </c:ext>
          </c:extLst>
        </c:ser>
        <c:ser>
          <c:idx val="2"/>
          <c:order val="2"/>
          <c:tx>
            <c:strRef>
              <c:f>'Mce Ogołem'!$D$4</c:f>
              <c:strCache>
                <c:ptCount val="1"/>
                <c:pt idx="0">
                  <c:v>2019r.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Ogołem'!$D$5:$D$16</c:f>
              <c:numCache>
                <c:formatCode>#,##0</c:formatCode>
                <c:ptCount val="12"/>
                <c:pt idx="0">
                  <c:v>2552.0411570000001</c:v>
                </c:pt>
                <c:pt idx="1">
                  <c:v>2463.490679</c:v>
                </c:pt>
                <c:pt idx="2">
                  <c:v>2689.0482599999996</c:v>
                </c:pt>
                <c:pt idx="3">
                  <c:v>2666.1570929999998</c:v>
                </c:pt>
                <c:pt idx="4">
                  <c:v>2585.3537040000001</c:v>
                </c:pt>
                <c:pt idx="5">
                  <c:v>2399.9267159999999</c:v>
                </c:pt>
                <c:pt idx="6">
                  <c:v>2684.8709670000003</c:v>
                </c:pt>
                <c:pt idx="7">
                  <c:v>2661.9295480000001</c:v>
                </c:pt>
                <c:pt idx="8">
                  <c:v>2786.3605669999997</c:v>
                </c:pt>
                <c:pt idx="9">
                  <c:v>2948.1448700000001</c:v>
                </c:pt>
                <c:pt idx="10">
                  <c:v>2813.1891540000001</c:v>
                </c:pt>
                <c:pt idx="11">
                  <c:v>2515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7EF-47D1-B89E-A927AEBA4A3F}"/>
            </c:ext>
          </c:extLst>
        </c:ser>
        <c:ser>
          <c:idx val="3"/>
          <c:order val="3"/>
          <c:tx>
            <c:strRef>
              <c:f>'Mce Ogołem'!$E$4</c:f>
              <c:strCache>
                <c:ptCount val="1"/>
                <c:pt idx="0">
                  <c:v>2020r.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Ogołem'!$E$5:$E$16</c:f>
              <c:numCache>
                <c:formatCode>#\ ###\ ##0</c:formatCode>
                <c:ptCount val="12"/>
                <c:pt idx="0">
                  <c:v>2684.8812659999999</c:v>
                </c:pt>
                <c:pt idx="1">
                  <c:v>2816.651253</c:v>
                </c:pt>
                <c:pt idx="2">
                  <c:v>3214.1244660000002</c:v>
                </c:pt>
                <c:pt idx="3">
                  <c:v>2642.00891</c:v>
                </c:pt>
                <c:pt idx="4">
                  <c:v>2621.6951839999997</c:v>
                </c:pt>
                <c:pt idx="5">
                  <c:v>2720.0890129999998</c:v>
                </c:pt>
                <c:pt idx="6">
                  <c:v>2823.3794619999999</c:v>
                </c:pt>
                <c:pt idx="7">
                  <c:v>2744.182429</c:v>
                </c:pt>
                <c:pt idx="8">
                  <c:v>3103.8271070000001</c:v>
                </c:pt>
                <c:pt idx="9">
                  <c:v>3181.860158</c:v>
                </c:pt>
                <c:pt idx="10">
                  <c:v>2935.594732</c:v>
                </c:pt>
                <c:pt idx="11">
                  <c:v>2821.6102220000002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7EF-47D1-B89E-A927AEBA4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59712"/>
        <c:axId val="154460096"/>
      </c:lineChart>
      <c:catAx>
        <c:axId val="15445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44600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4460096"/>
        <c:scaling>
          <c:orientation val="minMax"/>
          <c:max val="33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4459712"/>
        <c:crosses val="autoZero"/>
        <c:crossBetween val="between"/>
        <c:majorUnit val="100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23084716002696"/>
          <c:y val="0.89954698393978294"/>
          <c:w val="0.52594241911710915"/>
          <c:h val="7.2259183461098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IMPORT do Polski towarów rolno-spożywczych w latach 2017 - 2020.</a:t>
            </a:r>
          </a:p>
        </c:rich>
      </c:tx>
      <c:layout>
        <c:manualLayout>
          <c:xMode val="edge"/>
          <c:yMode val="edge"/>
          <c:x val="0.15406171819687406"/>
          <c:y val="2.45535995206742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0287539936102233E-2"/>
          <c:y val="0.10909123192244295"/>
          <c:w val="0.90734824281150162"/>
          <c:h val="0.62925002449190703"/>
        </c:manualLayout>
      </c:layout>
      <c:lineChart>
        <c:grouping val="standard"/>
        <c:varyColors val="0"/>
        <c:ser>
          <c:idx val="0"/>
          <c:order val="0"/>
          <c:tx>
            <c:strRef>
              <c:f>'Mce Ogołem'!$F$4</c:f>
              <c:strCache>
                <c:ptCount val="1"/>
                <c:pt idx="0">
                  <c:v>2017r.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Ogołem'!$F$5:$F$16</c:f>
              <c:numCache>
                <c:formatCode>#,##0</c:formatCode>
                <c:ptCount val="12"/>
                <c:pt idx="0">
                  <c:v>1553.6441110000001</c:v>
                </c:pt>
                <c:pt idx="1">
                  <c:v>1455.07809</c:v>
                </c:pt>
                <c:pt idx="2">
                  <c:v>1765.379342</c:v>
                </c:pt>
                <c:pt idx="3">
                  <c:v>1445.3380320000001</c:v>
                </c:pt>
                <c:pt idx="4">
                  <c:v>1692.7764400000001</c:v>
                </c:pt>
                <c:pt idx="5">
                  <c:v>1589.1795480000001</c:v>
                </c:pt>
                <c:pt idx="6">
                  <c:v>1538.2719979999999</c:v>
                </c:pt>
                <c:pt idx="7">
                  <c:v>1615.408535</c:v>
                </c:pt>
                <c:pt idx="8">
                  <c:v>1578.5036009999999</c:v>
                </c:pt>
                <c:pt idx="9">
                  <c:v>1665.5132779999999</c:v>
                </c:pt>
                <c:pt idx="10">
                  <c:v>1790.9981519999999</c:v>
                </c:pt>
                <c:pt idx="11">
                  <c:v>1594.875317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33-4CAD-B6C2-299DB3A92826}"/>
            </c:ext>
          </c:extLst>
        </c:ser>
        <c:ser>
          <c:idx val="1"/>
          <c:order val="1"/>
          <c:tx>
            <c:strRef>
              <c:f>'Mce Ogołem'!$G$4</c:f>
              <c:strCache>
                <c:ptCount val="1"/>
                <c:pt idx="0">
                  <c:v>2018r.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Ogołem'!$G$5:$G$16</c:f>
              <c:numCache>
                <c:formatCode>#,##0</c:formatCode>
                <c:ptCount val="12"/>
                <c:pt idx="0">
                  <c:v>1628.578139</c:v>
                </c:pt>
                <c:pt idx="1">
                  <c:v>1583.6163469999999</c:v>
                </c:pt>
                <c:pt idx="2">
                  <c:v>1881.3465349999999</c:v>
                </c:pt>
                <c:pt idx="3">
                  <c:v>1569.1071790000001</c:v>
                </c:pt>
                <c:pt idx="4">
                  <c:v>1674.643411</c:v>
                </c:pt>
                <c:pt idx="5">
                  <c:v>1630.6639319999999</c:v>
                </c:pt>
                <c:pt idx="6">
                  <c:v>1545.5439349999999</c:v>
                </c:pt>
                <c:pt idx="7">
                  <c:v>1680.5494510000001</c:v>
                </c:pt>
                <c:pt idx="8">
                  <c:v>1555.199204</c:v>
                </c:pt>
                <c:pt idx="9">
                  <c:v>1840.453677</c:v>
                </c:pt>
                <c:pt idx="10">
                  <c:v>1821.040739</c:v>
                </c:pt>
                <c:pt idx="11">
                  <c:v>1622.006423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533-4CAD-B6C2-299DB3A92826}"/>
            </c:ext>
          </c:extLst>
        </c:ser>
        <c:ser>
          <c:idx val="2"/>
          <c:order val="2"/>
          <c:tx>
            <c:strRef>
              <c:f>'Mce Ogołem'!$H$4</c:f>
              <c:strCache>
                <c:ptCount val="1"/>
                <c:pt idx="0">
                  <c:v>2019r.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Ogołem'!$H$5:$H$16</c:f>
              <c:numCache>
                <c:formatCode>#,##0</c:formatCode>
                <c:ptCount val="12"/>
                <c:pt idx="0">
                  <c:v>1778.515535</c:v>
                </c:pt>
                <c:pt idx="1">
                  <c:v>1728.3880160000001</c:v>
                </c:pt>
                <c:pt idx="2">
                  <c:v>1833.2977060000001</c:v>
                </c:pt>
                <c:pt idx="3">
                  <c:v>1818.941368</c:v>
                </c:pt>
                <c:pt idx="4">
                  <c:v>1848.5233040000001</c:v>
                </c:pt>
                <c:pt idx="5">
                  <c:v>1533.821594</c:v>
                </c:pt>
                <c:pt idx="6">
                  <c:v>1729.6093559999999</c:v>
                </c:pt>
                <c:pt idx="7">
                  <c:v>1716.033952</c:v>
                </c:pt>
                <c:pt idx="8">
                  <c:v>1751.9427169999999</c:v>
                </c:pt>
                <c:pt idx="9">
                  <c:v>1896.0595209999999</c:v>
                </c:pt>
                <c:pt idx="10">
                  <c:v>1865.468267</c:v>
                </c:pt>
                <c:pt idx="11">
                  <c:v>1769.877825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533-4CAD-B6C2-299DB3A92826}"/>
            </c:ext>
          </c:extLst>
        </c:ser>
        <c:ser>
          <c:idx val="3"/>
          <c:order val="3"/>
          <c:tx>
            <c:strRef>
              <c:f>'Mce Ogołem'!$I$4</c:f>
              <c:strCache>
                <c:ptCount val="1"/>
                <c:pt idx="0">
                  <c:v>2020r.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Ogołem'!$I$5:$I$16</c:f>
              <c:numCache>
                <c:formatCode>#\ ###\ ##0</c:formatCode>
                <c:ptCount val="12"/>
                <c:pt idx="0">
                  <c:v>1952.8747760000001</c:v>
                </c:pt>
                <c:pt idx="1">
                  <c:v>1939.2377490000001</c:v>
                </c:pt>
                <c:pt idx="2">
                  <c:v>2171.8591820000001</c:v>
                </c:pt>
                <c:pt idx="3">
                  <c:v>1813.504899</c:v>
                </c:pt>
                <c:pt idx="4">
                  <c:v>1760.2437299999999</c:v>
                </c:pt>
                <c:pt idx="5">
                  <c:v>1752.308237</c:v>
                </c:pt>
                <c:pt idx="6">
                  <c:v>1824.018881</c:v>
                </c:pt>
                <c:pt idx="7">
                  <c:v>1733.375963</c:v>
                </c:pt>
                <c:pt idx="8">
                  <c:v>1958.051001</c:v>
                </c:pt>
                <c:pt idx="9">
                  <c:v>1990.135994</c:v>
                </c:pt>
                <c:pt idx="10">
                  <c:v>1908.2808210000001</c:v>
                </c:pt>
                <c:pt idx="11">
                  <c:v>1898.9181899999999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533-4CAD-B6C2-299DB3A92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522832"/>
        <c:axId val="154407960"/>
      </c:lineChart>
      <c:catAx>
        <c:axId val="15452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44079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4407960"/>
        <c:scaling>
          <c:orientation val="minMax"/>
          <c:max val="2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4522832"/>
        <c:crosses val="autoZero"/>
        <c:crossBetween val="between"/>
        <c:majorUnit val="5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-1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971550</xdr:colOff>
      <xdr:row>15</xdr:row>
      <xdr:rowOff>9525</xdr:rowOff>
    </xdr:from>
    <xdr:to>
      <xdr:col>13</xdr:col>
      <xdr:colOff>518583</xdr:colOff>
      <xdr:row>38</xdr:row>
      <xdr:rowOff>19050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0.01412</cdr:x>
      <cdr:y>0.03813</cdr:y>
    </cdr:from>
    <cdr:to>
      <cdr:x>0.1247</cdr:x>
      <cdr:y>0.0867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474" y="164188"/>
          <a:ext cx="709859" cy="2273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200" b="1" i="1" u="sng" strike="noStrike" baseline="0">
              <a:solidFill>
                <a:srgbClr val="000000"/>
              </a:solidFill>
              <a:latin typeface="Times New Roman CE"/>
              <a:cs typeface="Times New Roman CE"/>
            </a:rPr>
            <a:t>mld EUR</a:t>
          </a:r>
        </a:p>
      </cdr:txBody>
    </cdr:sp>
  </cdr:relSizeAnchor>
  <cdr:relSizeAnchor xmlns:cdr="http://schemas.openxmlformats.org/drawingml/2006/chartDrawing">
    <cdr:from>
      <cdr:x>0.04128</cdr:x>
      <cdr:y>0.92872</cdr:y>
    </cdr:from>
    <cdr:to>
      <cdr:x>0.22404</cdr:x>
      <cdr:y>1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277282" y="3419475"/>
          <a:ext cx="1227667" cy="262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l-PL" sz="1100" i="1">
              <a:latin typeface="Times New Roman" panose="02020603050405020304" pitchFamily="18" charset="0"/>
              <a:cs typeface="Times New Roman" panose="02020603050405020304" pitchFamily="18" charset="0"/>
            </a:rPr>
            <a:t>* - dane wstępne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590550</xdr:colOff>
      <xdr:row>19</xdr:row>
      <xdr:rowOff>133350</xdr:rowOff>
    </xdr:from>
    <xdr:to>
      <xdr:col>11</xdr:col>
      <xdr:colOff>188384</xdr:colOff>
      <xdr:row>39</xdr:row>
      <xdr:rowOff>85725</xdr:rowOff>
    </xdr:to>
    <xdr:graphicFrame macro="">
      <xdr:nvGraphicFramePr>
        <xdr:cNvPr id="2" name="Wykres 102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581025</xdr:colOff>
      <xdr:row>40</xdr:row>
      <xdr:rowOff>142875</xdr:rowOff>
    </xdr:from>
    <xdr:to>
      <xdr:col>11</xdr:col>
      <xdr:colOff>150284</xdr:colOff>
      <xdr:row>65</xdr:row>
      <xdr:rowOff>152400</xdr:rowOff>
    </xdr:to>
    <xdr:graphicFrame macro="">
      <xdr:nvGraphicFramePr>
        <xdr:cNvPr id="3" name="Wykres 10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0.0064</cdr:x>
      <cdr:y>0.02106</cdr:y>
    </cdr:from>
    <cdr:to>
      <cdr:x>0.11464</cdr:x>
      <cdr:y>0.10856</cdr:y>
    </cdr:to>
    <cdr:sp macro="" textlink="">
      <cdr:nvSpPr>
        <cdr:cNvPr id="1945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61" y="65189"/>
          <a:ext cx="645398" cy="267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100" b="1" i="1" u="sng" strike="noStrike" baseline="0">
              <a:solidFill>
                <a:srgbClr val="000000"/>
              </a:solidFill>
              <a:latin typeface="Times New Roman CE"/>
              <a:cs typeface="Times New Roman CE"/>
            </a:rPr>
            <a:t>mln EUR</a:t>
          </a:r>
          <a:endParaRPr lang="pl-PL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0.00945</cdr:x>
      <cdr:y>0.01511</cdr:y>
    </cdr:from>
    <cdr:to>
      <cdr:x>0.11794</cdr:x>
      <cdr:y>0.09461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15" y="50800"/>
          <a:ext cx="647931" cy="256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100" b="1" i="1" u="sng" strike="noStrike" baseline="0">
              <a:solidFill>
                <a:srgbClr val="000000"/>
              </a:solidFill>
              <a:latin typeface="Times New Roman CE"/>
              <a:cs typeface="Times New Roman CE"/>
            </a:rPr>
            <a:t>mln EUR</a:t>
          </a:r>
          <a:endParaRPr lang="pl-PL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52916</xdr:rowOff>
    </xdr:from>
    <xdr:to>
      <xdr:col>6</xdr:col>
      <xdr:colOff>456142</xdr:colOff>
      <xdr:row>57</xdr:row>
      <xdr:rowOff>119591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0166"/>
          <a:ext cx="5483225" cy="2596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9">
    <tabColor theme="5" tint="0.79998168889431442"/>
  </sheetPr>
  <dimension ref="A2:R23"/>
  <sheetViews>
    <sheetView showGridLines="0" tabSelected="1" zoomScaleNormal="100" workbookViewId="0">
      <selection activeCell="B19" sqref="B19"/>
    </sheetView>
  </sheetViews>
  <sheetFormatPr defaultRowHeight="12.75" x14ac:dyDescent="0.2"/>
  <cols>
    <col min="1" max="1" width="20.7109375" style="265" customWidth="1"/>
    <col min="2" max="13" width="9.140625" style="265"/>
    <col min="14" max="14" width="10.7109375" style="265" customWidth="1"/>
    <col min="15" max="16384" width="9.140625" style="265"/>
  </cols>
  <sheetData>
    <row r="2" spans="1:18" ht="18.75" x14ac:dyDescent="0.3">
      <c r="A2" s="386">
        <v>44560</v>
      </c>
      <c r="I2" s="266" t="s">
        <v>662</v>
      </c>
    </row>
    <row r="3" spans="1:18" ht="15.75" x14ac:dyDescent="0.25">
      <c r="I3" s="267" t="s">
        <v>663</v>
      </c>
      <c r="N3" s="268"/>
      <c r="O3" s="268"/>
      <c r="P3" s="268"/>
      <c r="Q3" s="268"/>
      <c r="R3" s="268"/>
    </row>
    <row r="4" spans="1:18" x14ac:dyDescent="0.2">
      <c r="N4" s="268"/>
      <c r="O4" s="268"/>
      <c r="P4" s="268"/>
      <c r="Q4" s="268"/>
      <c r="R4" s="268"/>
    </row>
    <row r="5" spans="1:18" x14ac:dyDescent="0.2">
      <c r="N5" s="268"/>
      <c r="O5" s="268"/>
      <c r="P5" s="268"/>
      <c r="Q5" s="268"/>
      <c r="R5" s="268"/>
    </row>
    <row r="6" spans="1:18" ht="20.25" x14ac:dyDescent="0.3">
      <c r="A6" s="528" t="s">
        <v>660</v>
      </c>
      <c r="B6" s="529"/>
      <c r="C6" s="529"/>
      <c r="D6" s="529"/>
      <c r="E6" s="529"/>
      <c r="F6" s="529"/>
      <c r="G6" s="529"/>
      <c r="H6" s="529"/>
      <c r="I6" s="529"/>
      <c r="J6" s="529"/>
      <c r="K6" s="268"/>
      <c r="L6" s="268"/>
      <c r="M6" s="268"/>
      <c r="N6" s="527"/>
      <c r="O6" s="268"/>
      <c r="P6" s="268"/>
      <c r="Q6" s="268"/>
      <c r="R6" s="268"/>
    </row>
    <row r="7" spans="1:18" ht="22.5" x14ac:dyDescent="0.3">
      <c r="A7" s="269"/>
      <c r="B7" s="268"/>
      <c r="C7" s="268"/>
      <c r="D7" s="268"/>
      <c r="E7" s="270"/>
      <c r="F7" s="268"/>
      <c r="G7" s="268"/>
      <c r="H7" s="268"/>
      <c r="I7" s="277"/>
      <c r="J7" s="268"/>
      <c r="K7" s="268"/>
      <c r="L7" s="268"/>
      <c r="M7" s="268"/>
      <c r="N7" s="268"/>
      <c r="O7" s="268"/>
      <c r="P7" s="268"/>
      <c r="Q7" s="268"/>
      <c r="R7" s="268"/>
    </row>
    <row r="8" spans="1:18" ht="13.5" x14ac:dyDescent="0.25">
      <c r="A8" s="271"/>
      <c r="N8" s="268"/>
      <c r="O8" s="268"/>
      <c r="P8" s="268"/>
      <c r="Q8" s="268"/>
      <c r="R8" s="268"/>
    </row>
    <row r="9" spans="1:18" ht="20.25" x14ac:dyDescent="0.3">
      <c r="D9" s="272" t="s">
        <v>533</v>
      </c>
      <c r="N9" s="268"/>
      <c r="O9" s="268"/>
      <c r="P9" s="268"/>
      <c r="Q9" s="268"/>
      <c r="R9" s="268"/>
    </row>
    <row r="11" spans="1:18" x14ac:dyDescent="0.2">
      <c r="A11" s="273" t="s">
        <v>534</v>
      </c>
    </row>
    <row r="13" spans="1:18" x14ac:dyDescent="0.2">
      <c r="A13" s="273" t="s">
        <v>535</v>
      </c>
    </row>
    <row r="18" spans="1:1" ht="15.75" x14ac:dyDescent="0.25">
      <c r="A18" s="267"/>
    </row>
    <row r="21" spans="1:1" x14ac:dyDescent="0.2">
      <c r="A21" s="274"/>
    </row>
    <row r="22" spans="1:1" ht="20.25" x14ac:dyDescent="0.3">
      <c r="A22" s="275"/>
    </row>
    <row r="23" spans="1:1" ht="18.75" x14ac:dyDescent="0.3">
      <c r="A23" s="276"/>
    </row>
  </sheetData>
  <pageMargins left="0.24" right="0.41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25"/>
  <dimension ref="A1:I56"/>
  <sheetViews>
    <sheetView showGridLines="0" showZeros="0" zoomScale="90" zoomScaleNormal="90" workbookViewId="0">
      <selection activeCell="E11" sqref="E11"/>
    </sheetView>
  </sheetViews>
  <sheetFormatPr defaultColWidth="8.7109375" defaultRowHeight="12.75" x14ac:dyDescent="0.2"/>
  <cols>
    <col min="1" max="1" width="16.7109375" customWidth="1"/>
    <col min="2" max="2" width="12" bestFit="1" customWidth="1"/>
    <col min="3" max="3" width="11.85546875" customWidth="1"/>
    <col min="4" max="4" width="9.28515625" customWidth="1"/>
    <col min="5" max="5" width="12.28515625" customWidth="1"/>
    <col min="6" max="6" width="13.140625" customWidth="1"/>
    <col min="7" max="7" width="11.85546875" customWidth="1"/>
    <col min="8" max="8" width="11.42578125" bestFit="1" customWidth="1"/>
    <col min="9" max="9" width="21" customWidth="1"/>
    <col min="10" max="10" width="14" bestFit="1" customWidth="1"/>
    <col min="239" max="239" width="16.5703125" customWidth="1"/>
    <col min="240" max="240" width="12" customWidth="1"/>
    <col min="241" max="241" width="12.5703125" customWidth="1"/>
    <col min="242" max="242" width="9.28515625" customWidth="1"/>
    <col min="243" max="243" width="12.140625" customWidth="1"/>
    <col min="244" max="244" width="12.42578125" customWidth="1"/>
    <col min="245" max="245" width="11.85546875" customWidth="1"/>
    <col min="246" max="246" width="11.42578125" bestFit="1" customWidth="1"/>
    <col min="247" max="247" width="21" customWidth="1"/>
    <col min="248" max="248" width="14.85546875" customWidth="1"/>
    <col min="249" max="249" width="21.28515625" customWidth="1"/>
    <col min="250" max="250" width="21.140625" customWidth="1"/>
    <col min="251" max="251" width="19.140625" customWidth="1"/>
    <col min="252" max="252" width="10.140625" bestFit="1" customWidth="1"/>
    <col min="253" max="253" width="17.85546875" bestFit="1" customWidth="1"/>
    <col min="495" max="495" width="16.5703125" customWidth="1"/>
    <col min="496" max="496" width="12" customWidth="1"/>
    <col min="497" max="497" width="12.5703125" customWidth="1"/>
    <col min="498" max="498" width="9.28515625" customWidth="1"/>
    <col min="499" max="499" width="12.140625" customWidth="1"/>
    <col min="500" max="500" width="12.42578125" customWidth="1"/>
    <col min="501" max="501" width="11.85546875" customWidth="1"/>
    <col min="502" max="502" width="11.42578125" bestFit="1" customWidth="1"/>
    <col min="503" max="503" width="21" customWidth="1"/>
    <col min="504" max="504" width="14.85546875" customWidth="1"/>
    <col min="505" max="505" width="21.28515625" customWidth="1"/>
    <col min="506" max="506" width="21.140625" customWidth="1"/>
    <col min="507" max="507" width="19.140625" customWidth="1"/>
    <col min="508" max="508" width="10.140625" bestFit="1" customWidth="1"/>
    <col min="509" max="509" width="17.85546875" bestFit="1" customWidth="1"/>
    <col min="751" max="751" width="16.5703125" customWidth="1"/>
    <col min="752" max="752" width="12" customWidth="1"/>
    <col min="753" max="753" width="12.5703125" customWidth="1"/>
    <col min="754" max="754" width="9.28515625" customWidth="1"/>
    <col min="755" max="755" width="12.140625" customWidth="1"/>
    <col min="756" max="756" width="12.42578125" customWidth="1"/>
    <col min="757" max="757" width="11.85546875" customWidth="1"/>
    <col min="758" max="758" width="11.42578125" bestFit="1" customWidth="1"/>
    <col min="759" max="759" width="21" customWidth="1"/>
    <col min="760" max="760" width="14.85546875" customWidth="1"/>
    <col min="761" max="761" width="21.28515625" customWidth="1"/>
    <col min="762" max="762" width="21.140625" customWidth="1"/>
    <col min="763" max="763" width="19.140625" customWidth="1"/>
    <col min="764" max="764" width="10.140625" bestFit="1" customWidth="1"/>
    <col min="765" max="765" width="17.85546875" bestFit="1" customWidth="1"/>
    <col min="1007" max="1007" width="16.5703125" customWidth="1"/>
    <col min="1008" max="1008" width="12" customWidth="1"/>
    <col min="1009" max="1009" width="12.5703125" customWidth="1"/>
    <col min="1010" max="1010" width="9.28515625" customWidth="1"/>
    <col min="1011" max="1011" width="12.140625" customWidth="1"/>
    <col min="1012" max="1012" width="12.42578125" customWidth="1"/>
    <col min="1013" max="1013" width="11.85546875" customWidth="1"/>
    <col min="1014" max="1014" width="11.42578125" bestFit="1" customWidth="1"/>
    <col min="1015" max="1015" width="21" customWidth="1"/>
    <col min="1016" max="1016" width="14.85546875" customWidth="1"/>
    <col min="1017" max="1017" width="21.28515625" customWidth="1"/>
    <col min="1018" max="1018" width="21.140625" customWidth="1"/>
    <col min="1019" max="1019" width="19.140625" customWidth="1"/>
    <col min="1020" max="1020" width="10.140625" bestFit="1" customWidth="1"/>
    <col min="1021" max="1021" width="17.85546875" bestFit="1" customWidth="1"/>
    <col min="1263" max="1263" width="16.5703125" customWidth="1"/>
    <col min="1264" max="1264" width="12" customWidth="1"/>
    <col min="1265" max="1265" width="12.5703125" customWidth="1"/>
    <col min="1266" max="1266" width="9.28515625" customWidth="1"/>
    <col min="1267" max="1267" width="12.140625" customWidth="1"/>
    <col min="1268" max="1268" width="12.42578125" customWidth="1"/>
    <col min="1269" max="1269" width="11.85546875" customWidth="1"/>
    <col min="1270" max="1270" width="11.42578125" bestFit="1" customWidth="1"/>
    <col min="1271" max="1271" width="21" customWidth="1"/>
    <col min="1272" max="1272" width="14.85546875" customWidth="1"/>
    <col min="1273" max="1273" width="21.28515625" customWidth="1"/>
    <col min="1274" max="1274" width="21.140625" customWidth="1"/>
    <col min="1275" max="1275" width="19.140625" customWidth="1"/>
    <col min="1276" max="1276" width="10.140625" bestFit="1" customWidth="1"/>
    <col min="1277" max="1277" width="17.85546875" bestFit="1" customWidth="1"/>
    <col min="1519" max="1519" width="16.5703125" customWidth="1"/>
    <col min="1520" max="1520" width="12" customWidth="1"/>
    <col min="1521" max="1521" width="12.5703125" customWidth="1"/>
    <col min="1522" max="1522" width="9.28515625" customWidth="1"/>
    <col min="1523" max="1523" width="12.140625" customWidth="1"/>
    <col min="1524" max="1524" width="12.42578125" customWidth="1"/>
    <col min="1525" max="1525" width="11.85546875" customWidth="1"/>
    <col min="1526" max="1526" width="11.42578125" bestFit="1" customWidth="1"/>
    <col min="1527" max="1527" width="21" customWidth="1"/>
    <col min="1528" max="1528" width="14.85546875" customWidth="1"/>
    <col min="1529" max="1529" width="21.28515625" customWidth="1"/>
    <col min="1530" max="1530" width="21.140625" customWidth="1"/>
    <col min="1531" max="1531" width="19.140625" customWidth="1"/>
    <col min="1532" max="1532" width="10.140625" bestFit="1" customWidth="1"/>
    <col min="1533" max="1533" width="17.85546875" bestFit="1" customWidth="1"/>
    <col min="1775" max="1775" width="16.5703125" customWidth="1"/>
    <col min="1776" max="1776" width="12" customWidth="1"/>
    <col min="1777" max="1777" width="12.5703125" customWidth="1"/>
    <col min="1778" max="1778" width="9.28515625" customWidth="1"/>
    <col min="1779" max="1779" width="12.140625" customWidth="1"/>
    <col min="1780" max="1780" width="12.42578125" customWidth="1"/>
    <col min="1781" max="1781" width="11.85546875" customWidth="1"/>
    <col min="1782" max="1782" width="11.42578125" bestFit="1" customWidth="1"/>
    <col min="1783" max="1783" width="21" customWidth="1"/>
    <col min="1784" max="1784" width="14.85546875" customWidth="1"/>
    <col min="1785" max="1785" width="21.28515625" customWidth="1"/>
    <col min="1786" max="1786" width="21.140625" customWidth="1"/>
    <col min="1787" max="1787" width="19.140625" customWidth="1"/>
    <col min="1788" max="1788" width="10.140625" bestFit="1" customWidth="1"/>
    <col min="1789" max="1789" width="17.85546875" bestFit="1" customWidth="1"/>
    <col min="2031" max="2031" width="16.5703125" customWidth="1"/>
    <col min="2032" max="2032" width="12" customWidth="1"/>
    <col min="2033" max="2033" width="12.5703125" customWidth="1"/>
    <col min="2034" max="2034" width="9.28515625" customWidth="1"/>
    <col min="2035" max="2035" width="12.140625" customWidth="1"/>
    <col min="2036" max="2036" width="12.42578125" customWidth="1"/>
    <col min="2037" max="2037" width="11.85546875" customWidth="1"/>
    <col min="2038" max="2038" width="11.42578125" bestFit="1" customWidth="1"/>
    <col min="2039" max="2039" width="21" customWidth="1"/>
    <col min="2040" max="2040" width="14.85546875" customWidth="1"/>
    <col min="2041" max="2041" width="21.28515625" customWidth="1"/>
    <col min="2042" max="2042" width="21.140625" customWidth="1"/>
    <col min="2043" max="2043" width="19.140625" customWidth="1"/>
    <col min="2044" max="2044" width="10.140625" bestFit="1" customWidth="1"/>
    <col min="2045" max="2045" width="17.85546875" bestFit="1" customWidth="1"/>
    <col min="2287" max="2287" width="16.5703125" customWidth="1"/>
    <col min="2288" max="2288" width="12" customWidth="1"/>
    <col min="2289" max="2289" width="12.5703125" customWidth="1"/>
    <col min="2290" max="2290" width="9.28515625" customWidth="1"/>
    <col min="2291" max="2291" width="12.140625" customWidth="1"/>
    <col min="2292" max="2292" width="12.42578125" customWidth="1"/>
    <col min="2293" max="2293" width="11.85546875" customWidth="1"/>
    <col min="2294" max="2294" width="11.42578125" bestFit="1" customWidth="1"/>
    <col min="2295" max="2295" width="21" customWidth="1"/>
    <col min="2296" max="2296" width="14.85546875" customWidth="1"/>
    <col min="2297" max="2297" width="21.28515625" customWidth="1"/>
    <col min="2298" max="2298" width="21.140625" customWidth="1"/>
    <col min="2299" max="2299" width="19.140625" customWidth="1"/>
    <col min="2300" max="2300" width="10.140625" bestFit="1" customWidth="1"/>
    <col min="2301" max="2301" width="17.85546875" bestFit="1" customWidth="1"/>
    <col min="2543" max="2543" width="16.5703125" customWidth="1"/>
    <col min="2544" max="2544" width="12" customWidth="1"/>
    <col min="2545" max="2545" width="12.5703125" customWidth="1"/>
    <col min="2546" max="2546" width="9.28515625" customWidth="1"/>
    <col min="2547" max="2547" width="12.140625" customWidth="1"/>
    <col min="2548" max="2548" width="12.42578125" customWidth="1"/>
    <col min="2549" max="2549" width="11.85546875" customWidth="1"/>
    <col min="2550" max="2550" width="11.42578125" bestFit="1" customWidth="1"/>
    <col min="2551" max="2551" width="21" customWidth="1"/>
    <col min="2552" max="2552" width="14.85546875" customWidth="1"/>
    <col min="2553" max="2553" width="21.28515625" customWidth="1"/>
    <col min="2554" max="2554" width="21.140625" customWidth="1"/>
    <col min="2555" max="2555" width="19.140625" customWidth="1"/>
    <col min="2556" max="2556" width="10.140625" bestFit="1" customWidth="1"/>
    <col min="2557" max="2557" width="17.85546875" bestFit="1" customWidth="1"/>
    <col min="2799" max="2799" width="16.5703125" customWidth="1"/>
    <col min="2800" max="2800" width="12" customWidth="1"/>
    <col min="2801" max="2801" width="12.5703125" customWidth="1"/>
    <col min="2802" max="2802" width="9.28515625" customWidth="1"/>
    <col min="2803" max="2803" width="12.140625" customWidth="1"/>
    <col min="2804" max="2804" width="12.42578125" customWidth="1"/>
    <col min="2805" max="2805" width="11.85546875" customWidth="1"/>
    <col min="2806" max="2806" width="11.42578125" bestFit="1" customWidth="1"/>
    <col min="2807" max="2807" width="21" customWidth="1"/>
    <col min="2808" max="2808" width="14.85546875" customWidth="1"/>
    <col min="2809" max="2809" width="21.28515625" customWidth="1"/>
    <col min="2810" max="2810" width="21.140625" customWidth="1"/>
    <col min="2811" max="2811" width="19.140625" customWidth="1"/>
    <col min="2812" max="2812" width="10.140625" bestFit="1" customWidth="1"/>
    <col min="2813" max="2813" width="17.85546875" bestFit="1" customWidth="1"/>
    <col min="3055" max="3055" width="16.5703125" customWidth="1"/>
    <col min="3056" max="3056" width="12" customWidth="1"/>
    <col min="3057" max="3057" width="12.5703125" customWidth="1"/>
    <col min="3058" max="3058" width="9.28515625" customWidth="1"/>
    <col min="3059" max="3059" width="12.140625" customWidth="1"/>
    <col min="3060" max="3060" width="12.42578125" customWidth="1"/>
    <col min="3061" max="3061" width="11.85546875" customWidth="1"/>
    <col min="3062" max="3062" width="11.42578125" bestFit="1" customWidth="1"/>
    <col min="3063" max="3063" width="21" customWidth="1"/>
    <col min="3064" max="3064" width="14.85546875" customWidth="1"/>
    <col min="3065" max="3065" width="21.28515625" customWidth="1"/>
    <col min="3066" max="3066" width="21.140625" customWidth="1"/>
    <col min="3067" max="3067" width="19.140625" customWidth="1"/>
    <col min="3068" max="3068" width="10.140625" bestFit="1" customWidth="1"/>
    <col min="3069" max="3069" width="17.85546875" bestFit="1" customWidth="1"/>
    <col min="3311" max="3311" width="16.5703125" customWidth="1"/>
    <col min="3312" max="3312" width="12" customWidth="1"/>
    <col min="3313" max="3313" width="12.5703125" customWidth="1"/>
    <col min="3314" max="3314" width="9.28515625" customWidth="1"/>
    <col min="3315" max="3315" width="12.140625" customWidth="1"/>
    <col min="3316" max="3316" width="12.42578125" customWidth="1"/>
    <col min="3317" max="3317" width="11.85546875" customWidth="1"/>
    <col min="3318" max="3318" width="11.42578125" bestFit="1" customWidth="1"/>
    <col min="3319" max="3319" width="21" customWidth="1"/>
    <col min="3320" max="3320" width="14.85546875" customWidth="1"/>
    <col min="3321" max="3321" width="21.28515625" customWidth="1"/>
    <col min="3322" max="3322" width="21.140625" customWidth="1"/>
    <col min="3323" max="3323" width="19.140625" customWidth="1"/>
    <col min="3324" max="3324" width="10.140625" bestFit="1" customWidth="1"/>
    <col min="3325" max="3325" width="17.85546875" bestFit="1" customWidth="1"/>
    <col min="3567" max="3567" width="16.5703125" customWidth="1"/>
    <col min="3568" max="3568" width="12" customWidth="1"/>
    <col min="3569" max="3569" width="12.5703125" customWidth="1"/>
    <col min="3570" max="3570" width="9.28515625" customWidth="1"/>
    <col min="3571" max="3571" width="12.140625" customWidth="1"/>
    <col min="3572" max="3572" width="12.42578125" customWidth="1"/>
    <col min="3573" max="3573" width="11.85546875" customWidth="1"/>
    <col min="3574" max="3574" width="11.42578125" bestFit="1" customWidth="1"/>
    <col min="3575" max="3575" width="21" customWidth="1"/>
    <col min="3576" max="3576" width="14.85546875" customWidth="1"/>
    <col min="3577" max="3577" width="21.28515625" customWidth="1"/>
    <col min="3578" max="3578" width="21.140625" customWidth="1"/>
    <col min="3579" max="3579" width="19.140625" customWidth="1"/>
    <col min="3580" max="3580" width="10.140625" bestFit="1" customWidth="1"/>
    <col min="3581" max="3581" width="17.85546875" bestFit="1" customWidth="1"/>
    <col min="3823" max="3823" width="16.5703125" customWidth="1"/>
    <col min="3824" max="3824" width="12" customWidth="1"/>
    <col min="3825" max="3825" width="12.5703125" customWidth="1"/>
    <col min="3826" max="3826" width="9.28515625" customWidth="1"/>
    <col min="3827" max="3827" width="12.140625" customWidth="1"/>
    <col min="3828" max="3828" width="12.42578125" customWidth="1"/>
    <col min="3829" max="3829" width="11.85546875" customWidth="1"/>
    <col min="3830" max="3830" width="11.42578125" bestFit="1" customWidth="1"/>
    <col min="3831" max="3831" width="21" customWidth="1"/>
    <col min="3832" max="3832" width="14.85546875" customWidth="1"/>
    <col min="3833" max="3833" width="21.28515625" customWidth="1"/>
    <col min="3834" max="3834" width="21.140625" customWidth="1"/>
    <col min="3835" max="3835" width="19.140625" customWidth="1"/>
    <col min="3836" max="3836" width="10.140625" bestFit="1" customWidth="1"/>
    <col min="3837" max="3837" width="17.85546875" bestFit="1" customWidth="1"/>
    <col min="4079" max="4079" width="16.5703125" customWidth="1"/>
    <col min="4080" max="4080" width="12" customWidth="1"/>
    <col min="4081" max="4081" width="12.5703125" customWidth="1"/>
    <col min="4082" max="4082" width="9.28515625" customWidth="1"/>
    <col min="4083" max="4083" width="12.140625" customWidth="1"/>
    <col min="4084" max="4084" width="12.42578125" customWidth="1"/>
    <col min="4085" max="4085" width="11.85546875" customWidth="1"/>
    <col min="4086" max="4086" width="11.42578125" bestFit="1" customWidth="1"/>
    <col min="4087" max="4087" width="21" customWidth="1"/>
    <col min="4088" max="4088" width="14.85546875" customWidth="1"/>
    <col min="4089" max="4089" width="21.28515625" customWidth="1"/>
    <col min="4090" max="4090" width="21.140625" customWidth="1"/>
    <col min="4091" max="4091" width="19.140625" customWidth="1"/>
    <col min="4092" max="4092" width="10.140625" bestFit="1" customWidth="1"/>
    <col min="4093" max="4093" width="17.85546875" bestFit="1" customWidth="1"/>
    <col min="4335" max="4335" width="16.5703125" customWidth="1"/>
    <col min="4336" max="4336" width="12" customWidth="1"/>
    <col min="4337" max="4337" width="12.5703125" customWidth="1"/>
    <col min="4338" max="4338" width="9.28515625" customWidth="1"/>
    <col min="4339" max="4339" width="12.140625" customWidth="1"/>
    <col min="4340" max="4340" width="12.42578125" customWidth="1"/>
    <col min="4341" max="4341" width="11.85546875" customWidth="1"/>
    <col min="4342" max="4342" width="11.42578125" bestFit="1" customWidth="1"/>
    <col min="4343" max="4343" width="21" customWidth="1"/>
    <col min="4344" max="4344" width="14.85546875" customWidth="1"/>
    <col min="4345" max="4345" width="21.28515625" customWidth="1"/>
    <col min="4346" max="4346" width="21.140625" customWidth="1"/>
    <col min="4347" max="4347" width="19.140625" customWidth="1"/>
    <col min="4348" max="4348" width="10.140625" bestFit="1" customWidth="1"/>
    <col min="4349" max="4349" width="17.85546875" bestFit="1" customWidth="1"/>
    <col min="4591" max="4591" width="16.5703125" customWidth="1"/>
    <col min="4592" max="4592" width="12" customWidth="1"/>
    <col min="4593" max="4593" width="12.5703125" customWidth="1"/>
    <col min="4594" max="4594" width="9.28515625" customWidth="1"/>
    <col min="4595" max="4595" width="12.140625" customWidth="1"/>
    <col min="4596" max="4596" width="12.42578125" customWidth="1"/>
    <col min="4597" max="4597" width="11.85546875" customWidth="1"/>
    <col min="4598" max="4598" width="11.42578125" bestFit="1" customWidth="1"/>
    <col min="4599" max="4599" width="21" customWidth="1"/>
    <col min="4600" max="4600" width="14.85546875" customWidth="1"/>
    <col min="4601" max="4601" width="21.28515625" customWidth="1"/>
    <col min="4602" max="4602" width="21.140625" customWidth="1"/>
    <col min="4603" max="4603" width="19.140625" customWidth="1"/>
    <col min="4604" max="4604" width="10.140625" bestFit="1" customWidth="1"/>
    <col min="4605" max="4605" width="17.85546875" bestFit="1" customWidth="1"/>
    <col min="4847" max="4847" width="16.5703125" customWidth="1"/>
    <col min="4848" max="4848" width="12" customWidth="1"/>
    <col min="4849" max="4849" width="12.5703125" customWidth="1"/>
    <col min="4850" max="4850" width="9.28515625" customWidth="1"/>
    <col min="4851" max="4851" width="12.140625" customWidth="1"/>
    <col min="4852" max="4852" width="12.42578125" customWidth="1"/>
    <col min="4853" max="4853" width="11.85546875" customWidth="1"/>
    <col min="4854" max="4854" width="11.42578125" bestFit="1" customWidth="1"/>
    <col min="4855" max="4855" width="21" customWidth="1"/>
    <col min="4856" max="4856" width="14.85546875" customWidth="1"/>
    <col min="4857" max="4857" width="21.28515625" customWidth="1"/>
    <col min="4858" max="4858" width="21.140625" customWidth="1"/>
    <col min="4859" max="4859" width="19.140625" customWidth="1"/>
    <col min="4860" max="4860" width="10.140625" bestFit="1" customWidth="1"/>
    <col min="4861" max="4861" width="17.85546875" bestFit="1" customWidth="1"/>
    <col min="5103" max="5103" width="16.5703125" customWidth="1"/>
    <col min="5104" max="5104" width="12" customWidth="1"/>
    <col min="5105" max="5105" width="12.5703125" customWidth="1"/>
    <col min="5106" max="5106" width="9.28515625" customWidth="1"/>
    <col min="5107" max="5107" width="12.140625" customWidth="1"/>
    <col min="5108" max="5108" width="12.42578125" customWidth="1"/>
    <col min="5109" max="5109" width="11.85546875" customWidth="1"/>
    <col min="5110" max="5110" width="11.42578125" bestFit="1" customWidth="1"/>
    <col min="5111" max="5111" width="21" customWidth="1"/>
    <col min="5112" max="5112" width="14.85546875" customWidth="1"/>
    <col min="5113" max="5113" width="21.28515625" customWidth="1"/>
    <col min="5114" max="5114" width="21.140625" customWidth="1"/>
    <col min="5115" max="5115" width="19.140625" customWidth="1"/>
    <col min="5116" max="5116" width="10.140625" bestFit="1" customWidth="1"/>
    <col min="5117" max="5117" width="17.85546875" bestFit="1" customWidth="1"/>
    <col min="5359" max="5359" width="16.5703125" customWidth="1"/>
    <col min="5360" max="5360" width="12" customWidth="1"/>
    <col min="5361" max="5361" width="12.5703125" customWidth="1"/>
    <col min="5362" max="5362" width="9.28515625" customWidth="1"/>
    <col min="5363" max="5363" width="12.140625" customWidth="1"/>
    <col min="5364" max="5364" width="12.42578125" customWidth="1"/>
    <col min="5365" max="5365" width="11.85546875" customWidth="1"/>
    <col min="5366" max="5366" width="11.42578125" bestFit="1" customWidth="1"/>
    <col min="5367" max="5367" width="21" customWidth="1"/>
    <col min="5368" max="5368" width="14.85546875" customWidth="1"/>
    <col min="5369" max="5369" width="21.28515625" customWidth="1"/>
    <col min="5370" max="5370" width="21.140625" customWidth="1"/>
    <col min="5371" max="5371" width="19.140625" customWidth="1"/>
    <col min="5372" max="5372" width="10.140625" bestFit="1" customWidth="1"/>
    <col min="5373" max="5373" width="17.85546875" bestFit="1" customWidth="1"/>
    <col min="5615" max="5615" width="16.5703125" customWidth="1"/>
    <col min="5616" max="5616" width="12" customWidth="1"/>
    <col min="5617" max="5617" width="12.5703125" customWidth="1"/>
    <col min="5618" max="5618" width="9.28515625" customWidth="1"/>
    <col min="5619" max="5619" width="12.140625" customWidth="1"/>
    <col min="5620" max="5620" width="12.42578125" customWidth="1"/>
    <col min="5621" max="5621" width="11.85546875" customWidth="1"/>
    <col min="5622" max="5622" width="11.42578125" bestFit="1" customWidth="1"/>
    <col min="5623" max="5623" width="21" customWidth="1"/>
    <col min="5624" max="5624" width="14.85546875" customWidth="1"/>
    <col min="5625" max="5625" width="21.28515625" customWidth="1"/>
    <col min="5626" max="5626" width="21.140625" customWidth="1"/>
    <col min="5627" max="5627" width="19.140625" customWidth="1"/>
    <col min="5628" max="5628" width="10.140625" bestFit="1" customWidth="1"/>
    <col min="5629" max="5629" width="17.85546875" bestFit="1" customWidth="1"/>
    <col min="5871" max="5871" width="16.5703125" customWidth="1"/>
    <col min="5872" max="5872" width="12" customWidth="1"/>
    <col min="5873" max="5873" width="12.5703125" customWidth="1"/>
    <col min="5874" max="5874" width="9.28515625" customWidth="1"/>
    <col min="5875" max="5875" width="12.140625" customWidth="1"/>
    <col min="5876" max="5876" width="12.42578125" customWidth="1"/>
    <col min="5877" max="5877" width="11.85546875" customWidth="1"/>
    <col min="5878" max="5878" width="11.42578125" bestFit="1" customWidth="1"/>
    <col min="5879" max="5879" width="21" customWidth="1"/>
    <col min="5880" max="5880" width="14.85546875" customWidth="1"/>
    <col min="5881" max="5881" width="21.28515625" customWidth="1"/>
    <col min="5882" max="5882" width="21.140625" customWidth="1"/>
    <col min="5883" max="5883" width="19.140625" customWidth="1"/>
    <col min="5884" max="5884" width="10.140625" bestFit="1" customWidth="1"/>
    <col min="5885" max="5885" width="17.85546875" bestFit="1" customWidth="1"/>
    <col min="6127" max="6127" width="16.5703125" customWidth="1"/>
    <col min="6128" max="6128" width="12" customWidth="1"/>
    <col min="6129" max="6129" width="12.5703125" customWidth="1"/>
    <col min="6130" max="6130" width="9.28515625" customWidth="1"/>
    <col min="6131" max="6131" width="12.140625" customWidth="1"/>
    <col min="6132" max="6132" width="12.42578125" customWidth="1"/>
    <col min="6133" max="6133" width="11.85546875" customWidth="1"/>
    <col min="6134" max="6134" width="11.42578125" bestFit="1" customWidth="1"/>
    <col min="6135" max="6135" width="21" customWidth="1"/>
    <col min="6136" max="6136" width="14.85546875" customWidth="1"/>
    <col min="6137" max="6137" width="21.28515625" customWidth="1"/>
    <col min="6138" max="6138" width="21.140625" customWidth="1"/>
    <col min="6139" max="6139" width="19.140625" customWidth="1"/>
    <col min="6140" max="6140" width="10.140625" bestFit="1" customWidth="1"/>
    <col min="6141" max="6141" width="17.85546875" bestFit="1" customWidth="1"/>
    <col min="6383" max="6383" width="16.5703125" customWidth="1"/>
    <col min="6384" max="6384" width="12" customWidth="1"/>
    <col min="6385" max="6385" width="12.5703125" customWidth="1"/>
    <col min="6386" max="6386" width="9.28515625" customWidth="1"/>
    <col min="6387" max="6387" width="12.140625" customWidth="1"/>
    <col min="6388" max="6388" width="12.42578125" customWidth="1"/>
    <col min="6389" max="6389" width="11.85546875" customWidth="1"/>
    <col min="6390" max="6390" width="11.42578125" bestFit="1" customWidth="1"/>
    <col min="6391" max="6391" width="21" customWidth="1"/>
    <col min="6392" max="6392" width="14.85546875" customWidth="1"/>
    <col min="6393" max="6393" width="21.28515625" customWidth="1"/>
    <col min="6394" max="6394" width="21.140625" customWidth="1"/>
    <col min="6395" max="6395" width="19.140625" customWidth="1"/>
    <col min="6396" max="6396" width="10.140625" bestFit="1" customWidth="1"/>
    <col min="6397" max="6397" width="17.85546875" bestFit="1" customWidth="1"/>
    <col min="6639" max="6639" width="16.5703125" customWidth="1"/>
    <col min="6640" max="6640" width="12" customWidth="1"/>
    <col min="6641" max="6641" width="12.5703125" customWidth="1"/>
    <col min="6642" max="6642" width="9.28515625" customWidth="1"/>
    <col min="6643" max="6643" width="12.140625" customWidth="1"/>
    <col min="6644" max="6644" width="12.42578125" customWidth="1"/>
    <col min="6645" max="6645" width="11.85546875" customWidth="1"/>
    <col min="6646" max="6646" width="11.42578125" bestFit="1" customWidth="1"/>
    <col min="6647" max="6647" width="21" customWidth="1"/>
    <col min="6648" max="6648" width="14.85546875" customWidth="1"/>
    <col min="6649" max="6649" width="21.28515625" customWidth="1"/>
    <col min="6650" max="6650" width="21.140625" customWidth="1"/>
    <col min="6651" max="6651" width="19.140625" customWidth="1"/>
    <col min="6652" max="6652" width="10.140625" bestFit="1" customWidth="1"/>
    <col min="6653" max="6653" width="17.85546875" bestFit="1" customWidth="1"/>
    <col min="6895" max="6895" width="16.5703125" customWidth="1"/>
    <col min="6896" max="6896" width="12" customWidth="1"/>
    <col min="6897" max="6897" width="12.5703125" customWidth="1"/>
    <col min="6898" max="6898" width="9.28515625" customWidth="1"/>
    <col min="6899" max="6899" width="12.140625" customWidth="1"/>
    <col min="6900" max="6900" width="12.42578125" customWidth="1"/>
    <col min="6901" max="6901" width="11.85546875" customWidth="1"/>
    <col min="6902" max="6902" width="11.42578125" bestFit="1" customWidth="1"/>
    <col min="6903" max="6903" width="21" customWidth="1"/>
    <col min="6904" max="6904" width="14.85546875" customWidth="1"/>
    <col min="6905" max="6905" width="21.28515625" customWidth="1"/>
    <col min="6906" max="6906" width="21.140625" customWidth="1"/>
    <col min="6907" max="6907" width="19.140625" customWidth="1"/>
    <col min="6908" max="6908" width="10.140625" bestFit="1" customWidth="1"/>
    <col min="6909" max="6909" width="17.85546875" bestFit="1" customWidth="1"/>
    <col min="7151" max="7151" width="16.5703125" customWidth="1"/>
    <col min="7152" max="7152" width="12" customWidth="1"/>
    <col min="7153" max="7153" width="12.5703125" customWidth="1"/>
    <col min="7154" max="7154" width="9.28515625" customWidth="1"/>
    <col min="7155" max="7155" width="12.140625" customWidth="1"/>
    <col min="7156" max="7156" width="12.42578125" customWidth="1"/>
    <col min="7157" max="7157" width="11.85546875" customWidth="1"/>
    <col min="7158" max="7158" width="11.42578125" bestFit="1" customWidth="1"/>
    <col min="7159" max="7159" width="21" customWidth="1"/>
    <col min="7160" max="7160" width="14.85546875" customWidth="1"/>
    <col min="7161" max="7161" width="21.28515625" customWidth="1"/>
    <col min="7162" max="7162" width="21.140625" customWidth="1"/>
    <col min="7163" max="7163" width="19.140625" customWidth="1"/>
    <col min="7164" max="7164" width="10.140625" bestFit="1" customWidth="1"/>
    <col min="7165" max="7165" width="17.85546875" bestFit="1" customWidth="1"/>
    <col min="7407" max="7407" width="16.5703125" customWidth="1"/>
    <col min="7408" max="7408" width="12" customWidth="1"/>
    <col min="7409" max="7409" width="12.5703125" customWidth="1"/>
    <col min="7410" max="7410" width="9.28515625" customWidth="1"/>
    <col min="7411" max="7411" width="12.140625" customWidth="1"/>
    <col min="7412" max="7412" width="12.42578125" customWidth="1"/>
    <col min="7413" max="7413" width="11.85546875" customWidth="1"/>
    <col min="7414" max="7414" width="11.42578125" bestFit="1" customWidth="1"/>
    <col min="7415" max="7415" width="21" customWidth="1"/>
    <col min="7416" max="7416" width="14.85546875" customWidth="1"/>
    <col min="7417" max="7417" width="21.28515625" customWidth="1"/>
    <col min="7418" max="7418" width="21.140625" customWidth="1"/>
    <col min="7419" max="7419" width="19.140625" customWidth="1"/>
    <col min="7420" max="7420" width="10.140625" bestFit="1" customWidth="1"/>
    <col min="7421" max="7421" width="17.85546875" bestFit="1" customWidth="1"/>
    <col min="7663" max="7663" width="16.5703125" customWidth="1"/>
    <col min="7664" max="7664" width="12" customWidth="1"/>
    <col min="7665" max="7665" width="12.5703125" customWidth="1"/>
    <col min="7666" max="7666" width="9.28515625" customWidth="1"/>
    <col min="7667" max="7667" width="12.140625" customWidth="1"/>
    <col min="7668" max="7668" width="12.42578125" customWidth="1"/>
    <col min="7669" max="7669" width="11.85546875" customWidth="1"/>
    <col min="7670" max="7670" width="11.42578125" bestFit="1" customWidth="1"/>
    <col min="7671" max="7671" width="21" customWidth="1"/>
    <col min="7672" max="7672" width="14.85546875" customWidth="1"/>
    <col min="7673" max="7673" width="21.28515625" customWidth="1"/>
    <col min="7674" max="7674" width="21.140625" customWidth="1"/>
    <col min="7675" max="7675" width="19.140625" customWidth="1"/>
    <col min="7676" max="7676" width="10.140625" bestFit="1" customWidth="1"/>
    <col min="7677" max="7677" width="17.85546875" bestFit="1" customWidth="1"/>
    <col min="7919" max="7919" width="16.5703125" customWidth="1"/>
    <col min="7920" max="7920" width="12" customWidth="1"/>
    <col min="7921" max="7921" width="12.5703125" customWidth="1"/>
    <col min="7922" max="7922" width="9.28515625" customWidth="1"/>
    <col min="7923" max="7923" width="12.140625" customWidth="1"/>
    <col min="7924" max="7924" width="12.42578125" customWidth="1"/>
    <col min="7925" max="7925" width="11.85546875" customWidth="1"/>
    <col min="7926" max="7926" width="11.42578125" bestFit="1" customWidth="1"/>
    <col min="7927" max="7927" width="21" customWidth="1"/>
    <col min="7928" max="7928" width="14.85546875" customWidth="1"/>
    <col min="7929" max="7929" width="21.28515625" customWidth="1"/>
    <col min="7930" max="7930" width="21.140625" customWidth="1"/>
    <col min="7931" max="7931" width="19.140625" customWidth="1"/>
    <col min="7932" max="7932" width="10.140625" bestFit="1" customWidth="1"/>
    <col min="7933" max="7933" width="17.85546875" bestFit="1" customWidth="1"/>
    <col min="8175" max="8175" width="16.5703125" customWidth="1"/>
    <col min="8176" max="8176" width="12" customWidth="1"/>
    <col min="8177" max="8177" width="12.5703125" customWidth="1"/>
    <col min="8178" max="8178" width="9.28515625" customWidth="1"/>
    <col min="8179" max="8179" width="12.140625" customWidth="1"/>
    <col min="8180" max="8180" width="12.42578125" customWidth="1"/>
    <col min="8181" max="8181" width="11.85546875" customWidth="1"/>
    <col min="8182" max="8182" width="11.42578125" bestFit="1" customWidth="1"/>
    <col min="8183" max="8183" width="21" customWidth="1"/>
    <col min="8184" max="8184" width="14.85546875" customWidth="1"/>
    <col min="8185" max="8185" width="21.28515625" customWidth="1"/>
    <col min="8186" max="8186" width="21.140625" customWidth="1"/>
    <col min="8187" max="8187" width="19.140625" customWidth="1"/>
    <col min="8188" max="8188" width="10.140625" bestFit="1" customWidth="1"/>
    <col min="8189" max="8189" width="17.85546875" bestFit="1" customWidth="1"/>
    <col min="8431" max="8431" width="16.5703125" customWidth="1"/>
    <col min="8432" max="8432" width="12" customWidth="1"/>
    <col min="8433" max="8433" width="12.5703125" customWidth="1"/>
    <col min="8434" max="8434" width="9.28515625" customWidth="1"/>
    <col min="8435" max="8435" width="12.140625" customWidth="1"/>
    <col min="8436" max="8436" width="12.42578125" customWidth="1"/>
    <col min="8437" max="8437" width="11.85546875" customWidth="1"/>
    <col min="8438" max="8438" width="11.42578125" bestFit="1" customWidth="1"/>
    <col min="8439" max="8439" width="21" customWidth="1"/>
    <col min="8440" max="8440" width="14.85546875" customWidth="1"/>
    <col min="8441" max="8441" width="21.28515625" customWidth="1"/>
    <col min="8442" max="8442" width="21.140625" customWidth="1"/>
    <col min="8443" max="8443" width="19.140625" customWidth="1"/>
    <col min="8444" max="8444" width="10.140625" bestFit="1" customWidth="1"/>
    <col min="8445" max="8445" width="17.85546875" bestFit="1" customWidth="1"/>
    <col min="8687" max="8687" width="16.5703125" customWidth="1"/>
    <col min="8688" max="8688" width="12" customWidth="1"/>
    <col min="8689" max="8689" width="12.5703125" customWidth="1"/>
    <col min="8690" max="8690" width="9.28515625" customWidth="1"/>
    <col min="8691" max="8691" width="12.140625" customWidth="1"/>
    <col min="8692" max="8692" width="12.42578125" customWidth="1"/>
    <col min="8693" max="8693" width="11.85546875" customWidth="1"/>
    <col min="8694" max="8694" width="11.42578125" bestFit="1" customWidth="1"/>
    <col min="8695" max="8695" width="21" customWidth="1"/>
    <col min="8696" max="8696" width="14.85546875" customWidth="1"/>
    <col min="8697" max="8697" width="21.28515625" customWidth="1"/>
    <col min="8698" max="8698" width="21.140625" customWidth="1"/>
    <col min="8699" max="8699" width="19.140625" customWidth="1"/>
    <col min="8700" max="8700" width="10.140625" bestFit="1" customWidth="1"/>
    <col min="8701" max="8701" width="17.85546875" bestFit="1" customWidth="1"/>
    <col min="8943" max="8943" width="16.5703125" customWidth="1"/>
    <col min="8944" max="8944" width="12" customWidth="1"/>
    <col min="8945" max="8945" width="12.5703125" customWidth="1"/>
    <col min="8946" max="8946" width="9.28515625" customWidth="1"/>
    <col min="8947" max="8947" width="12.140625" customWidth="1"/>
    <col min="8948" max="8948" width="12.42578125" customWidth="1"/>
    <col min="8949" max="8949" width="11.85546875" customWidth="1"/>
    <col min="8950" max="8950" width="11.42578125" bestFit="1" customWidth="1"/>
    <col min="8951" max="8951" width="21" customWidth="1"/>
    <col min="8952" max="8952" width="14.85546875" customWidth="1"/>
    <col min="8953" max="8953" width="21.28515625" customWidth="1"/>
    <col min="8954" max="8954" width="21.140625" customWidth="1"/>
    <col min="8955" max="8955" width="19.140625" customWidth="1"/>
    <col min="8956" max="8956" width="10.140625" bestFit="1" customWidth="1"/>
    <col min="8957" max="8957" width="17.85546875" bestFit="1" customWidth="1"/>
    <col min="9199" max="9199" width="16.5703125" customWidth="1"/>
    <col min="9200" max="9200" width="12" customWidth="1"/>
    <col min="9201" max="9201" width="12.5703125" customWidth="1"/>
    <col min="9202" max="9202" width="9.28515625" customWidth="1"/>
    <col min="9203" max="9203" width="12.140625" customWidth="1"/>
    <col min="9204" max="9204" width="12.42578125" customWidth="1"/>
    <col min="9205" max="9205" width="11.85546875" customWidth="1"/>
    <col min="9206" max="9206" width="11.42578125" bestFit="1" customWidth="1"/>
    <col min="9207" max="9207" width="21" customWidth="1"/>
    <col min="9208" max="9208" width="14.85546875" customWidth="1"/>
    <col min="9209" max="9209" width="21.28515625" customWidth="1"/>
    <col min="9210" max="9210" width="21.140625" customWidth="1"/>
    <col min="9211" max="9211" width="19.140625" customWidth="1"/>
    <col min="9212" max="9212" width="10.140625" bestFit="1" customWidth="1"/>
    <col min="9213" max="9213" width="17.85546875" bestFit="1" customWidth="1"/>
    <col min="9455" max="9455" width="16.5703125" customWidth="1"/>
    <col min="9456" max="9456" width="12" customWidth="1"/>
    <col min="9457" max="9457" width="12.5703125" customWidth="1"/>
    <col min="9458" max="9458" width="9.28515625" customWidth="1"/>
    <col min="9459" max="9459" width="12.140625" customWidth="1"/>
    <col min="9460" max="9460" width="12.42578125" customWidth="1"/>
    <col min="9461" max="9461" width="11.85546875" customWidth="1"/>
    <col min="9462" max="9462" width="11.42578125" bestFit="1" customWidth="1"/>
    <col min="9463" max="9463" width="21" customWidth="1"/>
    <col min="9464" max="9464" width="14.85546875" customWidth="1"/>
    <col min="9465" max="9465" width="21.28515625" customWidth="1"/>
    <col min="9466" max="9466" width="21.140625" customWidth="1"/>
    <col min="9467" max="9467" width="19.140625" customWidth="1"/>
    <col min="9468" max="9468" width="10.140625" bestFit="1" customWidth="1"/>
    <col min="9469" max="9469" width="17.85546875" bestFit="1" customWidth="1"/>
    <col min="9711" max="9711" width="16.5703125" customWidth="1"/>
    <col min="9712" max="9712" width="12" customWidth="1"/>
    <col min="9713" max="9713" width="12.5703125" customWidth="1"/>
    <col min="9714" max="9714" width="9.28515625" customWidth="1"/>
    <col min="9715" max="9715" width="12.140625" customWidth="1"/>
    <col min="9716" max="9716" width="12.42578125" customWidth="1"/>
    <col min="9717" max="9717" width="11.85546875" customWidth="1"/>
    <col min="9718" max="9718" width="11.42578125" bestFit="1" customWidth="1"/>
    <col min="9719" max="9719" width="21" customWidth="1"/>
    <col min="9720" max="9720" width="14.85546875" customWidth="1"/>
    <col min="9721" max="9721" width="21.28515625" customWidth="1"/>
    <col min="9722" max="9722" width="21.140625" customWidth="1"/>
    <col min="9723" max="9723" width="19.140625" customWidth="1"/>
    <col min="9724" max="9724" width="10.140625" bestFit="1" customWidth="1"/>
    <col min="9725" max="9725" width="17.85546875" bestFit="1" customWidth="1"/>
    <col min="9967" max="9967" width="16.5703125" customWidth="1"/>
    <col min="9968" max="9968" width="12" customWidth="1"/>
    <col min="9969" max="9969" width="12.5703125" customWidth="1"/>
    <col min="9970" max="9970" width="9.28515625" customWidth="1"/>
    <col min="9971" max="9971" width="12.140625" customWidth="1"/>
    <col min="9972" max="9972" width="12.42578125" customWidth="1"/>
    <col min="9973" max="9973" width="11.85546875" customWidth="1"/>
    <col min="9974" max="9974" width="11.42578125" bestFit="1" customWidth="1"/>
    <col min="9975" max="9975" width="21" customWidth="1"/>
    <col min="9976" max="9976" width="14.85546875" customWidth="1"/>
    <col min="9977" max="9977" width="21.28515625" customWidth="1"/>
    <col min="9978" max="9978" width="21.140625" customWidth="1"/>
    <col min="9979" max="9979" width="19.140625" customWidth="1"/>
    <col min="9980" max="9980" width="10.140625" bestFit="1" customWidth="1"/>
    <col min="9981" max="9981" width="17.85546875" bestFit="1" customWidth="1"/>
    <col min="10223" max="10223" width="16.5703125" customWidth="1"/>
    <col min="10224" max="10224" width="12" customWidth="1"/>
    <col min="10225" max="10225" width="12.5703125" customWidth="1"/>
    <col min="10226" max="10226" width="9.28515625" customWidth="1"/>
    <col min="10227" max="10227" width="12.140625" customWidth="1"/>
    <col min="10228" max="10228" width="12.42578125" customWidth="1"/>
    <col min="10229" max="10229" width="11.85546875" customWidth="1"/>
    <col min="10230" max="10230" width="11.42578125" bestFit="1" customWidth="1"/>
    <col min="10231" max="10231" width="21" customWidth="1"/>
    <col min="10232" max="10232" width="14.85546875" customWidth="1"/>
    <col min="10233" max="10233" width="21.28515625" customWidth="1"/>
    <col min="10234" max="10234" width="21.140625" customWidth="1"/>
    <col min="10235" max="10235" width="19.140625" customWidth="1"/>
    <col min="10236" max="10236" width="10.140625" bestFit="1" customWidth="1"/>
    <col min="10237" max="10237" width="17.85546875" bestFit="1" customWidth="1"/>
    <col min="10479" max="10479" width="16.5703125" customWidth="1"/>
    <col min="10480" max="10480" width="12" customWidth="1"/>
    <col min="10481" max="10481" width="12.5703125" customWidth="1"/>
    <col min="10482" max="10482" width="9.28515625" customWidth="1"/>
    <col min="10483" max="10483" width="12.140625" customWidth="1"/>
    <col min="10484" max="10484" width="12.42578125" customWidth="1"/>
    <col min="10485" max="10485" width="11.85546875" customWidth="1"/>
    <col min="10486" max="10486" width="11.42578125" bestFit="1" customWidth="1"/>
    <col min="10487" max="10487" width="21" customWidth="1"/>
    <col min="10488" max="10488" width="14.85546875" customWidth="1"/>
    <col min="10489" max="10489" width="21.28515625" customWidth="1"/>
    <col min="10490" max="10490" width="21.140625" customWidth="1"/>
    <col min="10491" max="10491" width="19.140625" customWidth="1"/>
    <col min="10492" max="10492" width="10.140625" bestFit="1" customWidth="1"/>
    <col min="10493" max="10493" width="17.85546875" bestFit="1" customWidth="1"/>
    <col min="10735" max="10735" width="16.5703125" customWidth="1"/>
    <col min="10736" max="10736" width="12" customWidth="1"/>
    <col min="10737" max="10737" width="12.5703125" customWidth="1"/>
    <col min="10738" max="10738" width="9.28515625" customWidth="1"/>
    <col min="10739" max="10739" width="12.140625" customWidth="1"/>
    <col min="10740" max="10740" width="12.42578125" customWidth="1"/>
    <col min="10741" max="10741" width="11.85546875" customWidth="1"/>
    <col min="10742" max="10742" width="11.42578125" bestFit="1" customWidth="1"/>
    <col min="10743" max="10743" width="21" customWidth="1"/>
    <col min="10744" max="10744" width="14.85546875" customWidth="1"/>
    <col min="10745" max="10745" width="21.28515625" customWidth="1"/>
    <col min="10746" max="10746" width="21.140625" customWidth="1"/>
    <col min="10747" max="10747" width="19.140625" customWidth="1"/>
    <col min="10748" max="10748" width="10.140625" bestFit="1" customWidth="1"/>
    <col min="10749" max="10749" width="17.85546875" bestFit="1" customWidth="1"/>
    <col min="10991" max="10991" width="16.5703125" customWidth="1"/>
    <col min="10992" max="10992" width="12" customWidth="1"/>
    <col min="10993" max="10993" width="12.5703125" customWidth="1"/>
    <col min="10994" max="10994" width="9.28515625" customWidth="1"/>
    <col min="10995" max="10995" width="12.140625" customWidth="1"/>
    <col min="10996" max="10996" width="12.42578125" customWidth="1"/>
    <col min="10997" max="10997" width="11.85546875" customWidth="1"/>
    <col min="10998" max="10998" width="11.42578125" bestFit="1" customWidth="1"/>
    <col min="10999" max="10999" width="21" customWidth="1"/>
    <col min="11000" max="11000" width="14.85546875" customWidth="1"/>
    <col min="11001" max="11001" width="21.28515625" customWidth="1"/>
    <col min="11002" max="11002" width="21.140625" customWidth="1"/>
    <col min="11003" max="11003" width="19.140625" customWidth="1"/>
    <col min="11004" max="11004" width="10.140625" bestFit="1" customWidth="1"/>
    <col min="11005" max="11005" width="17.85546875" bestFit="1" customWidth="1"/>
    <col min="11247" max="11247" width="16.5703125" customWidth="1"/>
    <col min="11248" max="11248" width="12" customWidth="1"/>
    <col min="11249" max="11249" width="12.5703125" customWidth="1"/>
    <col min="11250" max="11250" width="9.28515625" customWidth="1"/>
    <col min="11251" max="11251" width="12.140625" customWidth="1"/>
    <col min="11252" max="11252" width="12.42578125" customWidth="1"/>
    <col min="11253" max="11253" width="11.85546875" customWidth="1"/>
    <col min="11254" max="11254" width="11.42578125" bestFit="1" customWidth="1"/>
    <col min="11255" max="11255" width="21" customWidth="1"/>
    <col min="11256" max="11256" width="14.85546875" customWidth="1"/>
    <col min="11257" max="11257" width="21.28515625" customWidth="1"/>
    <col min="11258" max="11258" width="21.140625" customWidth="1"/>
    <col min="11259" max="11259" width="19.140625" customWidth="1"/>
    <col min="11260" max="11260" width="10.140625" bestFit="1" customWidth="1"/>
    <col min="11261" max="11261" width="17.85546875" bestFit="1" customWidth="1"/>
    <col min="11503" max="11503" width="16.5703125" customWidth="1"/>
    <col min="11504" max="11504" width="12" customWidth="1"/>
    <col min="11505" max="11505" width="12.5703125" customWidth="1"/>
    <col min="11506" max="11506" width="9.28515625" customWidth="1"/>
    <col min="11507" max="11507" width="12.140625" customWidth="1"/>
    <col min="11508" max="11508" width="12.42578125" customWidth="1"/>
    <col min="11509" max="11509" width="11.85546875" customWidth="1"/>
    <col min="11510" max="11510" width="11.42578125" bestFit="1" customWidth="1"/>
    <col min="11511" max="11511" width="21" customWidth="1"/>
    <col min="11512" max="11512" width="14.85546875" customWidth="1"/>
    <col min="11513" max="11513" width="21.28515625" customWidth="1"/>
    <col min="11514" max="11514" width="21.140625" customWidth="1"/>
    <col min="11515" max="11515" width="19.140625" customWidth="1"/>
    <col min="11516" max="11516" width="10.140625" bestFit="1" customWidth="1"/>
    <col min="11517" max="11517" width="17.85546875" bestFit="1" customWidth="1"/>
    <col min="11759" max="11759" width="16.5703125" customWidth="1"/>
    <col min="11760" max="11760" width="12" customWidth="1"/>
    <col min="11761" max="11761" width="12.5703125" customWidth="1"/>
    <col min="11762" max="11762" width="9.28515625" customWidth="1"/>
    <col min="11763" max="11763" width="12.140625" customWidth="1"/>
    <col min="11764" max="11764" width="12.42578125" customWidth="1"/>
    <col min="11765" max="11765" width="11.85546875" customWidth="1"/>
    <col min="11766" max="11766" width="11.42578125" bestFit="1" customWidth="1"/>
    <col min="11767" max="11767" width="21" customWidth="1"/>
    <col min="11768" max="11768" width="14.85546875" customWidth="1"/>
    <col min="11769" max="11769" width="21.28515625" customWidth="1"/>
    <col min="11770" max="11770" width="21.140625" customWidth="1"/>
    <col min="11771" max="11771" width="19.140625" customWidth="1"/>
    <col min="11772" max="11772" width="10.140625" bestFit="1" customWidth="1"/>
    <col min="11773" max="11773" width="17.85546875" bestFit="1" customWidth="1"/>
    <col min="12015" max="12015" width="16.5703125" customWidth="1"/>
    <col min="12016" max="12016" width="12" customWidth="1"/>
    <col min="12017" max="12017" width="12.5703125" customWidth="1"/>
    <col min="12018" max="12018" width="9.28515625" customWidth="1"/>
    <col min="12019" max="12019" width="12.140625" customWidth="1"/>
    <col min="12020" max="12020" width="12.42578125" customWidth="1"/>
    <col min="12021" max="12021" width="11.85546875" customWidth="1"/>
    <col min="12022" max="12022" width="11.42578125" bestFit="1" customWidth="1"/>
    <col min="12023" max="12023" width="21" customWidth="1"/>
    <col min="12024" max="12024" width="14.85546875" customWidth="1"/>
    <col min="12025" max="12025" width="21.28515625" customWidth="1"/>
    <col min="12026" max="12026" width="21.140625" customWidth="1"/>
    <col min="12027" max="12027" width="19.140625" customWidth="1"/>
    <col min="12028" max="12028" width="10.140625" bestFit="1" customWidth="1"/>
    <col min="12029" max="12029" width="17.85546875" bestFit="1" customWidth="1"/>
    <col min="12271" max="12271" width="16.5703125" customWidth="1"/>
    <col min="12272" max="12272" width="12" customWidth="1"/>
    <col min="12273" max="12273" width="12.5703125" customWidth="1"/>
    <col min="12274" max="12274" width="9.28515625" customWidth="1"/>
    <col min="12275" max="12275" width="12.140625" customWidth="1"/>
    <col min="12276" max="12276" width="12.42578125" customWidth="1"/>
    <col min="12277" max="12277" width="11.85546875" customWidth="1"/>
    <col min="12278" max="12278" width="11.42578125" bestFit="1" customWidth="1"/>
    <col min="12279" max="12279" width="21" customWidth="1"/>
    <col min="12280" max="12280" width="14.85546875" customWidth="1"/>
    <col min="12281" max="12281" width="21.28515625" customWidth="1"/>
    <col min="12282" max="12282" width="21.140625" customWidth="1"/>
    <col min="12283" max="12283" width="19.140625" customWidth="1"/>
    <col min="12284" max="12284" width="10.140625" bestFit="1" customWidth="1"/>
    <col min="12285" max="12285" width="17.85546875" bestFit="1" customWidth="1"/>
    <col min="12527" max="12527" width="16.5703125" customWidth="1"/>
    <col min="12528" max="12528" width="12" customWidth="1"/>
    <col min="12529" max="12529" width="12.5703125" customWidth="1"/>
    <col min="12530" max="12530" width="9.28515625" customWidth="1"/>
    <col min="12531" max="12531" width="12.140625" customWidth="1"/>
    <col min="12532" max="12532" width="12.42578125" customWidth="1"/>
    <col min="12533" max="12533" width="11.85546875" customWidth="1"/>
    <col min="12534" max="12534" width="11.42578125" bestFit="1" customWidth="1"/>
    <col min="12535" max="12535" width="21" customWidth="1"/>
    <col min="12536" max="12536" width="14.85546875" customWidth="1"/>
    <col min="12537" max="12537" width="21.28515625" customWidth="1"/>
    <col min="12538" max="12538" width="21.140625" customWidth="1"/>
    <col min="12539" max="12539" width="19.140625" customWidth="1"/>
    <col min="12540" max="12540" width="10.140625" bestFit="1" customWidth="1"/>
    <col min="12541" max="12541" width="17.85546875" bestFit="1" customWidth="1"/>
    <col min="12783" max="12783" width="16.5703125" customWidth="1"/>
    <col min="12784" max="12784" width="12" customWidth="1"/>
    <col min="12785" max="12785" width="12.5703125" customWidth="1"/>
    <col min="12786" max="12786" width="9.28515625" customWidth="1"/>
    <col min="12787" max="12787" width="12.140625" customWidth="1"/>
    <col min="12788" max="12788" width="12.42578125" customWidth="1"/>
    <col min="12789" max="12789" width="11.85546875" customWidth="1"/>
    <col min="12790" max="12790" width="11.42578125" bestFit="1" customWidth="1"/>
    <col min="12791" max="12791" width="21" customWidth="1"/>
    <col min="12792" max="12792" width="14.85546875" customWidth="1"/>
    <col min="12793" max="12793" width="21.28515625" customWidth="1"/>
    <col min="12794" max="12794" width="21.140625" customWidth="1"/>
    <col min="12795" max="12795" width="19.140625" customWidth="1"/>
    <col min="12796" max="12796" width="10.140625" bestFit="1" customWidth="1"/>
    <col min="12797" max="12797" width="17.85546875" bestFit="1" customWidth="1"/>
    <col min="13039" max="13039" width="16.5703125" customWidth="1"/>
    <col min="13040" max="13040" width="12" customWidth="1"/>
    <col min="13041" max="13041" width="12.5703125" customWidth="1"/>
    <col min="13042" max="13042" width="9.28515625" customWidth="1"/>
    <col min="13043" max="13043" width="12.140625" customWidth="1"/>
    <col min="13044" max="13044" width="12.42578125" customWidth="1"/>
    <col min="13045" max="13045" width="11.85546875" customWidth="1"/>
    <col min="13046" max="13046" width="11.42578125" bestFit="1" customWidth="1"/>
    <col min="13047" max="13047" width="21" customWidth="1"/>
    <col min="13048" max="13048" width="14.85546875" customWidth="1"/>
    <col min="13049" max="13049" width="21.28515625" customWidth="1"/>
    <col min="13050" max="13050" width="21.140625" customWidth="1"/>
    <col min="13051" max="13051" width="19.140625" customWidth="1"/>
    <col min="13052" max="13052" width="10.140625" bestFit="1" customWidth="1"/>
    <col min="13053" max="13053" width="17.85546875" bestFit="1" customWidth="1"/>
    <col min="13295" max="13295" width="16.5703125" customWidth="1"/>
    <col min="13296" max="13296" width="12" customWidth="1"/>
    <col min="13297" max="13297" width="12.5703125" customWidth="1"/>
    <col min="13298" max="13298" width="9.28515625" customWidth="1"/>
    <col min="13299" max="13299" width="12.140625" customWidth="1"/>
    <col min="13300" max="13300" width="12.42578125" customWidth="1"/>
    <col min="13301" max="13301" width="11.85546875" customWidth="1"/>
    <col min="13302" max="13302" width="11.42578125" bestFit="1" customWidth="1"/>
    <col min="13303" max="13303" width="21" customWidth="1"/>
    <col min="13304" max="13304" width="14.85546875" customWidth="1"/>
    <col min="13305" max="13305" width="21.28515625" customWidth="1"/>
    <col min="13306" max="13306" width="21.140625" customWidth="1"/>
    <col min="13307" max="13307" width="19.140625" customWidth="1"/>
    <col min="13308" max="13308" width="10.140625" bestFit="1" customWidth="1"/>
    <col min="13309" max="13309" width="17.85546875" bestFit="1" customWidth="1"/>
    <col min="13551" max="13551" width="16.5703125" customWidth="1"/>
    <col min="13552" max="13552" width="12" customWidth="1"/>
    <col min="13553" max="13553" width="12.5703125" customWidth="1"/>
    <col min="13554" max="13554" width="9.28515625" customWidth="1"/>
    <col min="13555" max="13555" width="12.140625" customWidth="1"/>
    <col min="13556" max="13556" width="12.42578125" customWidth="1"/>
    <col min="13557" max="13557" width="11.85546875" customWidth="1"/>
    <col min="13558" max="13558" width="11.42578125" bestFit="1" customWidth="1"/>
    <col min="13559" max="13559" width="21" customWidth="1"/>
    <col min="13560" max="13560" width="14.85546875" customWidth="1"/>
    <col min="13561" max="13561" width="21.28515625" customWidth="1"/>
    <col min="13562" max="13562" width="21.140625" customWidth="1"/>
    <col min="13563" max="13563" width="19.140625" customWidth="1"/>
    <col min="13564" max="13564" width="10.140625" bestFit="1" customWidth="1"/>
    <col min="13565" max="13565" width="17.85546875" bestFit="1" customWidth="1"/>
    <col min="13807" max="13807" width="16.5703125" customWidth="1"/>
    <col min="13808" max="13808" width="12" customWidth="1"/>
    <col min="13809" max="13809" width="12.5703125" customWidth="1"/>
    <col min="13810" max="13810" width="9.28515625" customWidth="1"/>
    <col min="13811" max="13811" width="12.140625" customWidth="1"/>
    <col min="13812" max="13812" width="12.42578125" customWidth="1"/>
    <col min="13813" max="13813" width="11.85546875" customWidth="1"/>
    <col min="13814" max="13814" width="11.42578125" bestFit="1" customWidth="1"/>
    <col min="13815" max="13815" width="21" customWidth="1"/>
    <col min="13816" max="13816" width="14.85546875" customWidth="1"/>
    <col min="13817" max="13817" width="21.28515625" customWidth="1"/>
    <col min="13818" max="13818" width="21.140625" customWidth="1"/>
    <col min="13819" max="13819" width="19.140625" customWidth="1"/>
    <col min="13820" max="13820" width="10.140625" bestFit="1" customWidth="1"/>
    <col min="13821" max="13821" width="17.85546875" bestFit="1" customWidth="1"/>
    <col min="14063" max="14063" width="16.5703125" customWidth="1"/>
    <col min="14064" max="14064" width="12" customWidth="1"/>
    <col min="14065" max="14065" width="12.5703125" customWidth="1"/>
    <col min="14066" max="14066" width="9.28515625" customWidth="1"/>
    <col min="14067" max="14067" width="12.140625" customWidth="1"/>
    <col min="14068" max="14068" width="12.42578125" customWidth="1"/>
    <col min="14069" max="14069" width="11.85546875" customWidth="1"/>
    <col min="14070" max="14070" width="11.42578125" bestFit="1" customWidth="1"/>
    <col min="14071" max="14071" width="21" customWidth="1"/>
    <col min="14072" max="14072" width="14.85546875" customWidth="1"/>
    <col min="14073" max="14073" width="21.28515625" customWidth="1"/>
    <col min="14074" max="14074" width="21.140625" customWidth="1"/>
    <col min="14075" max="14075" width="19.140625" customWidth="1"/>
    <col min="14076" max="14076" width="10.140625" bestFit="1" customWidth="1"/>
    <col min="14077" max="14077" width="17.85546875" bestFit="1" customWidth="1"/>
    <col min="14319" max="14319" width="16.5703125" customWidth="1"/>
    <col min="14320" max="14320" width="12" customWidth="1"/>
    <col min="14321" max="14321" width="12.5703125" customWidth="1"/>
    <col min="14322" max="14322" width="9.28515625" customWidth="1"/>
    <col min="14323" max="14323" width="12.140625" customWidth="1"/>
    <col min="14324" max="14324" width="12.42578125" customWidth="1"/>
    <col min="14325" max="14325" width="11.85546875" customWidth="1"/>
    <col min="14326" max="14326" width="11.42578125" bestFit="1" customWidth="1"/>
    <col min="14327" max="14327" width="21" customWidth="1"/>
    <col min="14328" max="14328" width="14.85546875" customWidth="1"/>
    <col min="14329" max="14329" width="21.28515625" customWidth="1"/>
    <col min="14330" max="14330" width="21.140625" customWidth="1"/>
    <col min="14331" max="14331" width="19.140625" customWidth="1"/>
    <col min="14332" max="14332" width="10.140625" bestFit="1" customWidth="1"/>
    <col min="14333" max="14333" width="17.85546875" bestFit="1" customWidth="1"/>
    <col min="14575" max="14575" width="16.5703125" customWidth="1"/>
    <col min="14576" max="14576" width="12" customWidth="1"/>
    <col min="14577" max="14577" width="12.5703125" customWidth="1"/>
    <col min="14578" max="14578" width="9.28515625" customWidth="1"/>
    <col min="14579" max="14579" width="12.140625" customWidth="1"/>
    <col min="14580" max="14580" width="12.42578125" customWidth="1"/>
    <col min="14581" max="14581" width="11.85546875" customWidth="1"/>
    <col min="14582" max="14582" width="11.42578125" bestFit="1" customWidth="1"/>
    <col min="14583" max="14583" width="21" customWidth="1"/>
    <col min="14584" max="14584" width="14.85546875" customWidth="1"/>
    <col min="14585" max="14585" width="21.28515625" customWidth="1"/>
    <col min="14586" max="14586" width="21.140625" customWidth="1"/>
    <col min="14587" max="14587" width="19.140625" customWidth="1"/>
    <col min="14588" max="14588" width="10.140625" bestFit="1" customWidth="1"/>
    <col min="14589" max="14589" width="17.85546875" bestFit="1" customWidth="1"/>
    <col min="14831" max="14831" width="16.5703125" customWidth="1"/>
    <col min="14832" max="14832" width="12" customWidth="1"/>
    <col min="14833" max="14833" width="12.5703125" customWidth="1"/>
    <col min="14834" max="14834" width="9.28515625" customWidth="1"/>
    <col min="14835" max="14835" width="12.140625" customWidth="1"/>
    <col min="14836" max="14836" width="12.42578125" customWidth="1"/>
    <col min="14837" max="14837" width="11.85546875" customWidth="1"/>
    <col min="14838" max="14838" width="11.42578125" bestFit="1" customWidth="1"/>
    <col min="14839" max="14839" width="21" customWidth="1"/>
    <col min="14840" max="14840" width="14.85546875" customWidth="1"/>
    <col min="14841" max="14841" width="21.28515625" customWidth="1"/>
    <col min="14842" max="14842" width="21.140625" customWidth="1"/>
    <col min="14843" max="14843" width="19.140625" customWidth="1"/>
    <col min="14844" max="14844" width="10.140625" bestFit="1" customWidth="1"/>
    <col min="14845" max="14845" width="17.85546875" bestFit="1" customWidth="1"/>
    <col min="15087" max="15087" width="16.5703125" customWidth="1"/>
    <col min="15088" max="15088" width="12" customWidth="1"/>
    <col min="15089" max="15089" width="12.5703125" customWidth="1"/>
    <col min="15090" max="15090" width="9.28515625" customWidth="1"/>
    <col min="15091" max="15091" width="12.140625" customWidth="1"/>
    <col min="15092" max="15092" width="12.42578125" customWidth="1"/>
    <col min="15093" max="15093" width="11.85546875" customWidth="1"/>
    <col min="15094" max="15094" width="11.42578125" bestFit="1" customWidth="1"/>
    <col min="15095" max="15095" width="21" customWidth="1"/>
    <col min="15096" max="15096" width="14.85546875" customWidth="1"/>
    <col min="15097" max="15097" width="21.28515625" customWidth="1"/>
    <col min="15098" max="15098" width="21.140625" customWidth="1"/>
    <col min="15099" max="15099" width="19.140625" customWidth="1"/>
    <col min="15100" max="15100" width="10.140625" bestFit="1" customWidth="1"/>
    <col min="15101" max="15101" width="17.85546875" bestFit="1" customWidth="1"/>
    <col min="15343" max="15343" width="16.5703125" customWidth="1"/>
    <col min="15344" max="15344" width="12" customWidth="1"/>
    <col min="15345" max="15345" width="12.5703125" customWidth="1"/>
    <col min="15346" max="15346" width="9.28515625" customWidth="1"/>
    <col min="15347" max="15347" width="12.140625" customWidth="1"/>
    <col min="15348" max="15348" width="12.42578125" customWidth="1"/>
    <col min="15349" max="15349" width="11.85546875" customWidth="1"/>
    <col min="15350" max="15350" width="11.42578125" bestFit="1" customWidth="1"/>
    <col min="15351" max="15351" width="21" customWidth="1"/>
    <col min="15352" max="15352" width="14.85546875" customWidth="1"/>
    <col min="15353" max="15353" width="21.28515625" customWidth="1"/>
    <col min="15354" max="15354" width="21.140625" customWidth="1"/>
    <col min="15355" max="15355" width="19.140625" customWidth="1"/>
    <col min="15356" max="15356" width="10.140625" bestFit="1" customWidth="1"/>
    <col min="15357" max="15357" width="17.85546875" bestFit="1" customWidth="1"/>
    <col min="15599" max="15599" width="16.5703125" customWidth="1"/>
    <col min="15600" max="15600" width="12" customWidth="1"/>
    <col min="15601" max="15601" width="12.5703125" customWidth="1"/>
    <col min="15602" max="15602" width="9.28515625" customWidth="1"/>
    <col min="15603" max="15603" width="12.140625" customWidth="1"/>
    <col min="15604" max="15604" width="12.42578125" customWidth="1"/>
    <col min="15605" max="15605" width="11.85546875" customWidth="1"/>
    <col min="15606" max="15606" width="11.42578125" bestFit="1" customWidth="1"/>
    <col min="15607" max="15607" width="21" customWidth="1"/>
    <col min="15608" max="15608" width="14.85546875" customWidth="1"/>
    <col min="15609" max="15609" width="21.28515625" customWidth="1"/>
    <col min="15610" max="15610" width="21.140625" customWidth="1"/>
    <col min="15611" max="15611" width="19.140625" customWidth="1"/>
    <col min="15612" max="15612" width="10.140625" bestFit="1" customWidth="1"/>
    <col min="15613" max="15613" width="17.85546875" bestFit="1" customWidth="1"/>
    <col min="15855" max="15855" width="16.5703125" customWidth="1"/>
    <col min="15856" max="15856" width="12" customWidth="1"/>
    <col min="15857" max="15857" width="12.5703125" customWidth="1"/>
    <col min="15858" max="15858" width="9.28515625" customWidth="1"/>
    <col min="15859" max="15859" width="12.140625" customWidth="1"/>
    <col min="15860" max="15860" width="12.42578125" customWidth="1"/>
    <col min="15861" max="15861" width="11.85546875" customWidth="1"/>
    <col min="15862" max="15862" width="11.42578125" bestFit="1" customWidth="1"/>
    <col min="15863" max="15863" width="21" customWidth="1"/>
    <col min="15864" max="15864" width="14.85546875" customWidth="1"/>
    <col min="15865" max="15865" width="21.28515625" customWidth="1"/>
    <col min="15866" max="15866" width="21.140625" customWidth="1"/>
    <col min="15867" max="15867" width="19.140625" customWidth="1"/>
    <col min="15868" max="15868" width="10.140625" bestFit="1" customWidth="1"/>
    <col min="15869" max="15869" width="17.85546875" bestFit="1" customWidth="1"/>
    <col min="16111" max="16111" width="16.5703125" customWidth="1"/>
    <col min="16112" max="16112" width="12" customWidth="1"/>
    <col min="16113" max="16113" width="12.5703125" customWidth="1"/>
    <col min="16114" max="16114" width="9.28515625" customWidth="1"/>
    <col min="16115" max="16115" width="12.140625" customWidth="1"/>
    <col min="16116" max="16116" width="12.42578125" customWidth="1"/>
    <col min="16117" max="16117" width="11.85546875" customWidth="1"/>
    <col min="16118" max="16118" width="11.42578125" bestFit="1" customWidth="1"/>
    <col min="16119" max="16119" width="21" customWidth="1"/>
    <col min="16120" max="16120" width="14.85546875" customWidth="1"/>
    <col min="16121" max="16121" width="21.28515625" customWidth="1"/>
    <col min="16122" max="16122" width="21.140625" customWidth="1"/>
    <col min="16123" max="16123" width="19.140625" customWidth="1"/>
    <col min="16124" max="16124" width="10.140625" bestFit="1" customWidth="1"/>
    <col min="16125" max="16125" width="17.85546875" bestFit="1" customWidth="1"/>
  </cols>
  <sheetData>
    <row r="1" spans="1:9" ht="15.75" x14ac:dyDescent="0.25">
      <c r="A1" s="98"/>
    </row>
    <row r="2" spans="1:9" ht="8.25" customHeight="1" thickBot="1" x14ac:dyDescent="0.3">
      <c r="A2" s="99"/>
    </row>
    <row r="3" spans="1:9" ht="23.25" customHeight="1" x14ac:dyDescent="0.2">
      <c r="A3" s="100"/>
      <c r="B3" s="101" t="s">
        <v>1</v>
      </c>
      <c r="C3" s="5"/>
      <c r="D3" s="5"/>
      <c r="E3" s="5"/>
      <c r="F3" s="7"/>
    </row>
    <row r="4" spans="1:9" ht="15.75" x14ac:dyDescent="0.2">
      <c r="A4" s="102" t="s">
        <v>417</v>
      </c>
      <c r="B4" s="103" t="s">
        <v>400</v>
      </c>
      <c r="C4" s="49"/>
      <c r="D4" s="306" t="s">
        <v>418</v>
      </c>
      <c r="E4" s="52" t="s">
        <v>419</v>
      </c>
      <c r="F4" s="104"/>
    </row>
    <row r="5" spans="1:9" ht="18.75" customHeight="1" thickBot="1" x14ac:dyDescent="0.25">
      <c r="A5" s="105"/>
      <c r="B5" s="106" t="s">
        <v>540</v>
      </c>
      <c r="C5" s="107" t="s">
        <v>658</v>
      </c>
      <c r="D5" s="147" t="s">
        <v>420</v>
      </c>
      <c r="E5" s="108" t="s">
        <v>540</v>
      </c>
      <c r="F5" s="109" t="s">
        <v>658</v>
      </c>
    </row>
    <row r="6" spans="1:9" ht="16.5" customHeight="1" x14ac:dyDescent="0.25">
      <c r="A6" s="110" t="s">
        <v>396</v>
      </c>
      <c r="B6" s="278">
        <v>31765.595505999998</v>
      </c>
      <c r="C6" s="279">
        <v>34309.904201999998</v>
      </c>
      <c r="D6" s="311">
        <f>(C6-B6)/B6*100</f>
        <v>8.0096363863835709</v>
      </c>
      <c r="E6" s="111">
        <f>(B6/B$6)*100</f>
        <v>100</v>
      </c>
      <c r="F6" s="112">
        <f t="shared" ref="F6:F14" si="0">(C6/C$6)*100</f>
        <v>100</v>
      </c>
    </row>
    <row r="7" spans="1:9" ht="15.75" x14ac:dyDescent="0.25">
      <c r="A7" s="113" t="s">
        <v>646</v>
      </c>
      <c r="B7" s="280">
        <v>25923.350913999999</v>
      </c>
      <c r="C7" s="281">
        <v>27484.503822999999</v>
      </c>
      <c r="D7" s="258">
        <f t="shared" ref="D7:D14" si="1">(C7-B7)/B7*100</f>
        <v>6.0221879269353797</v>
      </c>
      <c r="E7" s="114">
        <f>(B7/B$6)*100</f>
        <v>81.608263597965617</v>
      </c>
      <c r="F7" s="115">
        <f t="shared" si="0"/>
        <v>80.106617789384174</v>
      </c>
      <c r="G7" s="70"/>
      <c r="H7" s="70"/>
    </row>
    <row r="8" spans="1:9" ht="15.75" x14ac:dyDescent="0.25">
      <c r="A8" s="116" t="s">
        <v>421</v>
      </c>
      <c r="B8" s="282">
        <v>20153.076064000001</v>
      </c>
      <c r="C8" s="283">
        <v>21669.606473</v>
      </c>
      <c r="D8" s="259">
        <f t="shared" si="1"/>
        <v>7.5250567416307206</v>
      </c>
      <c r="E8" s="118">
        <f t="shared" ref="E8:E14" si="2">(B8/B$6)*100</f>
        <v>63.443092260598156</v>
      </c>
      <c r="F8" s="119">
        <f t="shared" si="0"/>
        <v>63.158458109996218</v>
      </c>
      <c r="H8" s="70"/>
      <c r="I8" s="70"/>
    </row>
    <row r="9" spans="1:9" ht="15.75" x14ac:dyDescent="0.25">
      <c r="A9" s="120" t="s">
        <v>422</v>
      </c>
      <c r="B9" s="284">
        <v>5770.2748499999998</v>
      </c>
      <c r="C9" s="285">
        <v>5814.8973499999993</v>
      </c>
      <c r="D9" s="310">
        <f t="shared" si="1"/>
        <v>0.77331671644721556</v>
      </c>
      <c r="E9" s="121">
        <f t="shared" si="2"/>
        <v>18.165171337367468</v>
      </c>
      <c r="F9" s="122">
        <f t="shared" si="0"/>
        <v>16.94815967938796</v>
      </c>
      <c r="H9" s="70"/>
      <c r="I9" s="70"/>
    </row>
    <row r="10" spans="1:9" ht="15.75" x14ac:dyDescent="0.25">
      <c r="A10" s="123" t="s">
        <v>423</v>
      </c>
      <c r="B10" s="286">
        <v>969.22826300000008</v>
      </c>
      <c r="C10" s="287">
        <v>961.43231400000002</v>
      </c>
      <c r="D10" s="310">
        <f t="shared" si="1"/>
        <v>-0.80434602431729374</v>
      </c>
      <c r="E10" s="124">
        <f t="shared" si="2"/>
        <v>3.0511887076599233</v>
      </c>
      <c r="F10" s="125">
        <f t="shared" si="0"/>
        <v>2.8022005201167426</v>
      </c>
      <c r="H10" s="77"/>
      <c r="I10" s="77"/>
    </row>
    <row r="11" spans="1:9" ht="15.75" x14ac:dyDescent="0.25">
      <c r="A11" s="123" t="s">
        <v>424</v>
      </c>
      <c r="B11" s="286">
        <v>358.91085299999997</v>
      </c>
      <c r="C11" s="287">
        <v>420.978836</v>
      </c>
      <c r="D11" s="310">
        <f t="shared" si="1"/>
        <v>17.29342606421546</v>
      </c>
      <c r="E11" s="124">
        <f t="shared" si="2"/>
        <v>1.1298728932445408</v>
      </c>
      <c r="F11" s="125">
        <f t="shared" si="0"/>
        <v>1.2269892492893064</v>
      </c>
      <c r="H11" s="77"/>
      <c r="I11" s="77"/>
    </row>
    <row r="12" spans="1:9" ht="15.75" x14ac:dyDescent="0.25">
      <c r="A12" s="123" t="s">
        <v>425</v>
      </c>
      <c r="B12" s="286">
        <v>691.67330799999991</v>
      </c>
      <c r="C12" s="287">
        <v>667.25209800000005</v>
      </c>
      <c r="D12" s="310">
        <f t="shared" si="1"/>
        <v>-3.5307434474542223</v>
      </c>
      <c r="E12" s="124">
        <f t="shared" si="2"/>
        <v>2.1774290611657325</v>
      </c>
      <c r="F12" s="125">
        <f t="shared" si="0"/>
        <v>1.944779834043094</v>
      </c>
      <c r="H12" s="77"/>
      <c r="I12" s="77"/>
    </row>
    <row r="13" spans="1:9" ht="15.75" x14ac:dyDescent="0.25">
      <c r="A13" s="123" t="s">
        <v>426</v>
      </c>
      <c r="B13" s="286">
        <v>26.866737000000001</v>
      </c>
      <c r="C13" s="287">
        <v>28.826032999999999</v>
      </c>
      <c r="D13" s="310">
        <f t="shared" si="1"/>
        <v>7.2926459212370984</v>
      </c>
      <c r="E13" s="124">
        <f t="shared" si="2"/>
        <v>8.4578099582377789E-2</v>
      </c>
      <c r="F13" s="125">
        <f t="shared" si="0"/>
        <v>8.401665253941358E-2</v>
      </c>
      <c r="H13" s="77"/>
      <c r="I13" s="77"/>
    </row>
    <row r="14" spans="1:9" ht="16.5" thickBot="1" x14ac:dyDescent="0.3">
      <c r="A14" s="126" t="s">
        <v>427</v>
      </c>
      <c r="B14" s="288">
        <v>3795.565431</v>
      </c>
      <c r="C14" s="289">
        <v>4746.9110980000005</v>
      </c>
      <c r="D14" s="264">
        <f t="shared" si="1"/>
        <v>25.064662546190224</v>
      </c>
      <c r="E14" s="127">
        <f t="shared" si="2"/>
        <v>11.948667640381808</v>
      </c>
      <c r="F14" s="128">
        <f t="shared" si="0"/>
        <v>13.835395954627272</v>
      </c>
      <c r="G14" s="70"/>
      <c r="H14" s="70"/>
      <c r="I14" s="77"/>
    </row>
    <row r="15" spans="1:9" ht="13.5" thickBot="1" x14ac:dyDescent="0.25">
      <c r="B15" s="70"/>
      <c r="C15" s="70"/>
      <c r="H15" s="77"/>
      <c r="I15" s="77"/>
    </row>
    <row r="16" spans="1:9" ht="21" customHeight="1" x14ac:dyDescent="0.2">
      <c r="A16" s="100"/>
      <c r="B16" s="129" t="s">
        <v>2</v>
      </c>
      <c r="C16" s="130"/>
      <c r="D16" s="6"/>
      <c r="E16" s="5"/>
      <c r="F16" s="7"/>
      <c r="H16" s="77"/>
      <c r="I16" s="77"/>
    </row>
    <row r="17" spans="1:9" ht="15.75" x14ac:dyDescent="0.2">
      <c r="A17" s="102" t="s">
        <v>417</v>
      </c>
      <c r="B17" s="131" t="s">
        <v>400</v>
      </c>
      <c r="C17" s="132"/>
      <c r="D17" s="306" t="s">
        <v>418</v>
      </c>
      <c r="E17" s="52" t="s">
        <v>419</v>
      </c>
      <c r="F17" s="104"/>
      <c r="H17" s="77"/>
      <c r="I17" s="133"/>
    </row>
    <row r="18" spans="1:9" ht="21" customHeight="1" thickBot="1" x14ac:dyDescent="0.25">
      <c r="A18" s="105"/>
      <c r="B18" s="135" t="s">
        <v>540</v>
      </c>
      <c r="C18" s="136" t="s">
        <v>658</v>
      </c>
      <c r="D18" s="147" t="s">
        <v>420</v>
      </c>
      <c r="E18" s="108" t="s">
        <v>540</v>
      </c>
      <c r="F18" s="109" t="s">
        <v>658</v>
      </c>
      <c r="H18" s="77"/>
      <c r="I18" s="133"/>
    </row>
    <row r="19" spans="1:9" ht="15.75" x14ac:dyDescent="0.25">
      <c r="A19" s="110" t="s">
        <v>396</v>
      </c>
      <c r="B19" s="278">
        <v>21270.479160999999</v>
      </c>
      <c r="C19" s="279">
        <v>22702.809422999999</v>
      </c>
      <c r="D19" s="311">
        <f>(C19-B19)/B19*100</f>
        <v>6.7338880857287693</v>
      </c>
      <c r="E19" s="111">
        <f>(B19/B$19)*100</f>
        <v>100</v>
      </c>
      <c r="F19" s="112">
        <f>(C19/C$19)*100</f>
        <v>100</v>
      </c>
      <c r="H19" s="77"/>
      <c r="I19" s="134"/>
    </row>
    <row r="20" spans="1:9" ht="15.75" x14ac:dyDescent="0.25">
      <c r="A20" s="137" t="s">
        <v>640</v>
      </c>
      <c r="B20" s="280">
        <v>14763.644859999999</v>
      </c>
      <c r="C20" s="281">
        <v>15767.855877</v>
      </c>
      <c r="D20" s="258">
        <f t="shared" ref="D20:D27" si="3">(C20-B20)/B20*100</f>
        <v>6.8019179987238028</v>
      </c>
      <c r="E20" s="114">
        <f t="shared" ref="E20:E27" si="4">(B20/B$19)*100</f>
        <v>69.40908452626465</v>
      </c>
      <c r="F20" s="115">
        <f t="shared" ref="F20:F27" si="5">(C20/C$19)*100</f>
        <v>69.453324402334701</v>
      </c>
      <c r="H20" s="77"/>
      <c r="I20" s="134"/>
    </row>
    <row r="21" spans="1:9" ht="15.75" x14ac:dyDescent="0.25">
      <c r="A21" s="116" t="s">
        <v>429</v>
      </c>
      <c r="B21" s="282">
        <v>12576.032335999998</v>
      </c>
      <c r="C21" s="283">
        <v>13340.486804</v>
      </c>
      <c r="D21" s="259">
        <f t="shared" si="3"/>
        <v>6.0786617557564924</v>
      </c>
      <c r="E21" s="118">
        <f t="shared" si="4"/>
        <v>59.124349013530896</v>
      </c>
      <c r="F21" s="119">
        <f t="shared" si="5"/>
        <v>58.76139184115636</v>
      </c>
      <c r="H21" s="77"/>
      <c r="I21" s="134"/>
    </row>
    <row r="22" spans="1:9" ht="15.75" x14ac:dyDescent="0.25">
      <c r="A22" s="120" t="s">
        <v>641</v>
      </c>
      <c r="B22" s="284">
        <v>2187.6125240000001</v>
      </c>
      <c r="C22" s="285">
        <v>2427.3690729999998</v>
      </c>
      <c r="D22" s="310">
        <f t="shared" si="3"/>
        <v>10.95973561906705</v>
      </c>
      <c r="E22" s="121">
        <f t="shared" si="4"/>
        <v>10.284735512733757</v>
      </c>
      <c r="F22" s="122">
        <f t="shared" si="5"/>
        <v>10.691932561178334</v>
      </c>
      <c r="H22" s="77"/>
      <c r="I22" s="134"/>
    </row>
    <row r="23" spans="1:9" ht="15.75" x14ac:dyDescent="0.25">
      <c r="A23" s="123" t="s">
        <v>423</v>
      </c>
      <c r="B23" s="286">
        <v>362.84234000000004</v>
      </c>
      <c r="C23" s="287">
        <v>434.51986299999999</v>
      </c>
      <c r="D23" s="310">
        <f t="shared" si="3"/>
        <v>19.754453959259536</v>
      </c>
      <c r="E23" s="124">
        <f t="shared" si="4"/>
        <v>1.7058493946167481</v>
      </c>
      <c r="F23" s="125">
        <f t="shared" si="5"/>
        <v>1.9139475423680035</v>
      </c>
      <c r="H23" s="77"/>
      <c r="I23" s="134"/>
    </row>
    <row r="24" spans="1:9" ht="15.75" x14ac:dyDescent="0.25">
      <c r="A24" s="123" t="s">
        <v>424</v>
      </c>
      <c r="B24" s="286">
        <v>1230.659038</v>
      </c>
      <c r="C24" s="287">
        <v>1296.3421780000001</v>
      </c>
      <c r="D24" s="310">
        <f t="shared" si="3"/>
        <v>5.3372329761413653</v>
      </c>
      <c r="E24" s="124">
        <f t="shared" si="4"/>
        <v>5.785760765824433</v>
      </c>
      <c r="F24" s="125">
        <f t="shared" si="5"/>
        <v>5.7100517995217297</v>
      </c>
      <c r="H24" s="77"/>
      <c r="I24" s="134"/>
    </row>
    <row r="25" spans="1:9" ht="15.75" x14ac:dyDescent="0.25">
      <c r="A25" s="123" t="s">
        <v>425</v>
      </c>
      <c r="B25" s="286">
        <v>496.50075099999998</v>
      </c>
      <c r="C25" s="287">
        <v>473.27173900000003</v>
      </c>
      <c r="D25" s="310">
        <f t="shared" si="3"/>
        <v>-4.678545189149161</v>
      </c>
      <c r="E25" s="124">
        <f t="shared" si="4"/>
        <v>2.3342245712562395</v>
      </c>
      <c r="F25" s="125">
        <f t="shared" si="5"/>
        <v>2.0846395271262459</v>
      </c>
      <c r="H25" s="77"/>
      <c r="I25" s="134"/>
    </row>
    <row r="26" spans="1:9" ht="15.75" x14ac:dyDescent="0.25">
      <c r="A26" s="123" t="s">
        <v>426</v>
      </c>
      <c r="B26" s="286">
        <v>1124.1056429999999</v>
      </c>
      <c r="C26" s="287">
        <v>1246.4992970000001</v>
      </c>
      <c r="D26" s="310">
        <f t="shared" si="3"/>
        <v>10.888091769858699</v>
      </c>
      <c r="E26" s="124">
        <f t="shared" si="4"/>
        <v>5.2848157979491033</v>
      </c>
      <c r="F26" s="125">
        <f t="shared" si="5"/>
        <v>5.4905068081009549</v>
      </c>
      <c r="H26" s="77"/>
      <c r="I26" s="70"/>
    </row>
    <row r="27" spans="1:9" ht="16.5" thickBot="1" x14ac:dyDescent="0.3">
      <c r="A27" s="126" t="s">
        <v>427</v>
      </c>
      <c r="B27" s="288">
        <v>3292.726529</v>
      </c>
      <c r="C27" s="289">
        <v>3484.3204690000002</v>
      </c>
      <c r="D27" s="264">
        <f t="shared" si="3"/>
        <v>5.818701866449481</v>
      </c>
      <c r="E27" s="127">
        <f t="shared" si="4"/>
        <v>15.480264944088818</v>
      </c>
      <c r="F27" s="128">
        <f t="shared" si="5"/>
        <v>15.347529920548372</v>
      </c>
      <c r="H27" s="77"/>
      <c r="I27" s="70"/>
    </row>
    <row r="28" spans="1:9" ht="13.5" thickBot="1" x14ac:dyDescent="0.25">
      <c r="B28" s="70">
        <v>0</v>
      </c>
      <c r="C28" s="70">
        <v>0</v>
      </c>
      <c r="I28" s="70"/>
    </row>
    <row r="29" spans="1:9" ht="18.75" x14ac:dyDescent="0.2">
      <c r="A29" s="100"/>
      <c r="B29" s="129" t="s">
        <v>3</v>
      </c>
      <c r="C29" s="130"/>
      <c r="D29" s="7"/>
      <c r="I29" s="70"/>
    </row>
    <row r="30" spans="1:9" ht="15.75" x14ac:dyDescent="0.2">
      <c r="A30" s="102" t="s">
        <v>417</v>
      </c>
      <c r="B30" s="131" t="s">
        <v>400</v>
      </c>
      <c r="C30" s="132"/>
      <c r="D30" s="138" t="s">
        <v>418</v>
      </c>
      <c r="I30" s="70"/>
    </row>
    <row r="31" spans="1:9" ht="18.75" customHeight="1" thickBot="1" x14ac:dyDescent="0.25">
      <c r="A31" s="105"/>
      <c r="B31" s="135" t="s">
        <v>540</v>
      </c>
      <c r="C31" s="136" t="s">
        <v>658</v>
      </c>
      <c r="D31" s="139" t="s">
        <v>420</v>
      </c>
    </row>
    <row r="32" spans="1:9" ht="15.75" x14ac:dyDescent="0.25">
      <c r="A32" s="110" t="s">
        <v>396</v>
      </c>
      <c r="B32" s="290">
        <v>10495.116344999999</v>
      </c>
      <c r="C32" s="291">
        <v>11607.094778999999</v>
      </c>
      <c r="D32" s="307">
        <f t="shared" ref="D32:D40" si="6">(C32-B32)/B32*100</f>
        <v>10.595198732882658</v>
      </c>
    </row>
    <row r="33" spans="1:4" ht="15.75" x14ac:dyDescent="0.25">
      <c r="A33" s="140" t="s">
        <v>640</v>
      </c>
      <c r="B33" s="292">
        <v>11159.706053999998</v>
      </c>
      <c r="C33" s="293">
        <v>11716.647945999999</v>
      </c>
      <c r="D33" s="308">
        <f t="shared" si="6"/>
        <v>4.990650195489466</v>
      </c>
    </row>
    <row r="34" spans="1:4" ht="15.75" x14ac:dyDescent="0.25">
      <c r="A34" s="141" t="s">
        <v>429</v>
      </c>
      <c r="B34" s="294">
        <v>7577.0437280000006</v>
      </c>
      <c r="C34" s="295">
        <v>8329.1196690000015</v>
      </c>
      <c r="D34" s="308">
        <f t="shared" si="6"/>
        <v>9.925717311367757</v>
      </c>
    </row>
    <row r="35" spans="1:4" ht="15.75" x14ac:dyDescent="0.25">
      <c r="A35" s="142" t="s">
        <v>641</v>
      </c>
      <c r="B35" s="296">
        <v>3582.6623259999992</v>
      </c>
      <c r="C35" s="297">
        <v>3387.5282769999999</v>
      </c>
      <c r="D35" s="524">
        <f t="shared" si="6"/>
        <v>-5.4466212900913895</v>
      </c>
    </row>
    <row r="36" spans="1:4" ht="15.75" x14ac:dyDescent="0.25">
      <c r="A36" s="143" t="s">
        <v>423</v>
      </c>
      <c r="B36" s="298">
        <v>606.38592299999993</v>
      </c>
      <c r="C36" s="299">
        <v>526.91245100000003</v>
      </c>
      <c r="D36" s="524">
        <f t="shared" si="6"/>
        <v>-13.106087886542166</v>
      </c>
    </row>
    <row r="37" spans="1:4" ht="15.75" x14ac:dyDescent="0.25">
      <c r="A37" s="143" t="s">
        <v>424</v>
      </c>
      <c r="B37" s="298">
        <v>-871.74818499999992</v>
      </c>
      <c r="C37" s="299">
        <v>-875.3633420000001</v>
      </c>
      <c r="D37" s="524">
        <f t="shared" si="6"/>
        <v>0.41470198185731599</v>
      </c>
    </row>
    <row r="38" spans="1:4" ht="15.75" x14ac:dyDescent="0.25">
      <c r="A38" s="143" t="s">
        <v>425</v>
      </c>
      <c r="B38" s="298">
        <v>195.17255699999998</v>
      </c>
      <c r="C38" s="299">
        <v>193.98035899999999</v>
      </c>
      <c r="D38" s="524">
        <f t="shared" si="6"/>
        <v>-0.61084305002982087</v>
      </c>
    </row>
    <row r="39" spans="1:4" ht="15.75" x14ac:dyDescent="0.25">
      <c r="A39" s="143" t="s">
        <v>426</v>
      </c>
      <c r="B39" s="298">
        <v>-1097.238906</v>
      </c>
      <c r="C39" s="299">
        <v>-1217.673264</v>
      </c>
      <c r="D39" s="524">
        <f t="shared" si="6"/>
        <v>10.976129021804844</v>
      </c>
    </row>
    <row r="40" spans="1:4" ht="16.5" thickBot="1" x14ac:dyDescent="0.3">
      <c r="A40" s="144" t="s">
        <v>427</v>
      </c>
      <c r="B40" s="300">
        <v>502.83890199999979</v>
      </c>
      <c r="C40" s="301">
        <v>1262.5906290000003</v>
      </c>
      <c r="D40" s="309">
        <f t="shared" si="6"/>
        <v>151.09247195834519</v>
      </c>
    </row>
    <row r="41" spans="1:4" ht="15.75" x14ac:dyDescent="0.25">
      <c r="A41" s="97" t="s">
        <v>416</v>
      </c>
    </row>
    <row r="54" spans="1:1" ht="15.75" x14ac:dyDescent="0.25">
      <c r="A54" s="97"/>
    </row>
    <row r="55" spans="1:1" ht="5.25" customHeight="1" x14ac:dyDescent="0.2"/>
    <row r="56" spans="1:1" ht="15.75" x14ac:dyDescent="0.25">
      <c r="A56" s="97"/>
    </row>
  </sheetData>
  <conditionalFormatting sqref="D32:D40">
    <cfRule type="cellIs" dxfId="39" priority="5" stopIfTrue="1" operator="lessThan">
      <formula>0</formula>
    </cfRule>
    <cfRule type="cellIs" dxfId="38" priority="6" stopIfTrue="1" operator="greaterThan">
      <formula>0</formula>
    </cfRule>
  </conditionalFormatting>
  <conditionalFormatting sqref="D6:D14">
    <cfRule type="cellIs" dxfId="37" priority="3" stopIfTrue="1" operator="lessThan">
      <formula>0</formula>
    </cfRule>
    <cfRule type="cellIs" dxfId="36" priority="4" stopIfTrue="1" operator="greaterThan">
      <formula>0</formula>
    </cfRule>
  </conditionalFormatting>
  <conditionalFormatting sqref="D19:D27">
    <cfRule type="cellIs" dxfId="35" priority="1" stopIfTrue="1" operator="lessThan">
      <formula>0</formula>
    </cfRule>
    <cfRule type="cellIs" dxfId="34" priority="2" stopIfTrue="1" operator="greaterThan">
      <formula>0</formula>
    </cfRule>
  </conditionalFormatting>
  <printOptions horizontalCentered="1"/>
  <pageMargins left="0.19685039370078741" right="0.19685039370078741" top="1.0236220472440944" bottom="0.39370078740157483" header="0.19685039370078741" footer="0.15748031496062992"/>
  <pageSetup paperSize="9" scale="85" orientation="portrait" r:id="rId1"/>
  <headerFooter alignWithMargins="0">
    <oddHeader>&amp;L&amp;"Times New Roman CE,Pogrubiona kursywa"&amp;12Departament Rynków Rolnych&amp;C&amp;16
&amp;"Times New Roman CE,Standardowy"Polski handel zagraniczny towarami rolno-spożywczymi 
w 2020 r. - dane ostateczne!</oddHeader>
    <oddFooter>&amp;L&amp;"Times New Roman CE,Pogrubiona kursywa"&amp;12Źródło: Min. Finansów&amp;R&amp;"Times New Roman CE,Pogrubiona kursywa"&amp;12Przygotował: Adam Pachnicki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27"/>
  <dimension ref="A1:N79"/>
  <sheetViews>
    <sheetView showGridLines="0" showZeros="0" zoomScale="90" zoomScaleNormal="90" workbookViewId="0">
      <selection activeCell="F28" sqref="F28"/>
    </sheetView>
  </sheetViews>
  <sheetFormatPr defaultColWidth="8.7109375" defaultRowHeight="12.75" x14ac:dyDescent="0.2"/>
  <cols>
    <col min="1" max="1" width="18" customWidth="1"/>
    <col min="2" max="2" width="11.140625" customWidth="1"/>
    <col min="3" max="3" width="12.28515625" bestFit="1" customWidth="1"/>
    <col min="4" max="4" width="10.42578125" customWidth="1"/>
    <col min="5" max="5" width="12" customWidth="1"/>
    <col min="6" max="6" width="12.28515625" bestFit="1" customWidth="1"/>
    <col min="7" max="7" width="11" customWidth="1"/>
    <col min="8" max="8" width="11.85546875" bestFit="1" customWidth="1"/>
    <col min="9" max="9" width="11.85546875" customWidth="1"/>
    <col min="11" max="11" width="13.140625" bestFit="1" customWidth="1"/>
    <col min="12" max="12" width="13.28515625" customWidth="1"/>
  </cols>
  <sheetData>
    <row r="1" spans="1:14" ht="15.75" x14ac:dyDescent="0.25">
      <c r="A1" s="98" t="s">
        <v>0</v>
      </c>
    </row>
    <row r="2" spans="1:14" ht="3.75" customHeight="1" thickBot="1" x14ac:dyDescent="0.3">
      <c r="A2" s="99"/>
    </row>
    <row r="3" spans="1:14" ht="14.25" x14ac:dyDescent="0.2">
      <c r="A3" s="100"/>
      <c r="B3" s="4" t="s">
        <v>1</v>
      </c>
      <c r="C3" s="5"/>
      <c r="D3" s="6"/>
      <c r="E3" s="4" t="s">
        <v>2</v>
      </c>
      <c r="F3" s="5"/>
      <c r="G3" s="6"/>
      <c r="H3" s="4" t="s">
        <v>3</v>
      </c>
      <c r="I3" s="7"/>
    </row>
    <row r="4" spans="1:14" ht="14.25" x14ac:dyDescent="0.2">
      <c r="A4" s="102" t="s">
        <v>417</v>
      </c>
      <c r="B4" s="10" t="s">
        <v>400</v>
      </c>
      <c r="C4" s="10"/>
      <c r="D4" s="145" t="s">
        <v>418</v>
      </c>
      <c r="E4" s="10" t="s">
        <v>400</v>
      </c>
      <c r="F4" s="10"/>
      <c r="G4" s="145" t="s">
        <v>418</v>
      </c>
      <c r="H4" s="10" t="s">
        <v>400</v>
      </c>
      <c r="I4" s="12"/>
    </row>
    <row r="5" spans="1:14" ht="15.75" thickBot="1" x14ac:dyDescent="0.25">
      <c r="A5" s="105"/>
      <c r="B5" s="146" t="s">
        <v>540</v>
      </c>
      <c r="C5" s="107" t="s">
        <v>658</v>
      </c>
      <c r="D5" s="147" t="s">
        <v>420</v>
      </c>
      <c r="E5" s="106" t="s">
        <v>540</v>
      </c>
      <c r="F5" s="107" t="s">
        <v>658</v>
      </c>
      <c r="G5" s="147" t="s">
        <v>420</v>
      </c>
      <c r="H5" s="106" t="s">
        <v>540</v>
      </c>
      <c r="I5" s="109" t="s">
        <v>658</v>
      </c>
      <c r="L5" s="77"/>
    </row>
    <row r="6" spans="1:14" ht="15.75" x14ac:dyDescent="0.25">
      <c r="A6" s="148" t="s">
        <v>430</v>
      </c>
      <c r="B6" s="149">
        <v>31765.595506000001</v>
      </c>
      <c r="C6" s="150">
        <v>34309.904201999998</v>
      </c>
      <c r="D6" s="257">
        <f t="shared" ref="D6:D35" si="0">((C6-B6)/B6)*100</f>
        <v>8.0096363863835585</v>
      </c>
      <c r="E6" s="151">
        <v>21270.479160999999</v>
      </c>
      <c r="F6" s="150">
        <v>22702.809422999999</v>
      </c>
      <c r="G6" s="257">
        <f t="shared" ref="G6:G44" si="1">((F6-E6)/E6)*100</f>
        <v>6.7338880857287693</v>
      </c>
      <c r="H6" s="152">
        <f t="shared" ref="H6:H34" si="2">B6-E6</f>
        <v>10495.116345000002</v>
      </c>
      <c r="I6" s="153">
        <f t="shared" ref="I6:I35" si="3">C6-F6</f>
        <v>11607.094778999999</v>
      </c>
      <c r="M6" s="154"/>
      <c r="N6" s="154"/>
    </row>
    <row r="7" spans="1:14" ht="15" x14ac:dyDescent="0.25">
      <c r="A7" s="155" t="s">
        <v>428</v>
      </c>
      <c r="B7" s="156">
        <v>25923.350913999999</v>
      </c>
      <c r="C7" s="157">
        <v>27484.503822999999</v>
      </c>
      <c r="D7" s="258">
        <f t="shared" si="0"/>
        <v>6.0221879269353797</v>
      </c>
      <c r="E7" s="156">
        <v>14763.644859999999</v>
      </c>
      <c r="F7" s="157">
        <v>15767.855877</v>
      </c>
      <c r="G7" s="258">
        <f t="shared" si="1"/>
        <v>6.8019179987238028</v>
      </c>
      <c r="H7" s="158">
        <f t="shared" si="2"/>
        <v>11159.706054</v>
      </c>
      <c r="I7" s="159">
        <f t="shared" si="3"/>
        <v>11716.647945999999</v>
      </c>
      <c r="L7" s="77"/>
      <c r="M7" s="154"/>
      <c r="N7" s="154"/>
    </row>
    <row r="8" spans="1:14" ht="15" x14ac:dyDescent="0.25">
      <c r="A8" s="160" t="s">
        <v>431</v>
      </c>
      <c r="B8" s="161">
        <v>504.15351699999997</v>
      </c>
      <c r="C8" s="162">
        <v>501.264295</v>
      </c>
      <c r="D8" s="259">
        <f t="shared" si="0"/>
        <v>-0.57308377360778406</v>
      </c>
      <c r="E8" s="161">
        <v>295.47638499999999</v>
      </c>
      <c r="F8" s="162">
        <v>330.80849899999998</v>
      </c>
      <c r="G8" s="259">
        <f t="shared" si="1"/>
        <v>11.957677768394246</v>
      </c>
      <c r="H8" s="163">
        <f t="shared" si="2"/>
        <v>208.67713199999997</v>
      </c>
      <c r="I8" s="164">
        <f t="shared" si="3"/>
        <v>170.45579600000002</v>
      </c>
    </row>
    <row r="9" spans="1:14" ht="15" x14ac:dyDescent="0.25">
      <c r="A9" s="160" t="s">
        <v>432</v>
      </c>
      <c r="B9" s="161">
        <v>775.27122199999997</v>
      </c>
      <c r="C9" s="162">
        <v>797.77169600000002</v>
      </c>
      <c r="D9" s="259">
        <f t="shared" si="0"/>
        <v>2.9022712776510176</v>
      </c>
      <c r="E9" s="161">
        <v>773.61509000000001</v>
      </c>
      <c r="F9" s="162">
        <v>831.66390999999999</v>
      </c>
      <c r="G9" s="259">
        <f t="shared" si="1"/>
        <v>7.5035790731538059</v>
      </c>
      <c r="H9" s="163">
        <f t="shared" si="2"/>
        <v>1.6561319999999569</v>
      </c>
      <c r="I9" s="164">
        <f t="shared" si="3"/>
        <v>-33.892213999999967</v>
      </c>
      <c r="K9" s="77"/>
    </row>
    <row r="10" spans="1:14" ht="15" x14ac:dyDescent="0.25">
      <c r="A10" s="160" t="s">
        <v>433</v>
      </c>
      <c r="B10" s="161">
        <v>288.11074200000002</v>
      </c>
      <c r="C10" s="162">
        <v>286.93526400000002</v>
      </c>
      <c r="D10" s="259">
        <f t="shared" si="0"/>
        <v>-0.40799520067877165</v>
      </c>
      <c r="E10" s="161">
        <v>119.173947</v>
      </c>
      <c r="F10" s="162">
        <v>121.0938</v>
      </c>
      <c r="G10" s="259">
        <f t="shared" si="1"/>
        <v>1.6109670345985969</v>
      </c>
      <c r="H10" s="163">
        <f t="shared" si="2"/>
        <v>168.93679500000002</v>
      </c>
      <c r="I10" s="164">
        <f t="shared" si="3"/>
        <v>165.84146400000003</v>
      </c>
      <c r="J10" s="77"/>
      <c r="K10" s="77"/>
      <c r="L10" s="77"/>
      <c r="M10" s="77"/>
    </row>
    <row r="11" spans="1:14" ht="15" x14ac:dyDescent="0.25">
      <c r="A11" s="160" t="s">
        <v>434</v>
      </c>
      <c r="B11" s="161">
        <v>237.079138</v>
      </c>
      <c r="C11" s="162">
        <v>204.68836400000001</v>
      </c>
      <c r="D11" s="259">
        <f t="shared" si="0"/>
        <v>-13.66243114988886</v>
      </c>
      <c r="E11" s="161">
        <v>25.377438999999999</v>
      </c>
      <c r="F11" s="162">
        <v>27.178633999999999</v>
      </c>
      <c r="G11" s="259">
        <f t="shared" si="1"/>
        <v>7.0976232077633998</v>
      </c>
      <c r="H11" s="163">
        <f t="shared" si="2"/>
        <v>211.70169899999999</v>
      </c>
      <c r="I11" s="164">
        <f t="shared" si="3"/>
        <v>177.50973000000002</v>
      </c>
      <c r="K11" s="77"/>
      <c r="L11" s="77"/>
    </row>
    <row r="12" spans="1:14" ht="15" x14ac:dyDescent="0.25">
      <c r="A12" s="160" t="s">
        <v>435</v>
      </c>
      <c r="B12" s="161">
        <v>48.972036000000003</v>
      </c>
      <c r="C12" s="162">
        <v>43.777602000000002</v>
      </c>
      <c r="D12" s="259">
        <f t="shared" si="0"/>
        <v>-10.606939029449379</v>
      </c>
      <c r="E12" s="161">
        <v>18.206792</v>
      </c>
      <c r="F12" s="162">
        <v>17.448757000000001</v>
      </c>
      <c r="G12" s="259">
        <f t="shared" si="1"/>
        <v>-4.1634737190384756</v>
      </c>
      <c r="H12" s="163">
        <f t="shared" si="2"/>
        <v>30.765244000000003</v>
      </c>
      <c r="I12" s="164">
        <f t="shared" si="3"/>
        <v>26.328845000000001</v>
      </c>
      <c r="K12" s="516"/>
      <c r="L12" s="516"/>
    </row>
    <row r="13" spans="1:14" ht="15" x14ac:dyDescent="0.25">
      <c r="A13" s="160" t="s">
        <v>436</v>
      </c>
      <c r="B13" s="161">
        <v>632.41045200000008</v>
      </c>
      <c r="C13" s="162">
        <v>675.84276499999999</v>
      </c>
      <c r="D13" s="259">
        <f t="shared" si="0"/>
        <v>6.8677411738919041</v>
      </c>
      <c r="E13" s="161">
        <v>939.43104500000004</v>
      </c>
      <c r="F13" s="162">
        <v>960.99275899999998</v>
      </c>
      <c r="G13" s="259">
        <f t="shared" si="1"/>
        <v>2.2951885734199826</v>
      </c>
      <c r="H13" s="163">
        <f t="shared" si="2"/>
        <v>-307.02059299999996</v>
      </c>
      <c r="I13" s="164">
        <f t="shared" si="3"/>
        <v>-285.14999399999999</v>
      </c>
      <c r="K13" s="154"/>
      <c r="L13" s="154"/>
      <c r="M13" s="154"/>
    </row>
    <row r="14" spans="1:14" ht="15" x14ac:dyDescent="0.25">
      <c r="A14" s="160" t="s">
        <v>437</v>
      </c>
      <c r="B14" s="161">
        <v>173.53333300000003</v>
      </c>
      <c r="C14" s="162">
        <v>155.88265799999999</v>
      </c>
      <c r="D14" s="259">
        <f t="shared" si="0"/>
        <v>-10.171345582349895</v>
      </c>
      <c r="E14" s="161">
        <v>20.132348999999998</v>
      </c>
      <c r="F14" s="162">
        <v>15.933479</v>
      </c>
      <c r="G14" s="259">
        <f t="shared" si="1"/>
        <v>-20.856334250911299</v>
      </c>
      <c r="H14" s="163">
        <f t="shared" si="2"/>
        <v>153.40098400000002</v>
      </c>
      <c r="I14" s="164">
        <f t="shared" si="3"/>
        <v>139.94917899999999</v>
      </c>
      <c r="K14" s="154"/>
      <c r="L14" s="154"/>
    </row>
    <row r="15" spans="1:14" ht="15" x14ac:dyDescent="0.25">
      <c r="A15" s="160" t="s">
        <v>438</v>
      </c>
      <c r="B15" s="161">
        <v>201.48054199999999</v>
      </c>
      <c r="C15" s="162">
        <v>174.780798</v>
      </c>
      <c r="D15" s="259">
        <f t="shared" si="0"/>
        <v>-13.251772967734018</v>
      </c>
      <c r="E15" s="161">
        <v>51.061861</v>
      </c>
      <c r="F15" s="162">
        <v>48.411375</v>
      </c>
      <c r="G15" s="259">
        <f t="shared" si="1"/>
        <v>-5.190735214292328</v>
      </c>
      <c r="H15" s="163">
        <f t="shared" si="2"/>
        <v>150.41868099999999</v>
      </c>
      <c r="I15" s="164">
        <f t="shared" si="3"/>
        <v>126.36942300000001</v>
      </c>
      <c r="K15" s="154"/>
      <c r="L15" s="154"/>
    </row>
    <row r="16" spans="1:14" ht="15" x14ac:dyDescent="0.25">
      <c r="A16" s="160" t="s">
        <v>439</v>
      </c>
      <c r="B16" s="161">
        <v>1696.7100679999999</v>
      </c>
      <c r="C16" s="162">
        <v>1850.883466</v>
      </c>
      <c r="D16" s="259">
        <f t="shared" si="0"/>
        <v>9.0866083079080404</v>
      </c>
      <c r="E16" s="161">
        <v>772.96375499999999</v>
      </c>
      <c r="F16" s="162">
        <v>783.395937</v>
      </c>
      <c r="G16" s="259">
        <f t="shared" si="1"/>
        <v>1.3496340459068501</v>
      </c>
      <c r="H16" s="163">
        <f t="shared" si="2"/>
        <v>923.74631299999987</v>
      </c>
      <c r="I16" s="164">
        <f t="shared" si="3"/>
        <v>1067.487529</v>
      </c>
      <c r="K16" s="154"/>
      <c r="L16" s="154"/>
    </row>
    <row r="17" spans="1:14" ht="15" x14ac:dyDescent="0.25">
      <c r="A17" s="160" t="s">
        <v>440</v>
      </c>
      <c r="B17" s="161">
        <v>268.87057099999998</v>
      </c>
      <c r="C17" s="162">
        <v>274.73912000000001</v>
      </c>
      <c r="D17" s="259">
        <f t="shared" si="0"/>
        <v>2.1826669159712648</v>
      </c>
      <c r="E17" s="161">
        <v>159.67990799999998</v>
      </c>
      <c r="F17" s="162">
        <v>169.81947299999999</v>
      </c>
      <c r="G17" s="259">
        <f t="shared" si="1"/>
        <v>6.3499316394896752</v>
      </c>
      <c r="H17" s="163">
        <f t="shared" si="2"/>
        <v>109.190663</v>
      </c>
      <c r="I17" s="164">
        <f t="shared" si="3"/>
        <v>104.91964700000003</v>
      </c>
      <c r="K17" s="154"/>
      <c r="L17" s="154"/>
    </row>
    <row r="18" spans="1:14" ht="15" x14ac:dyDescent="0.25">
      <c r="A18" s="160" t="s">
        <v>441</v>
      </c>
      <c r="B18" s="161">
        <v>806.38924699999995</v>
      </c>
      <c r="C18" s="162">
        <v>882.65636600000005</v>
      </c>
      <c r="D18" s="259">
        <f t="shared" si="0"/>
        <v>9.4578541670459675</v>
      </c>
      <c r="E18" s="161">
        <v>1267.477611</v>
      </c>
      <c r="F18" s="162">
        <v>1322.854902</v>
      </c>
      <c r="G18" s="259">
        <f t="shared" si="1"/>
        <v>4.3690942166867215</v>
      </c>
      <c r="H18" s="163">
        <f t="shared" si="2"/>
        <v>-461.08836400000007</v>
      </c>
      <c r="I18" s="164">
        <f t="shared" si="3"/>
        <v>-440.19853599999999</v>
      </c>
      <c r="K18" s="154"/>
      <c r="L18" s="154"/>
    </row>
    <row r="19" spans="1:14" ht="15" x14ac:dyDescent="0.25">
      <c r="A19" s="160" t="s">
        <v>442</v>
      </c>
      <c r="B19" s="161">
        <v>1985.052297</v>
      </c>
      <c r="C19" s="162">
        <v>1929.2327330000001</v>
      </c>
      <c r="D19" s="259">
        <f t="shared" si="0"/>
        <v>-2.8119946302855467</v>
      </c>
      <c r="E19" s="161">
        <v>1745.0088119999998</v>
      </c>
      <c r="F19" s="162">
        <v>1808.1997039999999</v>
      </c>
      <c r="G19" s="259">
        <f t="shared" si="1"/>
        <v>3.6212362691495725</v>
      </c>
      <c r="H19" s="163">
        <f t="shared" si="2"/>
        <v>240.04348500000015</v>
      </c>
      <c r="I19" s="164">
        <f t="shared" si="3"/>
        <v>121.03302900000017</v>
      </c>
      <c r="K19" s="154"/>
      <c r="L19" s="154"/>
    </row>
    <row r="20" spans="1:14" ht="15" x14ac:dyDescent="0.25">
      <c r="A20" s="160" t="s">
        <v>443</v>
      </c>
      <c r="B20" s="161">
        <v>258.03893599999998</v>
      </c>
      <c r="C20" s="162">
        <v>267.53716200000002</v>
      </c>
      <c r="D20" s="259">
        <f t="shared" si="0"/>
        <v>3.6809274395706102</v>
      </c>
      <c r="E20" s="161">
        <v>197.73652100000001</v>
      </c>
      <c r="F20" s="162">
        <v>248.01888200000002</v>
      </c>
      <c r="G20" s="259">
        <f t="shared" si="1"/>
        <v>25.428970200198879</v>
      </c>
      <c r="H20" s="163">
        <f t="shared" si="2"/>
        <v>60.302414999999968</v>
      </c>
      <c r="I20" s="164">
        <f t="shared" si="3"/>
        <v>19.518280000000004</v>
      </c>
      <c r="K20" s="154"/>
      <c r="L20" s="154"/>
    </row>
    <row r="21" spans="1:14" ht="15" x14ac:dyDescent="0.25">
      <c r="A21" s="160" t="s">
        <v>444</v>
      </c>
      <c r="B21" s="161">
        <v>627.63387999999998</v>
      </c>
      <c r="C21" s="162">
        <v>664.96007499999996</v>
      </c>
      <c r="D21" s="259">
        <f t="shared" si="0"/>
        <v>5.9471287623924933</v>
      </c>
      <c r="E21" s="161">
        <v>350.79879399999999</v>
      </c>
      <c r="F21" s="162">
        <v>344.99852299999998</v>
      </c>
      <c r="G21" s="259">
        <f t="shared" si="1"/>
        <v>-1.6534466763303663</v>
      </c>
      <c r="H21" s="163">
        <f t="shared" si="2"/>
        <v>276.83508599999999</v>
      </c>
      <c r="I21" s="164">
        <f t="shared" si="3"/>
        <v>319.96155199999998</v>
      </c>
      <c r="M21" s="154"/>
      <c r="N21" s="154"/>
    </row>
    <row r="22" spans="1:14" ht="15" x14ac:dyDescent="0.25">
      <c r="A22" s="160" t="s">
        <v>445</v>
      </c>
      <c r="B22" s="161">
        <v>20.49305</v>
      </c>
      <c r="C22" s="162">
        <v>29.316654</v>
      </c>
      <c r="D22" s="259">
        <f t="shared" si="0"/>
        <v>43.05656795840541</v>
      </c>
      <c r="E22" s="161">
        <v>6.2141980000000006</v>
      </c>
      <c r="F22" s="162">
        <v>6.6015480000000002</v>
      </c>
      <c r="G22" s="259">
        <f t="shared" si="1"/>
        <v>6.2333063735658181</v>
      </c>
      <c r="H22" s="163">
        <f t="shared" si="2"/>
        <v>14.278852000000001</v>
      </c>
      <c r="I22" s="164">
        <f t="shared" si="3"/>
        <v>22.715105999999999</v>
      </c>
      <c r="M22" s="154"/>
      <c r="N22" s="154"/>
    </row>
    <row r="23" spans="1:14" ht="15" x14ac:dyDescent="0.25">
      <c r="A23" s="160" t="s">
        <v>446</v>
      </c>
      <c r="B23" s="161">
        <v>262.79924200000005</v>
      </c>
      <c r="C23" s="162">
        <v>264.06759600000004</v>
      </c>
      <c r="D23" s="259">
        <f t="shared" si="0"/>
        <v>0.48263229008856412</v>
      </c>
      <c r="E23" s="161">
        <v>54.060772</v>
      </c>
      <c r="F23" s="162">
        <v>57.551745000000004</v>
      </c>
      <c r="G23" s="259">
        <f t="shared" si="1"/>
        <v>6.4574974992958003</v>
      </c>
      <c r="H23" s="163">
        <f t="shared" si="2"/>
        <v>208.73847000000006</v>
      </c>
      <c r="I23" s="164">
        <f t="shared" si="3"/>
        <v>206.51585100000003</v>
      </c>
      <c r="M23" s="154"/>
      <c r="N23" s="154"/>
    </row>
    <row r="24" spans="1:14" ht="15" x14ac:dyDescent="0.25">
      <c r="A24" s="160" t="s">
        <v>447</v>
      </c>
      <c r="B24" s="161">
        <v>12.481437</v>
      </c>
      <c r="C24" s="162">
        <v>12.147742000000001</v>
      </c>
      <c r="D24" s="259">
        <f t="shared" si="0"/>
        <v>-2.6735302994358645</v>
      </c>
      <c r="E24" s="161">
        <v>0.13058600000000001</v>
      </c>
      <c r="F24" s="162">
        <v>0.110485</v>
      </c>
      <c r="G24" s="259">
        <f t="shared" si="1"/>
        <v>-15.392921140091593</v>
      </c>
      <c r="H24" s="163">
        <f t="shared" si="2"/>
        <v>12.350851</v>
      </c>
      <c r="I24" s="164">
        <f t="shared" si="3"/>
        <v>12.037257</v>
      </c>
      <c r="M24" s="154"/>
      <c r="N24" s="154"/>
    </row>
    <row r="25" spans="1:14" ht="15" x14ac:dyDescent="0.25">
      <c r="A25" s="160" t="s">
        <v>449</v>
      </c>
      <c r="B25" s="161">
        <v>7729.2659210000002</v>
      </c>
      <c r="C25" s="162">
        <v>8622.8255920000011</v>
      </c>
      <c r="D25" s="259">
        <f t="shared" si="0"/>
        <v>11.560731382940872</v>
      </c>
      <c r="E25" s="161">
        <v>4377.5038359999999</v>
      </c>
      <c r="F25" s="162">
        <v>4645.1660570000004</v>
      </c>
      <c r="G25" s="259">
        <f t="shared" si="1"/>
        <v>6.1144942649457565</v>
      </c>
      <c r="H25" s="163">
        <f t="shared" si="2"/>
        <v>3351.7620850000003</v>
      </c>
      <c r="I25" s="526">
        <f t="shared" si="3"/>
        <v>3977.6595350000007</v>
      </c>
      <c r="M25" s="154"/>
      <c r="N25" s="154"/>
    </row>
    <row r="26" spans="1:14" ht="15" x14ac:dyDescent="0.25">
      <c r="A26" s="160" t="s">
        <v>450</v>
      </c>
      <c r="B26" s="161">
        <v>147.644611</v>
      </c>
      <c r="C26" s="162">
        <v>160.91808600000002</v>
      </c>
      <c r="D26" s="259">
        <f t="shared" si="0"/>
        <v>8.9901520347397028</v>
      </c>
      <c r="E26" s="161">
        <v>134.84963500000001</v>
      </c>
      <c r="F26" s="162">
        <v>114.097464</v>
      </c>
      <c r="G26" s="259">
        <f t="shared" si="1"/>
        <v>-15.38911914741186</v>
      </c>
      <c r="H26" s="163">
        <f t="shared" si="2"/>
        <v>12.794975999999991</v>
      </c>
      <c r="I26" s="164">
        <f t="shared" si="3"/>
        <v>46.820622000000014</v>
      </c>
      <c r="M26" s="154"/>
      <c r="N26" s="154"/>
    </row>
    <row r="27" spans="1:14" ht="15" x14ac:dyDescent="0.25">
      <c r="A27" s="160" t="s">
        <v>451</v>
      </c>
      <c r="B27" s="161">
        <v>1518.2118619999999</v>
      </c>
      <c r="C27" s="162">
        <v>1512.0381789999999</v>
      </c>
      <c r="D27" s="259">
        <f t="shared" si="0"/>
        <v>-0.40664173127109865</v>
      </c>
      <c r="E27" s="161">
        <v>635.78369599999996</v>
      </c>
      <c r="F27" s="162">
        <v>739.77473400000008</v>
      </c>
      <c r="G27" s="259">
        <f t="shared" si="1"/>
        <v>16.356354944968597</v>
      </c>
      <c r="H27" s="163">
        <f t="shared" si="2"/>
        <v>882.42816599999992</v>
      </c>
      <c r="I27" s="164">
        <f t="shared" si="3"/>
        <v>772.26344499999982</v>
      </c>
      <c r="M27" s="154"/>
      <c r="N27" s="154"/>
    </row>
    <row r="28" spans="1:14" ht="15" x14ac:dyDescent="0.25">
      <c r="A28" s="160" t="s">
        <v>452</v>
      </c>
      <c r="B28" s="161">
        <v>863.32469100000003</v>
      </c>
      <c r="C28" s="162">
        <v>902.19449399999996</v>
      </c>
      <c r="D28" s="259">
        <f t="shared" si="0"/>
        <v>4.5023388541078955</v>
      </c>
      <c r="E28" s="161">
        <v>137.94163800000001</v>
      </c>
      <c r="F28" s="162">
        <v>223.24875399999999</v>
      </c>
      <c r="G28" s="259">
        <f t="shared" si="1"/>
        <v>61.842904895764661</v>
      </c>
      <c r="H28" s="163">
        <f t="shared" si="2"/>
        <v>725.38305300000002</v>
      </c>
      <c r="I28" s="164">
        <f t="shared" si="3"/>
        <v>678.94574</v>
      </c>
      <c r="M28" s="154"/>
      <c r="N28" s="154"/>
    </row>
    <row r="29" spans="1:14" ht="15" x14ac:dyDescent="0.25">
      <c r="A29" s="160" t="s">
        <v>453</v>
      </c>
      <c r="B29" s="161">
        <v>744.62217799999996</v>
      </c>
      <c r="C29" s="162">
        <v>751.89213100000006</v>
      </c>
      <c r="D29" s="259">
        <f t="shared" si="0"/>
        <v>0.97632775584614684</v>
      </c>
      <c r="E29" s="161">
        <v>349.33356099999997</v>
      </c>
      <c r="F29" s="162">
        <v>397.68957900000004</v>
      </c>
      <c r="G29" s="259">
        <f t="shared" si="1"/>
        <v>13.842362543574813</v>
      </c>
      <c r="H29" s="163">
        <f t="shared" si="2"/>
        <v>395.28861699999999</v>
      </c>
      <c r="I29" s="164">
        <f t="shared" si="3"/>
        <v>354.20255200000003</v>
      </c>
      <c r="M29" s="154"/>
      <c r="N29" s="154"/>
    </row>
    <row r="30" spans="1:14" ht="15" x14ac:dyDescent="0.25">
      <c r="A30" s="160" t="s">
        <v>454</v>
      </c>
      <c r="B30" s="161">
        <v>142.322992</v>
      </c>
      <c r="C30" s="162">
        <v>161.952395</v>
      </c>
      <c r="D30" s="259">
        <f t="shared" si="0"/>
        <v>13.792151727670255</v>
      </c>
      <c r="E30" s="161">
        <v>23.457583</v>
      </c>
      <c r="F30" s="162">
        <v>25.240960999999999</v>
      </c>
      <c r="G30" s="259">
        <f t="shared" si="1"/>
        <v>7.6025650212982256</v>
      </c>
      <c r="H30" s="163">
        <f t="shared" si="2"/>
        <v>118.865409</v>
      </c>
      <c r="I30" s="164">
        <f t="shared" si="3"/>
        <v>136.711434</v>
      </c>
      <c r="M30" s="154"/>
      <c r="N30" s="154"/>
    </row>
    <row r="31" spans="1:14" ht="15" x14ac:dyDescent="0.25">
      <c r="A31" s="160" t="s">
        <v>455</v>
      </c>
      <c r="B31" s="161">
        <v>612.73880399999996</v>
      </c>
      <c r="C31" s="162">
        <v>670.74081200000001</v>
      </c>
      <c r="D31" s="259">
        <f t="shared" si="0"/>
        <v>9.4660249393965348</v>
      </c>
      <c r="E31" s="161">
        <v>272.91704900000002</v>
      </c>
      <c r="F31" s="162">
        <v>252.644699</v>
      </c>
      <c r="G31" s="259">
        <f t="shared" si="1"/>
        <v>-7.4280262351803517</v>
      </c>
      <c r="H31" s="163">
        <f t="shared" si="2"/>
        <v>339.82175499999994</v>
      </c>
      <c r="I31" s="164">
        <f t="shared" si="3"/>
        <v>418.096113</v>
      </c>
      <c r="M31" s="154"/>
      <c r="N31" s="154"/>
    </row>
    <row r="32" spans="1:14" ht="15" x14ac:dyDescent="0.25">
      <c r="A32" s="160" t="s">
        <v>456</v>
      </c>
      <c r="B32" s="161">
        <v>851.18331899999998</v>
      </c>
      <c r="C32" s="162">
        <v>854.36085000000003</v>
      </c>
      <c r="D32" s="259">
        <f t="shared" si="0"/>
        <v>0.37330748019511462</v>
      </c>
      <c r="E32" s="161">
        <v>453.21536700000001</v>
      </c>
      <c r="F32" s="162">
        <v>457.09962199999995</v>
      </c>
      <c r="G32" s="259">
        <f t="shared" si="1"/>
        <v>0.8570439757396705</v>
      </c>
      <c r="H32" s="163">
        <f t="shared" si="2"/>
        <v>397.96795199999997</v>
      </c>
      <c r="I32" s="164">
        <f t="shared" si="3"/>
        <v>397.26122800000007</v>
      </c>
      <c r="M32" s="154"/>
      <c r="N32" s="154"/>
    </row>
    <row r="33" spans="1:14" ht="15" x14ac:dyDescent="0.25">
      <c r="A33" s="160" t="s">
        <v>642</v>
      </c>
      <c r="B33" s="161">
        <v>2808.8440469999996</v>
      </c>
      <c r="C33" s="162">
        <v>3103.9072000000001</v>
      </c>
      <c r="D33" s="259">
        <f t="shared" si="0"/>
        <v>10.504789445862766</v>
      </c>
      <c r="E33" s="161">
        <v>622.97912499999995</v>
      </c>
      <c r="F33" s="162">
        <v>738.36133600000005</v>
      </c>
      <c r="G33" s="259">
        <f t="shared" si="1"/>
        <v>18.521039689732799</v>
      </c>
      <c r="H33" s="163">
        <f t="shared" si="2"/>
        <v>2185.8649219999998</v>
      </c>
      <c r="I33" s="164">
        <f t="shared" si="3"/>
        <v>2365.5458640000002</v>
      </c>
      <c r="M33" s="154"/>
      <c r="N33" s="154"/>
    </row>
    <row r="34" spans="1:14" ht="15" x14ac:dyDescent="0.25">
      <c r="A34" s="165" t="s">
        <v>458</v>
      </c>
      <c r="B34" s="166">
        <v>1704.773641</v>
      </c>
      <c r="C34" s="167">
        <v>1727.116477</v>
      </c>
      <c r="D34" s="259">
        <f t="shared" si="0"/>
        <v>1.310604262211257</v>
      </c>
      <c r="E34" s="166">
        <v>947.26208499999996</v>
      </c>
      <c r="F34" s="167">
        <v>1063.3006149999999</v>
      </c>
      <c r="G34" s="259">
        <f t="shared" si="1"/>
        <v>12.249886471493255</v>
      </c>
      <c r="H34" s="163">
        <f t="shared" si="2"/>
        <v>757.51155600000004</v>
      </c>
      <c r="I34" s="164">
        <f t="shared" si="3"/>
        <v>663.81586200000015</v>
      </c>
      <c r="M34" s="154"/>
      <c r="N34" s="154"/>
    </row>
    <row r="35" spans="1:14" s="174" customFormat="1" ht="15.75" thickBot="1" x14ac:dyDescent="0.3">
      <c r="A35" s="168" t="s">
        <v>459</v>
      </c>
      <c r="B35" s="170">
        <v>0.93913800000154879</v>
      </c>
      <c r="C35" s="169">
        <v>7.3251000001619104E-2</v>
      </c>
      <c r="D35" s="263">
        <f t="shared" si="0"/>
        <v>-92.200187831660713</v>
      </c>
      <c r="E35" s="170">
        <v>11.855419999998048</v>
      </c>
      <c r="F35" s="171">
        <v>16.149644000002809</v>
      </c>
      <c r="G35" s="260">
        <f t="shared" si="1"/>
        <v>36.221610031575999</v>
      </c>
      <c r="H35" s="172">
        <f t="shared" ref="H35:H62" si="4">B35-E35</f>
        <v>-10.9162819999965</v>
      </c>
      <c r="I35" s="173">
        <f t="shared" si="3"/>
        <v>-16.07639300000119</v>
      </c>
    </row>
    <row r="36" spans="1:14" ht="15" x14ac:dyDescent="0.25">
      <c r="A36" s="397" t="s">
        <v>423</v>
      </c>
      <c r="B36" s="400">
        <v>969.22826299999997</v>
      </c>
      <c r="C36" s="417">
        <v>961.43231399999991</v>
      </c>
      <c r="D36" s="258">
        <f t="shared" ref="D36:D62" si="5">((C36-B36)/B36)*100</f>
        <v>-0.80434602431729385</v>
      </c>
      <c r="E36" s="400">
        <v>362.84234000000004</v>
      </c>
      <c r="F36" s="401">
        <v>434.51986299999993</v>
      </c>
      <c r="G36" s="258">
        <f t="shared" si="1"/>
        <v>19.754453959259518</v>
      </c>
      <c r="H36" s="156">
        <f t="shared" si="4"/>
        <v>606.38592299999993</v>
      </c>
      <c r="I36" s="175">
        <f t="shared" ref="I36:I62" si="6">C36-F36</f>
        <v>526.91245099999992</v>
      </c>
    </row>
    <row r="37" spans="1:14" ht="15" x14ac:dyDescent="0.25">
      <c r="A37" s="398" t="s">
        <v>460</v>
      </c>
      <c r="B37" s="402">
        <v>5.6526430000000003</v>
      </c>
      <c r="C37" s="403">
        <v>5.004683</v>
      </c>
      <c r="D37" s="259">
        <f t="shared" si="5"/>
        <v>-11.462956355106812</v>
      </c>
      <c r="E37" s="411">
        <v>2.033137</v>
      </c>
      <c r="F37" s="412">
        <v>2.0566680000000002</v>
      </c>
      <c r="G37" s="259">
        <f t="shared" si="1"/>
        <v>1.1573740480843244</v>
      </c>
      <c r="H37" s="161">
        <f t="shared" si="4"/>
        <v>3.6195060000000003</v>
      </c>
      <c r="I37" s="164">
        <f t="shared" si="6"/>
        <v>2.9480149999999998</v>
      </c>
    </row>
    <row r="38" spans="1:14" ht="15" x14ac:dyDescent="0.25">
      <c r="A38" s="398" t="s">
        <v>461</v>
      </c>
      <c r="B38" s="402">
        <v>15.217393</v>
      </c>
      <c r="C38" s="403">
        <v>12.750439</v>
      </c>
      <c r="D38" s="259">
        <f t="shared" si="5"/>
        <v>-16.211410193585717</v>
      </c>
      <c r="E38" s="411">
        <v>2.370822</v>
      </c>
      <c r="F38" s="412">
        <v>2.523514</v>
      </c>
      <c r="G38" s="259">
        <f t="shared" si="1"/>
        <v>6.4404666398405297</v>
      </c>
      <c r="H38" s="161">
        <f t="shared" si="4"/>
        <v>12.846570999999999</v>
      </c>
      <c r="I38" s="164">
        <f t="shared" si="6"/>
        <v>10.226925</v>
      </c>
    </row>
    <row r="39" spans="1:14" ht="15" x14ac:dyDescent="0.25">
      <c r="A39" s="398" t="s">
        <v>462</v>
      </c>
      <c r="B39" s="402">
        <v>269.09204499999998</v>
      </c>
      <c r="C39" s="403">
        <v>252.39784</v>
      </c>
      <c r="D39" s="259">
        <f t="shared" si="5"/>
        <v>-6.2039013453556322</v>
      </c>
      <c r="E39" s="411">
        <v>36.461624</v>
      </c>
      <c r="F39" s="412">
        <v>56.847864999999999</v>
      </c>
      <c r="G39" s="259">
        <f t="shared" si="1"/>
        <v>55.911500266691348</v>
      </c>
      <c r="H39" s="161">
        <f t="shared" si="4"/>
        <v>232.63042099999998</v>
      </c>
      <c r="I39" s="164">
        <f t="shared" si="6"/>
        <v>195.54997500000002</v>
      </c>
    </row>
    <row r="40" spans="1:14" ht="15" x14ac:dyDescent="0.25">
      <c r="A40" s="398" t="s">
        <v>463</v>
      </c>
      <c r="B40" s="402">
        <v>58.382023000000004</v>
      </c>
      <c r="C40" s="403">
        <v>50.940281999999996</v>
      </c>
      <c r="D40" s="259">
        <f t="shared" si="5"/>
        <v>-12.746630927811472</v>
      </c>
      <c r="E40" s="411">
        <v>60.381954</v>
      </c>
      <c r="F40" s="412">
        <v>50.803004999999999</v>
      </c>
      <c r="G40" s="259">
        <f t="shared" si="1"/>
        <v>-15.863926828204336</v>
      </c>
      <c r="H40" s="161">
        <f t="shared" si="4"/>
        <v>-1.9999309999999966</v>
      </c>
      <c r="I40" s="164">
        <f t="shared" si="6"/>
        <v>0.13727699999999743</v>
      </c>
    </row>
    <row r="41" spans="1:14" ht="15" x14ac:dyDescent="0.25">
      <c r="A41" s="398" t="s">
        <v>464</v>
      </c>
      <c r="B41" s="402">
        <v>4.0305669999999996</v>
      </c>
      <c r="C41" s="403">
        <v>5.5260110000000005</v>
      </c>
      <c r="D41" s="259">
        <f t="shared" si="5"/>
        <v>37.10257142481445</v>
      </c>
      <c r="E41" s="411">
        <v>1.3589359999999999</v>
      </c>
      <c r="F41" s="412">
        <v>0.99335099999999998</v>
      </c>
      <c r="G41" s="259">
        <f t="shared" si="1"/>
        <v>-26.90229709125374</v>
      </c>
      <c r="H41" s="161">
        <f t="shared" si="4"/>
        <v>2.6716309999999996</v>
      </c>
      <c r="I41" s="164">
        <f t="shared" si="6"/>
        <v>4.5326600000000008</v>
      </c>
    </row>
    <row r="42" spans="1:14" ht="15" x14ac:dyDescent="0.25">
      <c r="A42" s="398" t="s">
        <v>465</v>
      </c>
      <c r="B42" s="402">
        <v>32.544103</v>
      </c>
      <c r="C42" s="403">
        <v>37.412483999999999</v>
      </c>
      <c r="D42" s="259">
        <f t="shared" si="5"/>
        <v>14.95933380004359</v>
      </c>
      <c r="E42" s="411">
        <v>55.429600000000001</v>
      </c>
      <c r="F42" s="412">
        <v>58.848038000000003</v>
      </c>
      <c r="G42" s="259">
        <f t="shared" si="1"/>
        <v>6.1671706092051934</v>
      </c>
      <c r="H42" s="161">
        <f t="shared" si="4"/>
        <v>-22.885497000000001</v>
      </c>
      <c r="I42" s="164">
        <f t="shared" si="6"/>
        <v>-21.435554000000003</v>
      </c>
    </row>
    <row r="43" spans="1:14" ht="15" x14ac:dyDescent="0.25">
      <c r="A43" s="398" t="s">
        <v>466</v>
      </c>
      <c r="B43" s="402">
        <v>565.21574499999997</v>
      </c>
      <c r="C43" s="403">
        <v>566.61178599999994</v>
      </c>
      <c r="D43" s="259">
        <f t="shared" si="5"/>
        <v>0.24699258864417664</v>
      </c>
      <c r="E43" s="411">
        <v>199.75278700000001</v>
      </c>
      <c r="F43" s="412">
        <v>260.20513699999998</v>
      </c>
      <c r="G43" s="259">
        <f t="shared" si="1"/>
        <v>30.263582755418554</v>
      </c>
      <c r="H43" s="161">
        <f t="shared" si="4"/>
        <v>365.46295799999996</v>
      </c>
      <c r="I43" s="164">
        <f t="shared" si="6"/>
        <v>306.40664899999996</v>
      </c>
    </row>
    <row r="44" spans="1:14" ht="15" x14ac:dyDescent="0.25">
      <c r="A44" s="398" t="s">
        <v>467</v>
      </c>
      <c r="B44" s="402">
        <v>2.3509380000000002</v>
      </c>
      <c r="C44" s="403">
        <v>2.804322</v>
      </c>
      <c r="D44" s="259">
        <f t="shared" si="5"/>
        <v>19.285238487786565</v>
      </c>
      <c r="E44" s="411">
        <v>0.33793499999999999</v>
      </c>
      <c r="F44" s="412">
        <v>0.35796300000000003</v>
      </c>
      <c r="G44" s="259">
        <f t="shared" si="1"/>
        <v>5.9265835145812202</v>
      </c>
      <c r="H44" s="161">
        <f t="shared" si="4"/>
        <v>2.0130030000000003</v>
      </c>
      <c r="I44" s="164">
        <f t="shared" si="6"/>
        <v>2.4463590000000002</v>
      </c>
    </row>
    <row r="45" spans="1:14" ht="15" x14ac:dyDescent="0.25">
      <c r="A45" s="398" t="s">
        <v>468</v>
      </c>
      <c r="B45" s="402">
        <v>2.8169899999999997</v>
      </c>
      <c r="C45" s="403">
        <v>3.4851999999999999</v>
      </c>
      <c r="D45" s="259">
        <f t="shared" si="5"/>
        <v>23.720708983702472</v>
      </c>
      <c r="E45" s="411">
        <v>2.5568999999999998E-2</v>
      </c>
      <c r="F45" s="412" t="s">
        <v>448</v>
      </c>
      <c r="G45" s="259" t="s">
        <v>448</v>
      </c>
      <c r="H45" s="161">
        <f t="shared" si="4"/>
        <v>2.7914209999999997</v>
      </c>
      <c r="I45" s="176" t="s">
        <v>448</v>
      </c>
    </row>
    <row r="46" spans="1:14" ht="15.75" thickBot="1" x14ac:dyDescent="0.3">
      <c r="A46" s="399" t="s">
        <v>470</v>
      </c>
      <c r="B46" s="404">
        <v>13.925816000000001</v>
      </c>
      <c r="C46" s="405">
        <v>24.499267</v>
      </c>
      <c r="D46" s="260">
        <f t="shared" si="5"/>
        <v>75.926976200173826</v>
      </c>
      <c r="E46" s="413">
        <v>4.6899759999999997</v>
      </c>
      <c r="F46" s="414">
        <v>1.8843219999999998</v>
      </c>
      <c r="G46" s="260">
        <f t="shared" ref="G46:G62" si="7">((F46-E46)/E46)*100</f>
        <v>-59.822353035495283</v>
      </c>
      <c r="H46" s="170">
        <f t="shared" si="4"/>
        <v>9.2358400000000014</v>
      </c>
      <c r="I46" s="173">
        <f t="shared" si="6"/>
        <v>22.614944999999999</v>
      </c>
    </row>
    <row r="47" spans="1:14" ht="15.75" thickBot="1" x14ac:dyDescent="0.3">
      <c r="A47" s="406" t="s">
        <v>639</v>
      </c>
      <c r="B47" s="415">
        <v>599.43302700000004</v>
      </c>
      <c r="C47" s="416">
        <v>760.11301800000001</v>
      </c>
      <c r="D47" s="264">
        <f t="shared" si="5"/>
        <v>26.805328329031152</v>
      </c>
      <c r="E47" s="407">
        <v>708.66583400000002</v>
      </c>
      <c r="F47" s="408">
        <v>732.55518500000005</v>
      </c>
      <c r="G47" s="264">
        <f t="shared" si="7"/>
        <v>3.3710318536395016</v>
      </c>
      <c r="H47" s="409">
        <f t="shared" si="4"/>
        <v>-109.23280699999998</v>
      </c>
      <c r="I47" s="410">
        <f t="shared" si="6"/>
        <v>27.55783299999996</v>
      </c>
    </row>
    <row r="48" spans="1:14" ht="15" x14ac:dyDescent="0.25">
      <c r="A48" s="155" t="s">
        <v>424</v>
      </c>
      <c r="B48" s="156">
        <v>358.91085299999997</v>
      </c>
      <c r="C48" s="157">
        <v>420.978836</v>
      </c>
      <c r="D48" s="258">
        <f t="shared" si="5"/>
        <v>17.29342606421546</v>
      </c>
      <c r="E48" s="156">
        <v>1230.659038</v>
      </c>
      <c r="F48" s="157">
        <v>1296.3421779999999</v>
      </c>
      <c r="G48" s="258">
        <f t="shared" si="7"/>
        <v>5.3372329761413466</v>
      </c>
      <c r="H48" s="156">
        <f t="shared" si="4"/>
        <v>-871.74818500000003</v>
      </c>
      <c r="I48" s="175">
        <f t="shared" si="6"/>
        <v>-875.36334199999988</v>
      </c>
    </row>
    <row r="49" spans="1:9" ht="15" x14ac:dyDescent="0.25">
      <c r="A49" s="160" t="s">
        <v>471</v>
      </c>
      <c r="B49" s="161">
        <v>12.110776</v>
      </c>
      <c r="C49" s="162">
        <v>13.863140999999999</v>
      </c>
      <c r="D49" s="259">
        <f t="shared" si="5"/>
        <v>14.469469173569054</v>
      </c>
      <c r="E49" s="161">
        <v>90.506164999999996</v>
      </c>
      <c r="F49" s="162">
        <v>98.893294999999995</v>
      </c>
      <c r="G49" s="259">
        <f t="shared" si="7"/>
        <v>9.2669156846939646</v>
      </c>
      <c r="H49" s="177">
        <f t="shared" si="4"/>
        <v>-78.395388999999994</v>
      </c>
      <c r="I49" s="164">
        <f t="shared" si="6"/>
        <v>-85.030153999999996</v>
      </c>
    </row>
    <row r="50" spans="1:9" ht="15" x14ac:dyDescent="0.25">
      <c r="A50" s="160" t="s">
        <v>472</v>
      </c>
      <c r="B50" s="161">
        <v>0.43935599999999997</v>
      </c>
      <c r="C50" s="162">
        <v>0.87048999999999999</v>
      </c>
      <c r="D50" s="261">
        <f t="shared" si="5"/>
        <v>98.128624623312305</v>
      </c>
      <c r="E50" s="161">
        <v>3.4986470000000001</v>
      </c>
      <c r="F50" s="162">
        <v>3.0741619999999998</v>
      </c>
      <c r="G50" s="261">
        <f t="shared" si="7"/>
        <v>-12.132833063752937</v>
      </c>
      <c r="H50" s="178">
        <f t="shared" si="4"/>
        <v>-3.059291</v>
      </c>
      <c r="I50" s="176">
        <f t="shared" si="6"/>
        <v>-2.2036720000000001</v>
      </c>
    </row>
    <row r="51" spans="1:9" ht="15" x14ac:dyDescent="0.25">
      <c r="A51" s="160" t="s">
        <v>473</v>
      </c>
      <c r="B51" s="161">
        <v>189.398054</v>
      </c>
      <c r="C51" s="162">
        <v>235.12195700000001</v>
      </c>
      <c r="D51" s="259">
        <f t="shared" si="5"/>
        <v>24.141696302750823</v>
      </c>
      <c r="E51" s="161">
        <v>1064.2386220000001</v>
      </c>
      <c r="F51" s="162">
        <v>1104.146575</v>
      </c>
      <c r="G51" s="259">
        <f t="shared" si="7"/>
        <v>3.7499064753919358</v>
      </c>
      <c r="H51" s="178">
        <f t="shared" si="4"/>
        <v>-874.84056800000008</v>
      </c>
      <c r="I51" s="164">
        <f t="shared" si="6"/>
        <v>-869.02461799999992</v>
      </c>
    </row>
    <row r="52" spans="1:9" ht="15.75" thickBot="1" x14ac:dyDescent="0.3">
      <c r="A52" s="168" t="s">
        <v>474</v>
      </c>
      <c r="B52" s="170">
        <v>156.96266699999998</v>
      </c>
      <c r="C52" s="171">
        <v>171.12324799999999</v>
      </c>
      <c r="D52" s="260">
        <f t="shared" si="5"/>
        <v>9.0216235940996157</v>
      </c>
      <c r="E52" s="170">
        <v>72.415604000000002</v>
      </c>
      <c r="F52" s="171">
        <v>90.228145999999995</v>
      </c>
      <c r="G52" s="260">
        <f t="shared" si="7"/>
        <v>24.597657156874632</v>
      </c>
      <c r="H52" s="179">
        <f t="shared" si="4"/>
        <v>84.54706299999998</v>
      </c>
      <c r="I52" s="180">
        <f t="shared" si="6"/>
        <v>80.895101999999994</v>
      </c>
    </row>
    <row r="53" spans="1:9" ht="15" x14ac:dyDescent="0.25">
      <c r="A53" s="155" t="s">
        <v>425</v>
      </c>
      <c r="B53" s="156">
        <v>691.67330799999991</v>
      </c>
      <c r="C53" s="157">
        <v>667.25209800000005</v>
      </c>
      <c r="D53" s="258">
        <f t="shared" si="5"/>
        <v>-3.5307434474542223</v>
      </c>
      <c r="E53" s="156">
        <v>496.50075100000004</v>
      </c>
      <c r="F53" s="157">
        <v>473.27173900000008</v>
      </c>
      <c r="G53" s="258">
        <f t="shared" si="7"/>
        <v>-4.678545189149161</v>
      </c>
      <c r="H53" s="156">
        <f t="shared" si="4"/>
        <v>195.17255699999987</v>
      </c>
      <c r="I53" s="175">
        <f t="shared" si="6"/>
        <v>193.98035899999996</v>
      </c>
    </row>
    <row r="54" spans="1:9" ht="15" x14ac:dyDescent="0.25">
      <c r="A54" s="160" t="s">
        <v>475</v>
      </c>
      <c r="B54" s="161">
        <v>86.483115999999995</v>
      </c>
      <c r="C54" s="162">
        <v>94.126100999999991</v>
      </c>
      <c r="D54" s="262">
        <f t="shared" si="5"/>
        <v>8.8375458164573963</v>
      </c>
      <c r="E54" s="161">
        <v>41.891408000000006</v>
      </c>
      <c r="F54" s="162">
        <v>46.486110000000004</v>
      </c>
      <c r="G54" s="262">
        <f t="shared" si="7"/>
        <v>10.968125015038877</v>
      </c>
      <c r="H54" s="177">
        <f t="shared" si="4"/>
        <v>44.59170799999999</v>
      </c>
      <c r="I54" s="164">
        <f t="shared" si="6"/>
        <v>47.639990999999988</v>
      </c>
    </row>
    <row r="55" spans="1:9" ht="15" x14ac:dyDescent="0.25">
      <c r="A55" s="160" t="s">
        <v>476</v>
      </c>
      <c r="B55" s="161">
        <v>54.656152999999996</v>
      </c>
      <c r="C55" s="162">
        <v>34.553675000000005</v>
      </c>
      <c r="D55" s="262">
        <f t="shared" si="5"/>
        <v>-36.779899236596457</v>
      </c>
      <c r="E55" s="161">
        <v>32.524579000000003</v>
      </c>
      <c r="F55" s="162">
        <v>35.639381</v>
      </c>
      <c r="G55" s="262">
        <f t="shared" si="7"/>
        <v>9.5767634686370489</v>
      </c>
      <c r="H55" s="178">
        <f t="shared" si="4"/>
        <v>22.131573999999993</v>
      </c>
      <c r="I55" s="164">
        <f t="shared" si="6"/>
        <v>-1.0857059999999947</v>
      </c>
    </row>
    <row r="56" spans="1:9" ht="15.75" thickBot="1" x14ac:dyDescent="0.3">
      <c r="A56" s="168" t="s">
        <v>638</v>
      </c>
      <c r="B56" s="170">
        <v>550.53403900000001</v>
      </c>
      <c r="C56" s="171">
        <v>538.5723220000001</v>
      </c>
      <c r="D56" s="260">
        <f t="shared" si="5"/>
        <v>-2.1727479415673168</v>
      </c>
      <c r="E56" s="170">
        <v>422.08476400000001</v>
      </c>
      <c r="F56" s="171">
        <v>391.14624800000001</v>
      </c>
      <c r="G56" s="260">
        <f t="shared" si="7"/>
        <v>-7.3299295873186248</v>
      </c>
      <c r="H56" s="179">
        <f t="shared" si="4"/>
        <v>128.449275</v>
      </c>
      <c r="I56" s="180">
        <f t="shared" si="6"/>
        <v>147.42607400000009</v>
      </c>
    </row>
    <row r="57" spans="1:9" ht="15" x14ac:dyDescent="0.25">
      <c r="A57" s="155" t="s">
        <v>426</v>
      </c>
      <c r="B57" s="156">
        <v>26.866736999999997</v>
      </c>
      <c r="C57" s="157">
        <v>28.826032999999999</v>
      </c>
      <c r="D57" s="258">
        <f t="shared" si="5"/>
        <v>7.2926459212371118</v>
      </c>
      <c r="E57" s="156">
        <v>1124.1056429999999</v>
      </c>
      <c r="F57" s="157">
        <v>1246.4992970000001</v>
      </c>
      <c r="G57" s="258">
        <f t="shared" si="7"/>
        <v>10.888091769858699</v>
      </c>
      <c r="H57" s="156">
        <f t="shared" si="4"/>
        <v>-1097.2389059999998</v>
      </c>
      <c r="I57" s="175">
        <f t="shared" si="6"/>
        <v>-1217.673264</v>
      </c>
    </row>
    <row r="58" spans="1:9" ht="15" x14ac:dyDescent="0.25">
      <c r="A58" s="160" t="s">
        <v>477</v>
      </c>
      <c r="B58" s="161">
        <v>2.9294670000000003</v>
      </c>
      <c r="C58" s="162">
        <v>3.0472089999999996</v>
      </c>
      <c r="D58" s="259">
        <f t="shared" si="5"/>
        <v>4.0192294366176284</v>
      </c>
      <c r="E58" s="161">
        <v>503.12966600000004</v>
      </c>
      <c r="F58" s="162">
        <v>593.10937100000001</v>
      </c>
      <c r="G58" s="259">
        <f t="shared" si="7"/>
        <v>17.883999112069844</v>
      </c>
      <c r="H58" s="177">
        <f t="shared" si="4"/>
        <v>-500.20019900000005</v>
      </c>
      <c r="I58" s="164">
        <f t="shared" si="6"/>
        <v>-590.06216200000006</v>
      </c>
    </row>
    <row r="59" spans="1:9" ht="15" x14ac:dyDescent="0.25">
      <c r="A59" s="160" t="s">
        <v>478</v>
      </c>
      <c r="B59" s="161">
        <v>20.978295999999997</v>
      </c>
      <c r="C59" s="162">
        <v>23.281441999999998</v>
      </c>
      <c r="D59" s="259">
        <f t="shared" si="5"/>
        <v>10.978708661561463</v>
      </c>
      <c r="E59" s="161">
        <v>521.076055</v>
      </c>
      <c r="F59" s="162">
        <v>572.01728200000002</v>
      </c>
      <c r="G59" s="259">
        <f t="shared" si="7"/>
        <v>9.7761596433365234</v>
      </c>
      <c r="H59" s="178">
        <f t="shared" si="4"/>
        <v>-500.097759</v>
      </c>
      <c r="I59" s="164">
        <f t="shared" si="6"/>
        <v>-548.73584000000005</v>
      </c>
    </row>
    <row r="60" spans="1:9" ht="15" x14ac:dyDescent="0.25">
      <c r="A60" s="160" t="s">
        <v>479</v>
      </c>
      <c r="B60" s="161">
        <v>0.53813900000000003</v>
      </c>
      <c r="C60" s="162">
        <v>0.82427499999999998</v>
      </c>
      <c r="D60" s="259">
        <f t="shared" si="5"/>
        <v>53.171392521263087</v>
      </c>
      <c r="E60" s="161">
        <v>96.044558999999992</v>
      </c>
      <c r="F60" s="162">
        <v>78.134657000000004</v>
      </c>
      <c r="G60" s="259">
        <f t="shared" si="7"/>
        <v>-18.647492566445113</v>
      </c>
      <c r="H60" s="178">
        <f t="shared" si="4"/>
        <v>-95.506419999999991</v>
      </c>
      <c r="I60" s="164">
        <f t="shared" si="6"/>
        <v>-77.310382000000004</v>
      </c>
    </row>
    <row r="61" spans="1:9" ht="15.75" thickBot="1" x14ac:dyDescent="0.3">
      <c r="A61" s="168" t="s">
        <v>480</v>
      </c>
      <c r="B61" s="170">
        <v>2.4208349999999998</v>
      </c>
      <c r="C61" s="171">
        <v>1.6731069999999999</v>
      </c>
      <c r="D61" s="263">
        <f t="shared" si="5"/>
        <v>-30.887193881449999</v>
      </c>
      <c r="E61" s="170">
        <v>3.8553629999999997</v>
      </c>
      <c r="F61" s="171">
        <v>3.2379869999999999</v>
      </c>
      <c r="G61" s="263">
        <f t="shared" si="7"/>
        <v>-16.013433754486925</v>
      </c>
      <c r="H61" s="179">
        <f t="shared" si="4"/>
        <v>-1.4345279999999998</v>
      </c>
      <c r="I61" s="180">
        <f t="shared" si="6"/>
        <v>-1.56488</v>
      </c>
    </row>
    <row r="62" spans="1:9" ht="15.75" thickBot="1" x14ac:dyDescent="0.3">
      <c r="A62" s="181" t="s">
        <v>481</v>
      </c>
      <c r="B62" s="182">
        <v>3196.1324040000054</v>
      </c>
      <c r="C62" s="183">
        <v>3986.7980800000023</v>
      </c>
      <c r="D62" s="264">
        <f t="shared" si="5"/>
        <v>24.738201552929016</v>
      </c>
      <c r="E62" s="182">
        <v>2584.0606950000001</v>
      </c>
      <c r="F62" s="183">
        <v>2751.7652840000042</v>
      </c>
      <c r="G62" s="264">
        <f t="shared" si="7"/>
        <v>6.4899632320750893</v>
      </c>
      <c r="H62" s="184">
        <f t="shared" si="4"/>
        <v>612.07170900000528</v>
      </c>
      <c r="I62" s="185">
        <f t="shared" si="6"/>
        <v>1235.0327959999981</v>
      </c>
    </row>
    <row r="63" spans="1:9" ht="15.75" x14ac:dyDescent="0.25">
      <c r="A63" s="97" t="s">
        <v>416</v>
      </c>
      <c r="B63" s="186"/>
      <c r="C63" s="186"/>
      <c r="D63" s="186"/>
      <c r="E63" s="186"/>
      <c r="F63" s="186"/>
      <c r="G63" s="77"/>
      <c r="H63" s="154"/>
      <c r="I63" s="154"/>
    </row>
    <row r="64" spans="1:9" ht="15.75" x14ac:dyDescent="0.25">
      <c r="A64" s="97" t="s">
        <v>644</v>
      </c>
      <c r="B64" s="391"/>
      <c r="C64" s="391"/>
      <c r="D64" s="391"/>
      <c r="E64" s="391"/>
      <c r="F64" s="391"/>
      <c r="G64" s="391"/>
      <c r="H64" s="391"/>
      <c r="I64" s="391"/>
    </row>
    <row r="65" spans="1:9" ht="15.75" x14ac:dyDescent="0.25">
      <c r="A65" s="97" t="s">
        <v>643</v>
      </c>
      <c r="B65" s="387"/>
      <c r="C65" s="387"/>
      <c r="D65" s="388"/>
      <c r="E65" s="389"/>
      <c r="F65" s="389"/>
      <c r="G65" s="388"/>
      <c r="H65" s="390"/>
      <c r="I65" s="390"/>
    </row>
    <row r="66" spans="1:9" x14ac:dyDescent="0.2">
      <c r="B66" s="387"/>
      <c r="C66" s="387"/>
      <c r="D66" s="388"/>
      <c r="E66" s="387"/>
      <c r="F66" s="387"/>
      <c r="G66" s="388"/>
      <c r="H66" s="390"/>
      <c r="I66" s="390"/>
    </row>
    <row r="67" spans="1:9" x14ac:dyDescent="0.2">
      <c r="B67" s="387"/>
      <c r="C67" s="387"/>
      <c r="D67" s="387"/>
      <c r="E67" s="387"/>
      <c r="F67" s="387"/>
      <c r="G67" s="388"/>
      <c r="H67" s="390"/>
      <c r="I67" s="390"/>
    </row>
    <row r="68" spans="1:9" x14ac:dyDescent="0.2">
      <c r="H68" s="154"/>
      <c r="I68" s="154"/>
    </row>
    <row r="69" spans="1:9" x14ac:dyDescent="0.2">
      <c r="H69" s="154"/>
      <c r="I69" s="154"/>
    </row>
    <row r="70" spans="1:9" x14ac:dyDescent="0.2">
      <c r="H70" s="154"/>
      <c r="I70" s="154"/>
    </row>
    <row r="71" spans="1:9" x14ac:dyDescent="0.2">
      <c r="H71" s="154"/>
      <c r="I71" s="154"/>
    </row>
    <row r="72" spans="1:9" x14ac:dyDescent="0.2">
      <c r="H72" s="154"/>
      <c r="I72" s="154"/>
    </row>
    <row r="73" spans="1:9" x14ac:dyDescent="0.2">
      <c r="H73" s="154"/>
      <c r="I73" s="154"/>
    </row>
    <row r="74" spans="1:9" x14ac:dyDescent="0.2">
      <c r="H74" s="154"/>
      <c r="I74" s="154"/>
    </row>
    <row r="75" spans="1:9" x14ac:dyDescent="0.2">
      <c r="H75" s="154"/>
      <c r="I75" s="154"/>
    </row>
    <row r="76" spans="1:9" x14ac:dyDescent="0.2">
      <c r="H76" s="154"/>
      <c r="I76" s="154"/>
    </row>
    <row r="77" spans="1:9" x14ac:dyDescent="0.2">
      <c r="H77" s="154"/>
      <c r="I77" s="154"/>
    </row>
    <row r="78" spans="1:9" x14ac:dyDescent="0.2">
      <c r="H78" s="154"/>
      <c r="I78" s="154"/>
    </row>
    <row r="79" spans="1:9" x14ac:dyDescent="0.2">
      <c r="H79" s="154"/>
      <c r="I79" s="154"/>
    </row>
  </sheetData>
  <conditionalFormatting sqref="G6:G62">
    <cfRule type="cellIs" dxfId="33" priority="5" stopIfTrue="1" operator="lessThan">
      <formula>0</formula>
    </cfRule>
    <cfRule type="cellIs" dxfId="32" priority="6" stopIfTrue="1" operator="greaterThan">
      <formula>0</formula>
    </cfRule>
  </conditionalFormatting>
  <conditionalFormatting sqref="D6:D62">
    <cfRule type="cellIs" dxfId="31" priority="7" stopIfTrue="1" operator="lessThan">
      <formula>0</formula>
    </cfRule>
    <cfRule type="cellIs" dxfId="30" priority="8" stopIfTrue="1" operator="greaterThan">
      <formula>0</formula>
    </cfRule>
  </conditionalFormatting>
  <printOptions horizontalCentered="1"/>
  <pageMargins left="0.19685039370078741" right="0.19685039370078741" top="0.6692913385826772" bottom="0.31496062992125984" header="0.19685039370078741" footer="0.15748031496062992"/>
  <pageSetup paperSize="9" scale="80" orientation="portrait" r:id="rId1"/>
  <headerFooter alignWithMargins="0">
    <oddHeader xml:space="preserve">&amp;L&amp;"Times New Roman CE,Pogrubiona kursywa"&amp;12Departament Rynków Rolnych&amp;C
&amp;8
&amp;"Times New Roman CE,Standardowy"&amp;14Polski handel zagraniczny towarami rolno-spożywczymi w 2020r. - dane ostateczne! </oddHeader>
    <oddFooter>&amp;L&amp;"Times New Roman CE,Pogrubiona kursywa"&amp;12Źródło: Min. Finansów&amp;R&amp;"Times New Roman CE,Pogrubiona kursywa"&amp;12Przygotował: Adam Pachnicki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28"/>
  <dimension ref="A1:D64"/>
  <sheetViews>
    <sheetView showGridLines="0" showZeros="0" zoomScaleNormal="100" workbookViewId="0">
      <selection activeCell="C29" sqref="C29"/>
    </sheetView>
  </sheetViews>
  <sheetFormatPr defaultColWidth="8.7109375" defaultRowHeight="12.75" x14ac:dyDescent="0.2"/>
  <cols>
    <col min="1" max="1" width="33.5703125" customWidth="1"/>
    <col min="2" max="2" width="13.7109375" customWidth="1"/>
    <col min="3" max="3" width="12.7109375" bestFit="1" customWidth="1"/>
    <col min="4" max="4" width="14" bestFit="1" customWidth="1"/>
    <col min="5" max="5" width="6.140625" customWidth="1"/>
    <col min="6" max="6" width="5" customWidth="1"/>
    <col min="7" max="7" width="19.5703125" customWidth="1"/>
    <col min="8" max="8" width="20.42578125" customWidth="1"/>
    <col min="10" max="10" width="20.28515625" customWidth="1"/>
    <col min="11" max="11" width="16.85546875" customWidth="1"/>
  </cols>
  <sheetData>
    <row r="1" spans="1:4" ht="25.5" x14ac:dyDescent="0.35">
      <c r="A1" s="187" t="s">
        <v>482</v>
      </c>
    </row>
    <row r="2" spans="1:4" ht="21" thickBot="1" x14ac:dyDescent="0.35">
      <c r="A2" s="188" t="s">
        <v>483</v>
      </c>
    </row>
    <row r="3" spans="1:4" ht="20.25" x14ac:dyDescent="0.2">
      <c r="A3" s="2"/>
      <c r="B3" s="189" t="s">
        <v>6</v>
      </c>
      <c r="C3" s="42"/>
      <c r="D3" s="190"/>
    </row>
    <row r="4" spans="1:4" ht="18.75" x14ac:dyDescent="0.3">
      <c r="A4" s="191" t="s">
        <v>484</v>
      </c>
      <c r="B4" s="192" t="s">
        <v>397</v>
      </c>
      <c r="C4" s="192"/>
      <c r="D4" s="193"/>
    </row>
    <row r="5" spans="1:4" ht="20.25" thickBot="1" x14ac:dyDescent="0.4">
      <c r="A5" s="13"/>
      <c r="B5" s="194" t="s">
        <v>540</v>
      </c>
      <c r="C5" s="194" t="s">
        <v>658</v>
      </c>
      <c r="D5" s="195" t="s">
        <v>485</v>
      </c>
    </row>
    <row r="6" spans="1:4" ht="21.75" customHeight="1" thickBot="1" x14ac:dyDescent="0.4">
      <c r="A6" s="196" t="s">
        <v>415</v>
      </c>
      <c r="B6" s="197">
        <f>(SUM(B7:B15))</f>
        <v>876399.26400000008</v>
      </c>
      <c r="C6" s="197">
        <f>(SUM(C7:C15))</f>
        <v>1278648.4909999999</v>
      </c>
      <c r="D6" s="302">
        <f t="shared" ref="D6:D15" si="0">((C6-B6)/B6)*100</f>
        <v>45.897942127892954</v>
      </c>
    </row>
    <row r="7" spans="1:4" ht="19.5" x14ac:dyDescent="0.35">
      <c r="A7" s="198" t="s">
        <v>486</v>
      </c>
      <c r="B7" s="199">
        <v>300775.03000000003</v>
      </c>
      <c r="C7" s="199">
        <v>692659.66799999995</v>
      </c>
      <c r="D7" s="303">
        <f t="shared" si="0"/>
        <v>130.29161297066446</v>
      </c>
    </row>
    <row r="8" spans="1:4" ht="19.5" x14ac:dyDescent="0.35">
      <c r="A8" s="200" t="s">
        <v>487</v>
      </c>
      <c r="B8" s="201">
        <v>244157.84700000001</v>
      </c>
      <c r="C8" s="201">
        <v>246371.981</v>
      </c>
      <c r="D8" s="304">
        <f t="shared" si="0"/>
        <v>0.90684531634160048</v>
      </c>
    </row>
    <row r="9" spans="1:4" ht="19.5" x14ac:dyDescent="0.35">
      <c r="A9" s="200" t="s">
        <v>488</v>
      </c>
      <c r="B9" s="201">
        <v>101674.52800000001</v>
      </c>
      <c r="C9" s="201">
        <v>123903.424</v>
      </c>
      <c r="D9" s="304">
        <f t="shared" si="0"/>
        <v>21.86279733700853</v>
      </c>
    </row>
    <row r="10" spans="1:4" ht="19.5" x14ac:dyDescent="0.35">
      <c r="A10" s="200" t="s">
        <v>490</v>
      </c>
      <c r="B10" s="201">
        <v>71134.888000000006</v>
      </c>
      <c r="C10" s="201">
        <v>73387.5</v>
      </c>
      <c r="D10" s="304">
        <f t="shared" si="0"/>
        <v>3.1666768070261018</v>
      </c>
    </row>
    <row r="11" spans="1:4" ht="19.5" x14ac:dyDescent="0.35">
      <c r="A11" s="200" t="s">
        <v>491</v>
      </c>
      <c r="B11" s="201">
        <v>58066.97</v>
      </c>
      <c r="C11" s="201">
        <v>48616.957000000002</v>
      </c>
      <c r="D11" s="304">
        <f t="shared" si="0"/>
        <v>-16.27433461742536</v>
      </c>
    </row>
    <row r="12" spans="1:4" ht="19.5" x14ac:dyDescent="0.35">
      <c r="A12" s="200" t="s">
        <v>489</v>
      </c>
      <c r="B12" s="201">
        <v>28272.347000000002</v>
      </c>
      <c r="C12" s="201">
        <v>41903.870000000003</v>
      </c>
      <c r="D12" s="304">
        <f t="shared" si="0"/>
        <v>48.215038532174212</v>
      </c>
    </row>
    <row r="13" spans="1:4" ht="19.5" x14ac:dyDescent="0.35">
      <c r="A13" s="200" t="s">
        <v>492</v>
      </c>
      <c r="B13" s="201">
        <v>38403.550999999999</v>
      </c>
      <c r="C13" s="201">
        <v>35627.249000000003</v>
      </c>
      <c r="D13" s="304">
        <f t="shared" si="0"/>
        <v>-7.2292846044366987</v>
      </c>
    </row>
    <row r="14" spans="1:4" ht="19.5" x14ac:dyDescent="0.35">
      <c r="A14" s="200" t="s">
        <v>493</v>
      </c>
      <c r="B14" s="201">
        <v>28745.227999999999</v>
      </c>
      <c r="C14" s="201">
        <v>14057.370999999999</v>
      </c>
      <c r="D14" s="304">
        <f t="shared" si="0"/>
        <v>-51.096679421015558</v>
      </c>
    </row>
    <row r="15" spans="1:4" ht="20.25" thickBot="1" x14ac:dyDescent="0.4">
      <c r="A15" s="202" t="s">
        <v>494</v>
      </c>
      <c r="B15" s="203">
        <v>5168.875</v>
      </c>
      <c r="C15" s="203">
        <v>2120.471</v>
      </c>
      <c r="D15" s="305">
        <f t="shared" si="0"/>
        <v>-58.976160189596385</v>
      </c>
    </row>
    <row r="16" spans="1:4" ht="15.75" x14ac:dyDescent="0.25">
      <c r="A16" s="97" t="s">
        <v>416</v>
      </c>
      <c r="B16" s="25"/>
      <c r="C16" s="25"/>
    </row>
    <row r="17" spans="1:4" ht="8.25" customHeight="1" x14ac:dyDescent="0.2">
      <c r="B17" s="25"/>
      <c r="C17" s="25"/>
    </row>
    <row r="18" spans="1:4" ht="25.5" x14ac:dyDescent="0.35">
      <c r="A18" s="187" t="s">
        <v>495</v>
      </c>
      <c r="B18" s="25"/>
      <c r="C18" s="25"/>
    </row>
    <row r="19" spans="1:4" ht="21" thickBot="1" x14ac:dyDescent="0.35">
      <c r="A19" s="188" t="s">
        <v>483</v>
      </c>
      <c r="B19" s="25"/>
      <c r="C19" s="25"/>
    </row>
    <row r="20" spans="1:4" ht="20.25" x14ac:dyDescent="0.2">
      <c r="A20" s="2"/>
      <c r="B20" s="204" t="s">
        <v>6</v>
      </c>
      <c r="C20" s="205"/>
      <c r="D20" s="190"/>
    </row>
    <row r="21" spans="1:4" ht="18.75" x14ac:dyDescent="0.3">
      <c r="A21" s="191" t="s">
        <v>484</v>
      </c>
      <c r="B21" s="206" t="s">
        <v>397</v>
      </c>
      <c r="C21" s="206"/>
      <c r="D21" s="193"/>
    </row>
    <row r="22" spans="1:4" ht="20.25" thickBot="1" x14ac:dyDescent="0.4">
      <c r="A22" s="13"/>
      <c r="B22" s="207" t="s">
        <v>540</v>
      </c>
      <c r="C22" s="207" t="s">
        <v>658</v>
      </c>
      <c r="D22" s="208" t="s">
        <v>485</v>
      </c>
    </row>
    <row r="23" spans="1:4" ht="20.25" thickBot="1" x14ac:dyDescent="0.4">
      <c r="A23" s="196" t="s">
        <v>415</v>
      </c>
      <c r="B23" s="197">
        <f>(SUM(B24:B37))</f>
        <v>817544.76600000006</v>
      </c>
      <c r="C23" s="197">
        <f>(SUM(C24:C37))</f>
        <v>877096.9789999997</v>
      </c>
      <c r="D23" s="302">
        <f t="shared" ref="D23:D37" si="1">((C23-B23)/B23)*100</f>
        <v>7.2842754888360002</v>
      </c>
    </row>
    <row r="24" spans="1:4" ht="19.5" x14ac:dyDescent="0.35">
      <c r="A24" s="198" t="s">
        <v>496</v>
      </c>
      <c r="B24" s="199">
        <v>207178.09700000001</v>
      </c>
      <c r="C24" s="199">
        <v>203496.21900000001</v>
      </c>
      <c r="D24" s="303">
        <f t="shared" si="1"/>
        <v>-1.7771560089192233</v>
      </c>
    </row>
    <row r="25" spans="1:4" ht="19.5" x14ac:dyDescent="0.35">
      <c r="A25" s="200" t="s">
        <v>498</v>
      </c>
      <c r="B25" s="201">
        <v>135776.95000000001</v>
      </c>
      <c r="C25" s="201">
        <v>172819.981</v>
      </c>
      <c r="D25" s="304">
        <f t="shared" si="1"/>
        <v>27.282267719226265</v>
      </c>
    </row>
    <row r="26" spans="1:4" ht="19.5" x14ac:dyDescent="0.35">
      <c r="A26" s="200" t="s">
        <v>497</v>
      </c>
      <c r="B26" s="201">
        <v>149033.76</v>
      </c>
      <c r="C26" s="201">
        <v>164864.44</v>
      </c>
      <c r="D26" s="304">
        <f t="shared" si="1"/>
        <v>10.622210699106024</v>
      </c>
    </row>
    <row r="27" spans="1:4" ht="19.5" x14ac:dyDescent="0.35">
      <c r="A27" s="200" t="s">
        <v>500</v>
      </c>
      <c r="B27" s="201">
        <v>65442.220999999998</v>
      </c>
      <c r="C27" s="201">
        <v>61564.989000000001</v>
      </c>
      <c r="D27" s="304">
        <f t="shared" si="1"/>
        <v>-5.9246644456030859</v>
      </c>
    </row>
    <row r="28" spans="1:4" ht="19.5" x14ac:dyDescent="0.35">
      <c r="A28" s="200" t="s">
        <v>499</v>
      </c>
      <c r="B28" s="201">
        <v>54534.067000000003</v>
      </c>
      <c r="C28" s="201">
        <v>55012.877</v>
      </c>
      <c r="D28" s="304">
        <f t="shared" si="1"/>
        <v>0.8780016351980453</v>
      </c>
    </row>
    <row r="29" spans="1:4" ht="19.5" x14ac:dyDescent="0.35">
      <c r="A29" s="200" t="s">
        <v>503</v>
      </c>
      <c r="B29" s="201">
        <v>20752.572</v>
      </c>
      <c r="C29" s="201">
        <v>43332.355000000003</v>
      </c>
      <c r="D29" s="304">
        <f t="shared" si="1"/>
        <v>108.80474478055061</v>
      </c>
    </row>
    <row r="30" spans="1:4" ht="19.5" x14ac:dyDescent="0.35">
      <c r="A30" s="200" t="s">
        <v>501</v>
      </c>
      <c r="B30" s="201">
        <v>39222.101999999999</v>
      </c>
      <c r="C30" s="201">
        <v>41597.499000000003</v>
      </c>
      <c r="D30" s="304">
        <f t="shared" si="1"/>
        <v>6.0562715379201357</v>
      </c>
    </row>
    <row r="31" spans="1:4" ht="19.5" x14ac:dyDescent="0.35">
      <c r="A31" s="200" t="s">
        <v>504</v>
      </c>
      <c r="B31" s="201">
        <v>26309.584999999999</v>
      </c>
      <c r="C31" s="201">
        <v>30826.95</v>
      </c>
      <c r="D31" s="304">
        <f t="shared" si="1"/>
        <v>17.170035179194205</v>
      </c>
    </row>
    <row r="32" spans="1:4" ht="19.5" x14ac:dyDescent="0.35">
      <c r="A32" s="200" t="s">
        <v>505</v>
      </c>
      <c r="B32" s="201">
        <v>34628.385000000002</v>
      </c>
      <c r="C32" s="201">
        <v>30493.972000000002</v>
      </c>
      <c r="D32" s="304">
        <f t="shared" si="1"/>
        <v>-11.939375746226686</v>
      </c>
    </row>
    <row r="33" spans="1:4" ht="19.5" x14ac:dyDescent="0.35">
      <c r="A33" s="200" t="s">
        <v>506</v>
      </c>
      <c r="B33" s="201">
        <v>25600.985000000001</v>
      </c>
      <c r="C33" s="201">
        <v>21528.717000000001</v>
      </c>
      <c r="D33" s="304">
        <f t="shared" si="1"/>
        <v>-15.906684840446569</v>
      </c>
    </row>
    <row r="34" spans="1:4" ht="19.5" x14ac:dyDescent="0.35">
      <c r="A34" s="200" t="s">
        <v>507</v>
      </c>
      <c r="B34" s="201">
        <v>22999.804</v>
      </c>
      <c r="C34" s="201">
        <v>20310.743999999999</v>
      </c>
      <c r="D34" s="304">
        <f t="shared" si="1"/>
        <v>-11.691664850709168</v>
      </c>
    </row>
    <row r="35" spans="1:4" ht="19.5" x14ac:dyDescent="0.35">
      <c r="A35" s="200" t="s">
        <v>502</v>
      </c>
      <c r="B35" s="201">
        <v>16441.242999999999</v>
      </c>
      <c r="C35" s="201">
        <v>18262.387999999999</v>
      </c>
      <c r="D35" s="304">
        <f t="shared" si="1"/>
        <v>11.076686841743053</v>
      </c>
    </row>
    <row r="36" spans="1:4" ht="19.5" x14ac:dyDescent="0.35">
      <c r="A36" s="209" t="s">
        <v>508</v>
      </c>
      <c r="B36" s="210">
        <v>18419.600999999999</v>
      </c>
      <c r="C36" s="210">
        <v>11303.540999999999</v>
      </c>
      <c r="D36" s="304">
        <f t="shared" si="1"/>
        <v>-38.633084397430757</v>
      </c>
    </row>
    <row r="37" spans="1:4" ht="20.25" thickBot="1" x14ac:dyDescent="0.4">
      <c r="A37" s="202" t="s">
        <v>509</v>
      </c>
      <c r="B37" s="203">
        <v>1205.394</v>
      </c>
      <c r="C37" s="203">
        <v>1682.307</v>
      </c>
      <c r="D37" s="305">
        <f t="shared" si="1"/>
        <v>39.564905748659775</v>
      </c>
    </row>
    <row r="38" spans="1:4" ht="15.75" x14ac:dyDescent="0.25">
      <c r="A38" s="97" t="s">
        <v>416</v>
      </c>
      <c r="B38" s="25"/>
      <c r="C38" s="25"/>
    </row>
    <row r="39" spans="1:4" ht="31.5" customHeight="1" x14ac:dyDescent="0.35">
      <c r="A39" s="187" t="s">
        <v>510</v>
      </c>
      <c r="B39" s="25"/>
      <c r="C39" s="25"/>
    </row>
    <row r="40" spans="1:4" ht="21" thickBot="1" x14ac:dyDescent="0.35">
      <c r="A40" s="188" t="s">
        <v>483</v>
      </c>
      <c r="B40" s="25"/>
      <c r="C40" s="25"/>
    </row>
    <row r="41" spans="1:4" ht="20.25" x14ac:dyDescent="0.2">
      <c r="A41" s="2"/>
      <c r="B41" s="204" t="s">
        <v>6</v>
      </c>
      <c r="C41" s="205"/>
      <c r="D41" s="190"/>
    </row>
    <row r="42" spans="1:4" ht="18.75" x14ac:dyDescent="0.3">
      <c r="A42" s="191" t="s">
        <v>484</v>
      </c>
      <c r="B42" s="206" t="s">
        <v>397</v>
      </c>
      <c r="C42" s="206"/>
      <c r="D42" s="193"/>
    </row>
    <row r="43" spans="1:4" ht="20.25" thickBot="1" x14ac:dyDescent="0.4">
      <c r="A43" s="13"/>
      <c r="B43" s="207" t="s">
        <v>540</v>
      </c>
      <c r="C43" s="207" t="s">
        <v>658</v>
      </c>
      <c r="D43" s="195" t="s">
        <v>485</v>
      </c>
    </row>
    <row r="44" spans="1:4" ht="20.25" thickBot="1" x14ac:dyDescent="0.4">
      <c r="A44" s="196" t="s">
        <v>415</v>
      </c>
      <c r="B44" s="197">
        <f>(SUM(B45:B63))</f>
        <v>686007.82700000005</v>
      </c>
      <c r="C44" s="197">
        <f>(SUM(C45:C63))</f>
        <v>934209.34499999986</v>
      </c>
      <c r="D44" s="302">
        <f t="shared" ref="D44:D63" si="2">((C44-B44)/B44)*100</f>
        <v>36.180566493740571</v>
      </c>
    </row>
    <row r="45" spans="1:4" ht="19.5" x14ac:dyDescent="0.35">
      <c r="A45" s="198" t="s">
        <v>511</v>
      </c>
      <c r="B45" s="199">
        <v>128359.939</v>
      </c>
      <c r="C45" s="199">
        <v>251437.30799999999</v>
      </c>
      <c r="D45" s="303">
        <f t="shared" si="2"/>
        <v>95.884564887491877</v>
      </c>
    </row>
    <row r="46" spans="1:4" ht="19.5" x14ac:dyDescent="0.35">
      <c r="A46" s="200" t="s">
        <v>512</v>
      </c>
      <c r="B46" s="201">
        <v>104447.274</v>
      </c>
      <c r="C46" s="201">
        <v>194154.43599999999</v>
      </c>
      <c r="D46" s="304">
        <f t="shared" si="2"/>
        <v>85.887509136906701</v>
      </c>
    </row>
    <row r="47" spans="1:4" ht="19.5" x14ac:dyDescent="0.35">
      <c r="A47" s="200" t="s">
        <v>514</v>
      </c>
      <c r="B47" s="201">
        <v>81439.675000000003</v>
      </c>
      <c r="C47" s="201">
        <v>103037.86</v>
      </c>
      <c r="D47" s="304">
        <f t="shared" si="2"/>
        <v>26.520470520050569</v>
      </c>
    </row>
    <row r="48" spans="1:4" ht="19.5" x14ac:dyDescent="0.35">
      <c r="A48" s="200" t="s">
        <v>515</v>
      </c>
      <c r="B48" s="201">
        <v>133455.15</v>
      </c>
      <c r="C48" s="201">
        <v>78884.247000000003</v>
      </c>
      <c r="D48" s="304">
        <f t="shared" si="2"/>
        <v>-40.890818376061169</v>
      </c>
    </row>
    <row r="49" spans="1:4" ht="19.5" x14ac:dyDescent="0.35">
      <c r="A49" s="200" t="s">
        <v>517</v>
      </c>
      <c r="B49" s="201">
        <v>32515.629000000001</v>
      </c>
      <c r="C49" s="201">
        <v>63133.623</v>
      </c>
      <c r="D49" s="304">
        <f t="shared" si="2"/>
        <v>94.163929598286416</v>
      </c>
    </row>
    <row r="50" spans="1:4" ht="19.5" x14ac:dyDescent="0.35">
      <c r="A50" s="200" t="s">
        <v>513</v>
      </c>
      <c r="B50" s="201">
        <v>21784.069</v>
      </c>
      <c r="C50" s="201">
        <v>55590.419000000002</v>
      </c>
      <c r="D50" s="304">
        <f t="shared" si="2"/>
        <v>155.18840855673017</v>
      </c>
    </row>
    <row r="51" spans="1:4" ht="19.5" x14ac:dyDescent="0.35">
      <c r="A51" s="200" t="s">
        <v>520</v>
      </c>
      <c r="B51" s="201">
        <v>28063.002</v>
      </c>
      <c r="C51" s="201">
        <v>31211.303</v>
      </c>
      <c r="D51" s="304">
        <f t="shared" si="2"/>
        <v>11.2186892906183</v>
      </c>
    </row>
    <row r="52" spans="1:4" ht="19.5" x14ac:dyDescent="0.35">
      <c r="A52" s="200" t="s">
        <v>518</v>
      </c>
      <c r="B52" s="201">
        <v>39927.627</v>
      </c>
      <c r="C52" s="201">
        <v>30769.88</v>
      </c>
      <c r="D52" s="304">
        <f t="shared" si="2"/>
        <v>-22.935865935633988</v>
      </c>
    </row>
    <row r="53" spans="1:4" ht="19.5" x14ac:dyDescent="0.35">
      <c r="A53" s="200" t="s">
        <v>519</v>
      </c>
      <c r="B53" s="201">
        <v>21579.197</v>
      </c>
      <c r="C53" s="201">
        <v>29889.550999999999</v>
      </c>
      <c r="D53" s="304">
        <f t="shared" si="2"/>
        <v>38.510951079412266</v>
      </c>
    </row>
    <row r="54" spans="1:4" ht="19.5" x14ac:dyDescent="0.35">
      <c r="A54" s="200" t="s">
        <v>526</v>
      </c>
      <c r="B54" s="201">
        <v>25646.591</v>
      </c>
      <c r="C54" s="201">
        <v>21255.444</v>
      </c>
      <c r="D54" s="304">
        <f t="shared" si="2"/>
        <v>-17.121757039756279</v>
      </c>
    </row>
    <row r="55" spans="1:4" ht="19.5" x14ac:dyDescent="0.35">
      <c r="A55" s="200" t="s">
        <v>528</v>
      </c>
      <c r="B55" s="212">
        <v>7147.2690000000002</v>
      </c>
      <c r="C55" s="212">
        <v>21147.044999999998</v>
      </c>
      <c r="D55" s="304">
        <f t="shared" si="2"/>
        <v>195.8758793043888</v>
      </c>
    </row>
    <row r="56" spans="1:4" ht="19.5" x14ac:dyDescent="0.35">
      <c r="A56" s="200" t="s">
        <v>516</v>
      </c>
      <c r="B56" s="201">
        <v>18783.371999999999</v>
      </c>
      <c r="C56" s="201">
        <v>18003.98</v>
      </c>
      <c r="D56" s="304">
        <f t="shared" si="2"/>
        <v>-4.1493721148684051</v>
      </c>
    </row>
    <row r="57" spans="1:4" ht="19.5" x14ac:dyDescent="0.35">
      <c r="A57" s="200" t="s">
        <v>522</v>
      </c>
      <c r="B57" s="201">
        <v>8904.9470000000001</v>
      </c>
      <c r="C57" s="201">
        <v>12467.403</v>
      </c>
      <c r="D57" s="304">
        <f t="shared" si="2"/>
        <v>40.005358819092358</v>
      </c>
    </row>
    <row r="58" spans="1:4" ht="19.5" x14ac:dyDescent="0.35">
      <c r="A58" s="200" t="s">
        <v>523</v>
      </c>
      <c r="B58" s="201">
        <v>11862.304</v>
      </c>
      <c r="C58" s="201">
        <v>11181.562</v>
      </c>
      <c r="D58" s="304">
        <f t="shared" si="2"/>
        <v>-5.7386996657647638</v>
      </c>
    </row>
    <row r="59" spans="1:4" ht="19.5" x14ac:dyDescent="0.35">
      <c r="A59" s="200" t="s">
        <v>521</v>
      </c>
      <c r="B59" s="201">
        <v>5077.3739999999998</v>
      </c>
      <c r="C59" s="201">
        <v>5109.1880000000001</v>
      </c>
      <c r="D59" s="304">
        <f t="shared" si="2"/>
        <v>0.62658374191068666</v>
      </c>
    </row>
    <row r="60" spans="1:4" ht="19.5" x14ac:dyDescent="0.35">
      <c r="A60" s="211" t="s">
        <v>525</v>
      </c>
      <c r="B60" s="201">
        <v>12892.044</v>
      </c>
      <c r="C60" s="201">
        <v>3775.9110000000001</v>
      </c>
      <c r="D60" s="304">
        <f t="shared" si="2"/>
        <v>-70.711308462800787</v>
      </c>
    </row>
    <row r="61" spans="1:4" ht="19.5" x14ac:dyDescent="0.35">
      <c r="A61" s="200" t="s">
        <v>524</v>
      </c>
      <c r="B61" s="201">
        <v>3160.68</v>
      </c>
      <c r="C61" s="201">
        <v>2405.3449999999998</v>
      </c>
      <c r="D61" s="304">
        <f t="shared" si="2"/>
        <v>-23.897863750838429</v>
      </c>
    </row>
    <row r="62" spans="1:4" ht="19.5" x14ac:dyDescent="0.35">
      <c r="A62" s="200" t="s">
        <v>527</v>
      </c>
      <c r="B62" s="201">
        <v>855.19799999999998</v>
      </c>
      <c r="C62" s="201">
        <v>745.86400000000003</v>
      </c>
      <c r="D62" s="304">
        <f t="shared" si="2"/>
        <v>-12.784641685317313</v>
      </c>
    </row>
    <row r="63" spans="1:4" ht="20.25" thickBot="1" x14ac:dyDescent="0.4">
      <c r="A63" s="202" t="s">
        <v>529</v>
      </c>
      <c r="B63" s="213">
        <v>106.486</v>
      </c>
      <c r="C63" s="213">
        <v>8.9760000000000009</v>
      </c>
      <c r="D63" s="305">
        <f t="shared" si="2"/>
        <v>-91.570722911932094</v>
      </c>
    </row>
    <row r="64" spans="1:4" ht="15.75" x14ac:dyDescent="0.25">
      <c r="A64" s="97" t="s">
        <v>416</v>
      </c>
    </row>
  </sheetData>
  <sortState xmlns:xlrd2="http://schemas.microsoft.com/office/spreadsheetml/2017/richdata2" ref="A46:C63">
    <sortCondition descending="1" ref="C45"/>
  </sortState>
  <conditionalFormatting sqref="D23:D37">
    <cfRule type="cellIs" dxfId="29" priority="5" stopIfTrue="1" operator="lessThan">
      <formula>0</formula>
    </cfRule>
    <cfRule type="cellIs" dxfId="28" priority="6" stopIfTrue="1" operator="greaterThan">
      <formula>0</formula>
    </cfRule>
  </conditionalFormatting>
  <conditionalFormatting sqref="D44:D63">
    <cfRule type="cellIs" dxfId="27" priority="3" stopIfTrue="1" operator="lessThan">
      <formula>0</formula>
    </cfRule>
    <cfRule type="cellIs" dxfId="26" priority="4" stopIfTrue="1" operator="greaterThan">
      <formula>0</formula>
    </cfRule>
  </conditionalFormatting>
  <conditionalFormatting sqref="D6:D15">
    <cfRule type="cellIs" dxfId="25" priority="1" stopIfTrue="1" operator="lessThan">
      <formula>0</formula>
    </cfRule>
    <cfRule type="cellIs" dxfId="24" priority="2" stopIfTrue="1" operator="greaterThan">
      <formula>0</formula>
    </cfRule>
  </conditionalFormatting>
  <printOptions horizontalCentered="1"/>
  <pageMargins left="0.19685039370078741" right="0.19685039370078741" top="1.3779527559055118" bottom="0.31496062992125984" header="0.19685039370078741" footer="0.15748031496062992"/>
  <pageSetup paperSize="9" scale="95" orientation="portrait" r:id="rId1"/>
  <headerFooter alignWithMargins="0">
    <oddHeader>&amp;L&amp;"Times New Roman CE,Pogrubiona kursywa"&amp;12Departament Rynków Rolnych&amp;C&amp;8
&amp;"Times New Roman CE,Pogrubiony"&amp;16Polski handel zagraniczny towarami rolno-spożywczymi z  państwami Bliskiego Wschodu, Azji i Afryki w 2020r. -  dane ostateczne.</oddHeader>
    <oddFooter>&amp;L&amp;"Times New Roman CE,Pogrubiona kursywa"&amp;12Źródło: Min. Finansów&amp;CStrona &amp;P&amp;R&amp;"Times New Roman CE,Pogrubiona kursywa"&amp;12Przygotował: Adam Pachnicki</oddFooter>
  </headerFooter>
  <rowBreaks count="1" manualBreakCount="1">
    <brk id="3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2"/>
  <dimension ref="A1:T186"/>
  <sheetViews>
    <sheetView showGridLines="0" zoomScale="90" zoomScaleNormal="90" workbookViewId="0">
      <selection activeCell="O12" sqref="O12"/>
    </sheetView>
  </sheetViews>
  <sheetFormatPr defaultRowHeight="12.75" x14ac:dyDescent="0.2"/>
  <cols>
    <col min="1" max="1" width="18.5703125" style="419" customWidth="1"/>
    <col min="2" max="2" width="11.28515625" style="419" customWidth="1"/>
    <col min="3" max="3" width="10.5703125" style="419" bestFit="1" customWidth="1"/>
    <col min="4" max="4" width="1.42578125" style="419" customWidth="1"/>
    <col min="5" max="5" width="17.28515625" style="419" customWidth="1"/>
    <col min="6" max="6" width="12.140625" style="419" customWidth="1"/>
    <col min="7" max="7" width="11.140625" style="419" customWidth="1"/>
    <col min="8" max="8" width="0.5703125" style="419" customWidth="1"/>
    <col min="9" max="9" width="3.140625" style="419" customWidth="1"/>
    <col min="10" max="10" width="3.28515625" style="419" customWidth="1"/>
    <col min="11" max="11" width="17.7109375" style="419" customWidth="1"/>
    <col min="12" max="12" width="11.28515625" style="421" bestFit="1" customWidth="1"/>
    <col min="13" max="13" width="10.5703125" style="421" bestFit="1" customWidth="1"/>
    <col min="14" max="14" width="0.85546875" style="421" customWidth="1"/>
    <col min="15" max="15" width="15" style="421" bestFit="1" customWidth="1"/>
    <col min="16" max="16" width="11.28515625" style="421" bestFit="1" customWidth="1"/>
    <col min="17" max="17" width="11.5703125" style="421" customWidth="1"/>
    <col min="18" max="256" width="9.140625" style="421"/>
    <col min="257" max="257" width="18.5703125" style="421" customWidth="1"/>
    <col min="258" max="258" width="11.28515625" style="421" customWidth="1"/>
    <col min="259" max="259" width="10.5703125" style="421" bestFit="1" customWidth="1"/>
    <col min="260" max="260" width="1.42578125" style="421" customWidth="1"/>
    <col min="261" max="261" width="17.28515625" style="421" customWidth="1"/>
    <col min="262" max="262" width="12.140625" style="421" customWidth="1"/>
    <col min="263" max="263" width="11.140625" style="421" customWidth="1"/>
    <col min="264" max="264" width="0.5703125" style="421" customWidth="1"/>
    <col min="265" max="265" width="3.140625" style="421" customWidth="1"/>
    <col min="266" max="266" width="3.28515625" style="421" customWidth="1"/>
    <col min="267" max="267" width="17.7109375" style="421" customWidth="1"/>
    <col min="268" max="268" width="11.28515625" style="421" bestFit="1" customWidth="1"/>
    <col min="269" max="269" width="10.5703125" style="421" bestFit="1" customWidth="1"/>
    <col min="270" max="270" width="0.85546875" style="421" customWidth="1"/>
    <col min="271" max="271" width="17.42578125" style="421" customWidth="1"/>
    <col min="272" max="272" width="11.28515625" style="421" bestFit="1" customWidth="1"/>
    <col min="273" max="273" width="11.5703125" style="421" customWidth="1"/>
    <col min="274" max="512" width="9.140625" style="421"/>
    <col min="513" max="513" width="18.5703125" style="421" customWidth="1"/>
    <col min="514" max="514" width="11.28515625" style="421" customWidth="1"/>
    <col min="515" max="515" width="10.5703125" style="421" bestFit="1" customWidth="1"/>
    <col min="516" max="516" width="1.42578125" style="421" customWidth="1"/>
    <col min="517" max="517" width="17.28515625" style="421" customWidth="1"/>
    <col min="518" max="518" width="12.140625" style="421" customWidth="1"/>
    <col min="519" max="519" width="11.140625" style="421" customWidth="1"/>
    <col min="520" max="520" width="0.5703125" style="421" customWidth="1"/>
    <col min="521" max="521" width="3.140625" style="421" customWidth="1"/>
    <col min="522" max="522" width="3.28515625" style="421" customWidth="1"/>
    <col min="523" max="523" width="17.7109375" style="421" customWidth="1"/>
    <col min="524" max="524" width="11.28515625" style="421" bestFit="1" customWidth="1"/>
    <col min="525" max="525" width="10.5703125" style="421" bestFit="1" customWidth="1"/>
    <col min="526" max="526" width="0.85546875" style="421" customWidth="1"/>
    <col min="527" max="527" width="17.42578125" style="421" customWidth="1"/>
    <col min="528" max="528" width="11.28515625" style="421" bestFit="1" customWidth="1"/>
    <col min="529" max="529" width="11.5703125" style="421" customWidth="1"/>
    <col min="530" max="768" width="9.140625" style="421"/>
    <col min="769" max="769" width="18.5703125" style="421" customWidth="1"/>
    <col min="770" max="770" width="11.28515625" style="421" customWidth="1"/>
    <col min="771" max="771" width="10.5703125" style="421" bestFit="1" customWidth="1"/>
    <col min="772" max="772" width="1.42578125" style="421" customWidth="1"/>
    <col min="773" max="773" width="17.28515625" style="421" customWidth="1"/>
    <col min="774" max="774" width="12.140625" style="421" customWidth="1"/>
    <col min="775" max="775" width="11.140625" style="421" customWidth="1"/>
    <col min="776" max="776" width="0.5703125" style="421" customWidth="1"/>
    <col min="777" max="777" width="3.140625" style="421" customWidth="1"/>
    <col min="778" max="778" width="3.28515625" style="421" customWidth="1"/>
    <col min="779" max="779" width="17.7109375" style="421" customWidth="1"/>
    <col min="780" max="780" width="11.28515625" style="421" bestFit="1" customWidth="1"/>
    <col min="781" max="781" width="10.5703125" style="421" bestFit="1" customWidth="1"/>
    <col min="782" max="782" width="0.85546875" style="421" customWidth="1"/>
    <col min="783" max="783" width="17.42578125" style="421" customWidth="1"/>
    <col min="784" max="784" width="11.28515625" style="421" bestFit="1" customWidth="1"/>
    <col min="785" max="785" width="11.5703125" style="421" customWidth="1"/>
    <col min="786" max="1024" width="9.140625" style="421"/>
    <col min="1025" max="1025" width="18.5703125" style="421" customWidth="1"/>
    <col min="1026" max="1026" width="11.28515625" style="421" customWidth="1"/>
    <col min="1027" max="1027" width="10.5703125" style="421" bestFit="1" customWidth="1"/>
    <col min="1028" max="1028" width="1.42578125" style="421" customWidth="1"/>
    <col min="1029" max="1029" width="17.28515625" style="421" customWidth="1"/>
    <col min="1030" max="1030" width="12.140625" style="421" customWidth="1"/>
    <col min="1031" max="1031" width="11.140625" style="421" customWidth="1"/>
    <col min="1032" max="1032" width="0.5703125" style="421" customWidth="1"/>
    <col min="1033" max="1033" width="3.140625" style="421" customWidth="1"/>
    <col min="1034" max="1034" width="3.28515625" style="421" customWidth="1"/>
    <col min="1035" max="1035" width="17.7109375" style="421" customWidth="1"/>
    <col min="1036" max="1036" width="11.28515625" style="421" bestFit="1" customWidth="1"/>
    <col min="1037" max="1037" width="10.5703125" style="421" bestFit="1" customWidth="1"/>
    <col min="1038" max="1038" width="0.85546875" style="421" customWidth="1"/>
    <col min="1039" max="1039" width="17.42578125" style="421" customWidth="1"/>
    <col min="1040" max="1040" width="11.28515625" style="421" bestFit="1" customWidth="1"/>
    <col min="1041" max="1041" width="11.5703125" style="421" customWidth="1"/>
    <col min="1042" max="1280" width="9.140625" style="421"/>
    <col min="1281" max="1281" width="18.5703125" style="421" customWidth="1"/>
    <col min="1282" max="1282" width="11.28515625" style="421" customWidth="1"/>
    <col min="1283" max="1283" width="10.5703125" style="421" bestFit="1" customWidth="1"/>
    <col min="1284" max="1284" width="1.42578125" style="421" customWidth="1"/>
    <col min="1285" max="1285" width="17.28515625" style="421" customWidth="1"/>
    <col min="1286" max="1286" width="12.140625" style="421" customWidth="1"/>
    <col min="1287" max="1287" width="11.140625" style="421" customWidth="1"/>
    <col min="1288" max="1288" width="0.5703125" style="421" customWidth="1"/>
    <col min="1289" max="1289" width="3.140625" style="421" customWidth="1"/>
    <col min="1290" max="1290" width="3.28515625" style="421" customWidth="1"/>
    <col min="1291" max="1291" width="17.7109375" style="421" customWidth="1"/>
    <col min="1292" max="1292" width="11.28515625" style="421" bestFit="1" customWidth="1"/>
    <col min="1293" max="1293" width="10.5703125" style="421" bestFit="1" customWidth="1"/>
    <col min="1294" max="1294" width="0.85546875" style="421" customWidth="1"/>
    <col min="1295" max="1295" width="17.42578125" style="421" customWidth="1"/>
    <col min="1296" max="1296" width="11.28515625" style="421" bestFit="1" customWidth="1"/>
    <col min="1297" max="1297" width="11.5703125" style="421" customWidth="1"/>
    <col min="1298" max="1536" width="9.140625" style="421"/>
    <col min="1537" max="1537" width="18.5703125" style="421" customWidth="1"/>
    <col min="1538" max="1538" width="11.28515625" style="421" customWidth="1"/>
    <col min="1539" max="1539" width="10.5703125" style="421" bestFit="1" customWidth="1"/>
    <col min="1540" max="1540" width="1.42578125" style="421" customWidth="1"/>
    <col min="1541" max="1541" width="17.28515625" style="421" customWidth="1"/>
    <col min="1542" max="1542" width="12.140625" style="421" customWidth="1"/>
    <col min="1543" max="1543" width="11.140625" style="421" customWidth="1"/>
    <col min="1544" max="1544" width="0.5703125" style="421" customWidth="1"/>
    <col min="1545" max="1545" width="3.140625" style="421" customWidth="1"/>
    <col min="1546" max="1546" width="3.28515625" style="421" customWidth="1"/>
    <col min="1547" max="1547" width="17.7109375" style="421" customWidth="1"/>
    <col min="1548" max="1548" width="11.28515625" style="421" bestFit="1" customWidth="1"/>
    <col min="1549" max="1549" width="10.5703125" style="421" bestFit="1" customWidth="1"/>
    <col min="1550" max="1550" width="0.85546875" style="421" customWidth="1"/>
    <col min="1551" max="1551" width="17.42578125" style="421" customWidth="1"/>
    <col min="1552" max="1552" width="11.28515625" style="421" bestFit="1" customWidth="1"/>
    <col min="1553" max="1553" width="11.5703125" style="421" customWidth="1"/>
    <col min="1554" max="1792" width="9.140625" style="421"/>
    <col min="1793" max="1793" width="18.5703125" style="421" customWidth="1"/>
    <col min="1794" max="1794" width="11.28515625" style="421" customWidth="1"/>
    <col min="1795" max="1795" width="10.5703125" style="421" bestFit="1" customWidth="1"/>
    <col min="1796" max="1796" width="1.42578125" style="421" customWidth="1"/>
    <col min="1797" max="1797" width="17.28515625" style="421" customWidth="1"/>
    <col min="1798" max="1798" width="12.140625" style="421" customWidth="1"/>
    <col min="1799" max="1799" width="11.140625" style="421" customWidth="1"/>
    <col min="1800" max="1800" width="0.5703125" style="421" customWidth="1"/>
    <col min="1801" max="1801" width="3.140625" style="421" customWidth="1"/>
    <col min="1802" max="1802" width="3.28515625" style="421" customWidth="1"/>
    <col min="1803" max="1803" width="17.7109375" style="421" customWidth="1"/>
    <col min="1804" max="1804" width="11.28515625" style="421" bestFit="1" customWidth="1"/>
    <col min="1805" max="1805" width="10.5703125" style="421" bestFit="1" customWidth="1"/>
    <col min="1806" max="1806" width="0.85546875" style="421" customWidth="1"/>
    <col min="1807" max="1807" width="17.42578125" style="421" customWidth="1"/>
    <col min="1808" max="1808" width="11.28515625" style="421" bestFit="1" customWidth="1"/>
    <col min="1809" max="1809" width="11.5703125" style="421" customWidth="1"/>
    <col min="1810" max="2048" width="9.140625" style="421"/>
    <col min="2049" max="2049" width="18.5703125" style="421" customWidth="1"/>
    <col min="2050" max="2050" width="11.28515625" style="421" customWidth="1"/>
    <col min="2051" max="2051" width="10.5703125" style="421" bestFit="1" customWidth="1"/>
    <col min="2052" max="2052" width="1.42578125" style="421" customWidth="1"/>
    <col min="2053" max="2053" width="17.28515625" style="421" customWidth="1"/>
    <col min="2054" max="2054" width="12.140625" style="421" customWidth="1"/>
    <col min="2055" max="2055" width="11.140625" style="421" customWidth="1"/>
    <col min="2056" max="2056" width="0.5703125" style="421" customWidth="1"/>
    <col min="2057" max="2057" width="3.140625" style="421" customWidth="1"/>
    <col min="2058" max="2058" width="3.28515625" style="421" customWidth="1"/>
    <col min="2059" max="2059" width="17.7109375" style="421" customWidth="1"/>
    <col min="2060" max="2060" width="11.28515625" style="421" bestFit="1" customWidth="1"/>
    <col min="2061" max="2061" width="10.5703125" style="421" bestFit="1" customWidth="1"/>
    <col min="2062" max="2062" width="0.85546875" style="421" customWidth="1"/>
    <col min="2063" max="2063" width="17.42578125" style="421" customWidth="1"/>
    <col min="2064" max="2064" width="11.28515625" style="421" bestFit="1" customWidth="1"/>
    <col min="2065" max="2065" width="11.5703125" style="421" customWidth="1"/>
    <col min="2066" max="2304" width="9.140625" style="421"/>
    <col min="2305" max="2305" width="18.5703125" style="421" customWidth="1"/>
    <col min="2306" max="2306" width="11.28515625" style="421" customWidth="1"/>
    <col min="2307" max="2307" width="10.5703125" style="421" bestFit="1" customWidth="1"/>
    <col min="2308" max="2308" width="1.42578125" style="421" customWidth="1"/>
    <col min="2309" max="2309" width="17.28515625" style="421" customWidth="1"/>
    <col min="2310" max="2310" width="12.140625" style="421" customWidth="1"/>
    <col min="2311" max="2311" width="11.140625" style="421" customWidth="1"/>
    <col min="2312" max="2312" width="0.5703125" style="421" customWidth="1"/>
    <col min="2313" max="2313" width="3.140625" style="421" customWidth="1"/>
    <col min="2314" max="2314" width="3.28515625" style="421" customWidth="1"/>
    <col min="2315" max="2315" width="17.7109375" style="421" customWidth="1"/>
    <col min="2316" max="2316" width="11.28515625" style="421" bestFit="1" customWidth="1"/>
    <col min="2317" max="2317" width="10.5703125" style="421" bestFit="1" customWidth="1"/>
    <col min="2318" max="2318" width="0.85546875" style="421" customWidth="1"/>
    <col min="2319" max="2319" width="17.42578125" style="421" customWidth="1"/>
    <col min="2320" max="2320" width="11.28515625" style="421" bestFit="1" customWidth="1"/>
    <col min="2321" max="2321" width="11.5703125" style="421" customWidth="1"/>
    <col min="2322" max="2560" width="9.140625" style="421"/>
    <col min="2561" max="2561" width="18.5703125" style="421" customWidth="1"/>
    <col min="2562" max="2562" width="11.28515625" style="421" customWidth="1"/>
    <col min="2563" max="2563" width="10.5703125" style="421" bestFit="1" customWidth="1"/>
    <col min="2564" max="2564" width="1.42578125" style="421" customWidth="1"/>
    <col min="2565" max="2565" width="17.28515625" style="421" customWidth="1"/>
    <col min="2566" max="2566" width="12.140625" style="421" customWidth="1"/>
    <col min="2567" max="2567" width="11.140625" style="421" customWidth="1"/>
    <col min="2568" max="2568" width="0.5703125" style="421" customWidth="1"/>
    <col min="2569" max="2569" width="3.140625" style="421" customWidth="1"/>
    <col min="2570" max="2570" width="3.28515625" style="421" customWidth="1"/>
    <col min="2571" max="2571" width="17.7109375" style="421" customWidth="1"/>
    <col min="2572" max="2572" width="11.28515625" style="421" bestFit="1" customWidth="1"/>
    <col min="2573" max="2573" width="10.5703125" style="421" bestFit="1" customWidth="1"/>
    <col min="2574" max="2574" width="0.85546875" style="421" customWidth="1"/>
    <col min="2575" max="2575" width="17.42578125" style="421" customWidth="1"/>
    <col min="2576" max="2576" width="11.28515625" style="421" bestFit="1" customWidth="1"/>
    <col min="2577" max="2577" width="11.5703125" style="421" customWidth="1"/>
    <col min="2578" max="2816" width="9.140625" style="421"/>
    <col min="2817" max="2817" width="18.5703125" style="421" customWidth="1"/>
    <col min="2818" max="2818" width="11.28515625" style="421" customWidth="1"/>
    <col min="2819" max="2819" width="10.5703125" style="421" bestFit="1" customWidth="1"/>
    <col min="2820" max="2820" width="1.42578125" style="421" customWidth="1"/>
    <col min="2821" max="2821" width="17.28515625" style="421" customWidth="1"/>
    <col min="2822" max="2822" width="12.140625" style="421" customWidth="1"/>
    <col min="2823" max="2823" width="11.140625" style="421" customWidth="1"/>
    <col min="2824" max="2824" width="0.5703125" style="421" customWidth="1"/>
    <col min="2825" max="2825" width="3.140625" style="421" customWidth="1"/>
    <col min="2826" max="2826" width="3.28515625" style="421" customWidth="1"/>
    <col min="2827" max="2827" width="17.7109375" style="421" customWidth="1"/>
    <col min="2828" max="2828" width="11.28515625" style="421" bestFit="1" customWidth="1"/>
    <col min="2829" max="2829" width="10.5703125" style="421" bestFit="1" customWidth="1"/>
    <col min="2830" max="2830" width="0.85546875" style="421" customWidth="1"/>
    <col min="2831" max="2831" width="17.42578125" style="421" customWidth="1"/>
    <col min="2832" max="2832" width="11.28515625" style="421" bestFit="1" customWidth="1"/>
    <col min="2833" max="2833" width="11.5703125" style="421" customWidth="1"/>
    <col min="2834" max="3072" width="9.140625" style="421"/>
    <col min="3073" max="3073" width="18.5703125" style="421" customWidth="1"/>
    <col min="3074" max="3074" width="11.28515625" style="421" customWidth="1"/>
    <col min="3075" max="3075" width="10.5703125" style="421" bestFit="1" customWidth="1"/>
    <col min="3076" max="3076" width="1.42578125" style="421" customWidth="1"/>
    <col min="3077" max="3077" width="17.28515625" style="421" customWidth="1"/>
    <col min="3078" max="3078" width="12.140625" style="421" customWidth="1"/>
    <col min="3079" max="3079" width="11.140625" style="421" customWidth="1"/>
    <col min="3080" max="3080" width="0.5703125" style="421" customWidth="1"/>
    <col min="3081" max="3081" width="3.140625" style="421" customWidth="1"/>
    <col min="3082" max="3082" width="3.28515625" style="421" customWidth="1"/>
    <col min="3083" max="3083" width="17.7109375" style="421" customWidth="1"/>
    <col min="3084" max="3084" width="11.28515625" style="421" bestFit="1" customWidth="1"/>
    <col min="3085" max="3085" width="10.5703125" style="421" bestFit="1" customWidth="1"/>
    <col min="3086" max="3086" width="0.85546875" style="421" customWidth="1"/>
    <col min="3087" max="3087" width="17.42578125" style="421" customWidth="1"/>
    <col min="3088" max="3088" width="11.28515625" style="421" bestFit="1" customWidth="1"/>
    <col min="3089" max="3089" width="11.5703125" style="421" customWidth="1"/>
    <col min="3090" max="3328" width="9.140625" style="421"/>
    <col min="3329" max="3329" width="18.5703125" style="421" customWidth="1"/>
    <col min="3330" max="3330" width="11.28515625" style="421" customWidth="1"/>
    <col min="3331" max="3331" width="10.5703125" style="421" bestFit="1" customWidth="1"/>
    <col min="3332" max="3332" width="1.42578125" style="421" customWidth="1"/>
    <col min="3333" max="3333" width="17.28515625" style="421" customWidth="1"/>
    <col min="3334" max="3334" width="12.140625" style="421" customWidth="1"/>
    <col min="3335" max="3335" width="11.140625" style="421" customWidth="1"/>
    <col min="3336" max="3336" width="0.5703125" style="421" customWidth="1"/>
    <col min="3337" max="3337" width="3.140625" style="421" customWidth="1"/>
    <col min="3338" max="3338" width="3.28515625" style="421" customWidth="1"/>
    <col min="3339" max="3339" width="17.7109375" style="421" customWidth="1"/>
    <col min="3340" max="3340" width="11.28515625" style="421" bestFit="1" customWidth="1"/>
    <col min="3341" max="3341" width="10.5703125" style="421" bestFit="1" customWidth="1"/>
    <col min="3342" max="3342" width="0.85546875" style="421" customWidth="1"/>
    <col min="3343" max="3343" width="17.42578125" style="421" customWidth="1"/>
    <col min="3344" max="3344" width="11.28515625" style="421" bestFit="1" customWidth="1"/>
    <col min="3345" max="3345" width="11.5703125" style="421" customWidth="1"/>
    <col min="3346" max="3584" width="9.140625" style="421"/>
    <col min="3585" max="3585" width="18.5703125" style="421" customWidth="1"/>
    <col min="3586" max="3586" width="11.28515625" style="421" customWidth="1"/>
    <col min="3587" max="3587" width="10.5703125" style="421" bestFit="1" customWidth="1"/>
    <col min="3588" max="3588" width="1.42578125" style="421" customWidth="1"/>
    <col min="3589" max="3589" width="17.28515625" style="421" customWidth="1"/>
    <col min="3590" max="3590" width="12.140625" style="421" customWidth="1"/>
    <col min="3591" max="3591" width="11.140625" style="421" customWidth="1"/>
    <col min="3592" max="3592" width="0.5703125" style="421" customWidth="1"/>
    <col min="3593" max="3593" width="3.140625" style="421" customWidth="1"/>
    <col min="3594" max="3594" width="3.28515625" style="421" customWidth="1"/>
    <col min="3595" max="3595" width="17.7109375" style="421" customWidth="1"/>
    <col min="3596" max="3596" width="11.28515625" style="421" bestFit="1" customWidth="1"/>
    <col min="3597" max="3597" width="10.5703125" style="421" bestFit="1" customWidth="1"/>
    <col min="3598" max="3598" width="0.85546875" style="421" customWidth="1"/>
    <col min="3599" max="3599" width="17.42578125" style="421" customWidth="1"/>
    <col min="3600" max="3600" width="11.28515625" style="421" bestFit="1" customWidth="1"/>
    <col min="3601" max="3601" width="11.5703125" style="421" customWidth="1"/>
    <col min="3602" max="3840" width="9.140625" style="421"/>
    <col min="3841" max="3841" width="18.5703125" style="421" customWidth="1"/>
    <col min="3842" max="3842" width="11.28515625" style="421" customWidth="1"/>
    <col min="3843" max="3843" width="10.5703125" style="421" bestFit="1" customWidth="1"/>
    <col min="3844" max="3844" width="1.42578125" style="421" customWidth="1"/>
    <col min="3845" max="3845" width="17.28515625" style="421" customWidth="1"/>
    <col min="3846" max="3846" width="12.140625" style="421" customWidth="1"/>
    <col min="3847" max="3847" width="11.140625" style="421" customWidth="1"/>
    <col min="3848" max="3848" width="0.5703125" style="421" customWidth="1"/>
    <col min="3849" max="3849" width="3.140625" style="421" customWidth="1"/>
    <col min="3850" max="3850" width="3.28515625" style="421" customWidth="1"/>
    <col min="3851" max="3851" width="17.7109375" style="421" customWidth="1"/>
    <col min="3852" max="3852" width="11.28515625" style="421" bestFit="1" customWidth="1"/>
    <col min="3853" max="3853" width="10.5703125" style="421" bestFit="1" customWidth="1"/>
    <col min="3854" max="3854" width="0.85546875" style="421" customWidth="1"/>
    <col min="3855" max="3855" width="17.42578125" style="421" customWidth="1"/>
    <col min="3856" max="3856" width="11.28515625" style="421" bestFit="1" customWidth="1"/>
    <col min="3857" max="3857" width="11.5703125" style="421" customWidth="1"/>
    <col min="3858" max="4096" width="9.140625" style="421"/>
    <col min="4097" max="4097" width="18.5703125" style="421" customWidth="1"/>
    <col min="4098" max="4098" width="11.28515625" style="421" customWidth="1"/>
    <col min="4099" max="4099" width="10.5703125" style="421" bestFit="1" customWidth="1"/>
    <col min="4100" max="4100" width="1.42578125" style="421" customWidth="1"/>
    <col min="4101" max="4101" width="17.28515625" style="421" customWidth="1"/>
    <col min="4102" max="4102" width="12.140625" style="421" customWidth="1"/>
    <col min="4103" max="4103" width="11.140625" style="421" customWidth="1"/>
    <col min="4104" max="4104" width="0.5703125" style="421" customWidth="1"/>
    <col min="4105" max="4105" width="3.140625" style="421" customWidth="1"/>
    <col min="4106" max="4106" width="3.28515625" style="421" customWidth="1"/>
    <col min="4107" max="4107" width="17.7109375" style="421" customWidth="1"/>
    <col min="4108" max="4108" width="11.28515625" style="421" bestFit="1" customWidth="1"/>
    <col min="4109" max="4109" width="10.5703125" style="421" bestFit="1" customWidth="1"/>
    <col min="4110" max="4110" width="0.85546875" style="421" customWidth="1"/>
    <col min="4111" max="4111" width="17.42578125" style="421" customWidth="1"/>
    <col min="4112" max="4112" width="11.28515625" style="421" bestFit="1" customWidth="1"/>
    <col min="4113" max="4113" width="11.5703125" style="421" customWidth="1"/>
    <col min="4114" max="4352" width="9.140625" style="421"/>
    <col min="4353" max="4353" width="18.5703125" style="421" customWidth="1"/>
    <col min="4354" max="4354" width="11.28515625" style="421" customWidth="1"/>
    <col min="4355" max="4355" width="10.5703125" style="421" bestFit="1" customWidth="1"/>
    <col min="4356" max="4356" width="1.42578125" style="421" customWidth="1"/>
    <col min="4357" max="4357" width="17.28515625" style="421" customWidth="1"/>
    <col min="4358" max="4358" width="12.140625" style="421" customWidth="1"/>
    <col min="4359" max="4359" width="11.140625" style="421" customWidth="1"/>
    <col min="4360" max="4360" width="0.5703125" style="421" customWidth="1"/>
    <col min="4361" max="4361" width="3.140625" style="421" customWidth="1"/>
    <col min="4362" max="4362" width="3.28515625" style="421" customWidth="1"/>
    <col min="4363" max="4363" width="17.7109375" style="421" customWidth="1"/>
    <col min="4364" max="4364" width="11.28515625" style="421" bestFit="1" customWidth="1"/>
    <col min="4365" max="4365" width="10.5703125" style="421" bestFit="1" customWidth="1"/>
    <col min="4366" max="4366" width="0.85546875" style="421" customWidth="1"/>
    <col min="4367" max="4367" width="17.42578125" style="421" customWidth="1"/>
    <col min="4368" max="4368" width="11.28515625" style="421" bestFit="1" customWidth="1"/>
    <col min="4369" max="4369" width="11.5703125" style="421" customWidth="1"/>
    <col min="4370" max="4608" width="9.140625" style="421"/>
    <col min="4609" max="4609" width="18.5703125" style="421" customWidth="1"/>
    <col min="4610" max="4610" width="11.28515625" style="421" customWidth="1"/>
    <col min="4611" max="4611" width="10.5703125" style="421" bestFit="1" customWidth="1"/>
    <col min="4612" max="4612" width="1.42578125" style="421" customWidth="1"/>
    <col min="4613" max="4613" width="17.28515625" style="421" customWidth="1"/>
    <col min="4614" max="4614" width="12.140625" style="421" customWidth="1"/>
    <col min="4615" max="4615" width="11.140625" style="421" customWidth="1"/>
    <col min="4616" max="4616" width="0.5703125" style="421" customWidth="1"/>
    <col min="4617" max="4617" width="3.140625" style="421" customWidth="1"/>
    <col min="4618" max="4618" width="3.28515625" style="421" customWidth="1"/>
    <col min="4619" max="4619" width="17.7109375" style="421" customWidth="1"/>
    <col min="4620" max="4620" width="11.28515625" style="421" bestFit="1" customWidth="1"/>
    <col min="4621" max="4621" width="10.5703125" style="421" bestFit="1" customWidth="1"/>
    <col min="4622" max="4622" width="0.85546875" style="421" customWidth="1"/>
    <col min="4623" max="4623" width="17.42578125" style="421" customWidth="1"/>
    <col min="4624" max="4624" width="11.28515625" style="421" bestFit="1" customWidth="1"/>
    <col min="4625" max="4625" width="11.5703125" style="421" customWidth="1"/>
    <col min="4626" max="4864" width="9.140625" style="421"/>
    <col min="4865" max="4865" width="18.5703125" style="421" customWidth="1"/>
    <col min="4866" max="4866" width="11.28515625" style="421" customWidth="1"/>
    <col min="4867" max="4867" width="10.5703125" style="421" bestFit="1" customWidth="1"/>
    <col min="4868" max="4868" width="1.42578125" style="421" customWidth="1"/>
    <col min="4869" max="4869" width="17.28515625" style="421" customWidth="1"/>
    <col min="4870" max="4870" width="12.140625" style="421" customWidth="1"/>
    <col min="4871" max="4871" width="11.140625" style="421" customWidth="1"/>
    <col min="4872" max="4872" width="0.5703125" style="421" customWidth="1"/>
    <col min="4873" max="4873" width="3.140625" style="421" customWidth="1"/>
    <col min="4874" max="4874" width="3.28515625" style="421" customWidth="1"/>
    <col min="4875" max="4875" width="17.7109375" style="421" customWidth="1"/>
    <col min="4876" max="4876" width="11.28515625" style="421" bestFit="1" customWidth="1"/>
    <col min="4877" max="4877" width="10.5703125" style="421" bestFit="1" customWidth="1"/>
    <col min="4878" max="4878" width="0.85546875" style="421" customWidth="1"/>
    <col min="4879" max="4879" width="17.42578125" style="421" customWidth="1"/>
    <col min="4880" max="4880" width="11.28515625" style="421" bestFit="1" customWidth="1"/>
    <col min="4881" max="4881" width="11.5703125" style="421" customWidth="1"/>
    <col min="4882" max="5120" width="9.140625" style="421"/>
    <col min="5121" max="5121" width="18.5703125" style="421" customWidth="1"/>
    <col min="5122" max="5122" width="11.28515625" style="421" customWidth="1"/>
    <col min="5123" max="5123" width="10.5703125" style="421" bestFit="1" customWidth="1"/>
    <col min="5124" max="5124" width="1.42578125" style="421" customWidth="1"/>
    <col min="5125" max="5125" width="17.28515625" style="421" customWidth="1"/>
    <col min="5126" max="5126" width="12.140625" style="421" customWidth="1"/>
    <col min="5127" max="5127" width="11.140625" style="421" customWidth="1"/>
    <col min="5128" max="5128" width="0.5703125" style="421" customWidth="1"/>
    <col min="5129" max="5129" width="3.140625" style="421" customWidth="1"/>
    <col min="5130" max="5130" width="3.28515625" style="421" customWidth="1"/>
    <col min="5131" max="5131" width="17.7109375" style="421" customWidth="1"/>
    <col min="5132" max="5132" width="11.28515625" style="421" bestFit="1" customWidth="1"/>
    <col min="5133" max="5133" width="10.5703125" style="421" bestFit="1" customWidth="1"/>
    <col min="5134" max="5134" width="0.85546875" style="421" customWidth="1"/>
    <col min="5135" max="5135" width="17.42578125" style="421" customWidth="1"/>
    <col min="5136" max="5136" width="11.28515625" style="421" bestFit="1" customWidth="1"/>
    <col min="5137" max="5137" width="11.5703125" style="421" customWidth="1"/>
    <col min="5138" max="5376" width="9.140625" style="421"/>
    <col min="5377" max="5377" width="18.5703125" style="421" customWidth="1"/>
    <col min="5378" max="5378" width="11.28515625" style="421" customWidth="1"/>
    <col min="5379" max="5379" width="10.5703125" style="421" bestFit="1" customWidth="1"/>
    <col min="5380" max="5380" width="1.42578125" style="421" customWidth="1"/>
    <col min="5381" max="5381" width="17.28515625" style="421" customWidth="1"/>
    <col min="5382" max="5382" width="12.140625" style="421" customWidth="1"/>
    <col min="5383" max="5383" width="11.140625" style="421" customWidth="1"/>
    <col min="5384" max="5384" width="0.5703125" style="421" customWidth="1"/>
    <col min="5385" max="5385" width="3.140625" style="421" customWidth="1"/>
    <col min="5386" max="5386" width="3.28515625" style="421" customWidth="1"/>
    <col min="5387" max="5387" width="17.7109375" style="421" customWidth="1"/>
    <col min="5388" max="5388" width="11.28515625" style="421" bestFit="1" customWidth="1"/>
    <col min="5389" max="5389" width="10.5703125" style="421" bestFit="1" customWidth="1"/>
    <col min="5390" max="5390" width="0.85546875" style="421" customWidth="1"/>
    <col min="5391" max="5391" width="17.42578125" style="421" customWidth="1"/>
    <col min="5392" max="5392" width="11.28515625" style="421" bestFit="1" customWidth="1"/>
    <col min="5393" max="5393" width="11.5703125" style="421" customWidth="1"/>
    <col min="5394" max="5632" width="9.140625" style="421"/>
    <col min="5633" max="5633" width="18.5703125" style="421" customWidth="1"/>
    <col min="5634" max="5634" width="11.28515625" style="421" customWidth="1"/>
    <col min="5635" max="5635" width="10.5703125" style="421" bestFit="1" customWidth="1"/>
    <col min="5636" max="5636" width="1.42578125" style="421" customWidth="1"/>
    <col min="5637" max="5637" width="17.28515625" style="421" customWidth="1"/>
    <col min="5638" max="5638" width="12.140625" style="421" customWidth="1"/>
    <col min="5639" max="5639" width="11.140625" style="421" customWidth="1"/>
    <col min="5640" max="5640" width="0.5703125" style="421" customWidth="1"/>
    <col min="5641" max="5641" width="3.140625" style="421" customWidth="1"/>
    <col min="5642" max="5642" width="3.28515625" style="421" customWidth="1"/>
    <col min="5643" max="5643" width="17.7109375" style="421" customWidth="1"/>
    <col min="5644" max="5644" width="11.28515625" style="421" bestFit="1" customWidth="1"/>
    <col min="5645" max="5645" width="10.5703125" style="421" bestFit="1" customWidth="1"/>
    <col min="5646" max="5646" width="0.85546875" style="421" customWidth="1"/>
    <col min="5647" max="5647" width="17.42578125" style="421" customWidth="1"/>
    <col min="5648" max="5648" width="11.28515625" style="421" bestFit="1" customWidth="1"/>
    <col min="5649" max="5649" width="11.5703125" style="421" customWidth="1"/>
    <col min="5650" max="5888" width="9.140625" style="421"/>
    <col min="5889" max="5889" width="18.5703125" style="421" customWidth="1"/>
    <col min="5890" max="5890" width="11.28515625" style="421" customWidth="1"/>
    <col min="5891" max="5891" width="10.5703125" style="421" bestFit="1" customWidth="1"/>
    <col min="5892" max="5892" width="1.42578125" style="421" customWidth="1"/>
    <col min="5893" max="5893" width="17.28515625" style="421" customWidth="1"/>
    <col min="5894" max="5894" width="12.140625" style="421" customWidth="1"/>
    <col min="5895" max="5895" width="11.140625" style="421" customWidth="1"/>
    <col min="5896" max="5896" width="0.5703125" style="421" customWidth="1"/>
    <col min="5897" max="5897" width="3.140625" style="421" customWidth="1"/>
    <col min="5898" max="5898" width="3.28515625" style="421" customWidth="1"/>
    <col min="5899" max="5899" width="17.7109375" style="421" customWidth="1"/>
    <col min="5900" max="5900" width="11.28515625" style="421" bestFit="1" customWidth="1"/>
    <col min="5901" max="5901" width="10.5703125" style="421" bestFit="1" customWidth="1"/>
    <col min="5902" max="5902" width="0.85546875" style="421" customWidth="1"/>
    <col min="5903" max="5903" width="17.42578125" style="421" customWidth="1"/>
    <col min="5904" max="5904" width="11.28515625" style="421" bestFit="1" customWidth="1"/>
    <col min="5905" max="5905" width="11.5703125" style="421" customWidth="1"/>
    <col min="5906" max="6144" width="9.140625" style="421"/>
    <col min="6145" max="6145" width="18.5703125" style="421" customWidth="1"/>
    <col min="6146" max="6146" width="11.28515625" style="421" customWidth="1"/>
    <col min="6147" max="6147" width="10.5703125" style="421" bestFit="1" customWidth="1"/>
    <col min="6148" max="6148" width="1.42578125" style="421" customWidth="1"/>
    <col min="6149" max="6149" width="17.28515625" style="421" customWidth="1"/>
    <col min="6150" max="6150" width="12.140625" style="421" customWidth="1"/>
    <col min="6151" max="6151" width="11.140625" style="421" customWidth="1"/>
    <col min="6152" max="6152" width="0.5703125" style="421" customWidth="1"/>
    <col min="6153" max="6153" width="3.140625" style="421" customWidth="1"/>
    <col min="6154" max="6154" width="3.28515625" style="421" customWidth="1"/>
    <col min="6155" max="6155" width="17.7109375" style="421" customWidth="1"/>
    <col min="6156" max="6156" width="11.28515625" style="421" bestFit="1" customWidth="1"/>
    <col min="6157" max="6157" width="10.5703125" style="421" bestFit="1" customWidth="1"/>
    <col min="6158" max="6158" width="0.85546875" style="421" customWidth="1"/>
    <col min="6159" max="6159" width="17.42578125" style="421" customWidth="1"/>
    <col min="6160" max="6160" width="11.28515625" style="421" bestFit="1" customWidth="1"/>
    <col min="6161" max="6161" width="11.5703125" style="421" customWidth="1"/>
    <col min="6162" max="6400" width="9.140625" style="421"/>
    <col min="6401" max="6401" width="18.5703125" style="421" customWidth="1"/>
    <col min="6402" max="6402" width="11.28515625" style="421" customWidth="1"/>
    <col min="6403" max="6403" width="10.5703125" style="421" bestFit="1" customWidth="1"/>
    <col min="6404" max="6404" width="1.42578125" style="421" customWidth="1"/>
    <col min="6405" max="6405" width="17.28515625" style="421" customWidth="1"/>
    <col min="6406" max="6406" width="12.140625" style="421" customWidth="1"/>
    <col min="6407" max="6407" width="11.140625" style="421" customWidth="1"/>
    <col min="6408" max="6408" width="0.5703125" style="421" customWidth="1"/>
    <col min="6409" max="6409" width="3.140625" style="421" customWidth="1"/>
    <col min="6410" max="6410" width="3.28515625" style="421" customWidth="1"/>
    <col min="6411" max="6411" width="17.7109375" style="421" customWidth="1"/>
    <col min="6412" max="6412" width="11.28515625" style="421" bestFit="1" customWidth="1"/>
    <col min="6413" max="6413" width="10.5703125" style="421" bestFit="1" customWidth="1"/>
    <col min="6414" max="6414" width="0.85546875" style="421" customWidth="1"/>
    <col min="6415" max="6415" width="17.42578125" style="421" customWidth="1"/>
    <col min="6416" max="6416" width="11.28515625" style="421" bestFit="1" customWidth="1"/>
    <col min="6417" max="6417" width="11.5703125" style="421" customWidth="1"/>
    <col min="6418" max="6656" width="9.140625" style="421"/>
    <col min="6657" max="6657" width="18.5703125" style="421" customWidth="1"/>
    <col min="6658" max="6658" width="11.28515625" style="421" customWidth="1"/>
    <col min="6659" max="6659" width="10.5703125" style="421" bestFit="1" customWidth="1"/>
    <col min="6660" max="6660" width="1.42578125" style="421" customWidth="1"/>
    <col min="6661" max="6661" width="17.28515625" style="421" customWidth="1"/>
    <col min="6662" max="6662" width="12.140625" style="421" customWidth="1"/>
    <col min="6663" max="6663" width="11.140625" style="421" customWidth="1"/>
    <col min="6664" max="6664" width="0.5703125" style="421" customWidth="1"/>
    <col min="6665" max="6665" width="3.140625" style="421" customWidth="1"/>
    <col min="6666" max="6666" width="3.28515625" style="421" customWidth="1"/>
    <col min="6667" max="6667" width="17.7109375" style="421" customWidth="1"/>
    <col min="6668" max="6668" width="11.28515625" style="421" bestFit="1" customWidth="1"/>
    <col min="6669" max="6669" width="10.5703125" style="421" bestFit="1" customWidth="1"/>
    <col min="6670" max="6670" width="0.85546875" style="421" customWidth="1"/>
    <col min="6671" max="6671" width="17.42578125" style="421" customWidth="1"/>
    <col min="6672" max="6672" width="11.28515625" style="421" bestFit="1" customWidth="1"/>
    <col min="6673" max="6673" width="11.5703125" style="421" customWidth="1"/>
    <col min="6674" max="6912" width="9.140625" style="421"/>
    <col min="6913" max="6913" width="18.5703125" style="421" customWidth="1"/>
    <col min="6914" max="6914" width="11.28515625" style="421" customWidth="1"/>
    <col min="6915" max="6915" width="10.5703125" style="421" bestFit="1" customWidth="1"/>
    <col min="6916" max="6916" width="1.42578125" style="421" customWidth="1"/>
    <col min="6917" max="6917" width="17.28515625" style="421" customWidth="1"/>
    <col min="6918" max="6918" width="12.140625" style="421" customWidth="1"/>
    <col min="6919" max="6919" width="11.140625" style="421" customWidth="1"/>
    <col min="6920" max="6920" width="0.5703125" style="421" customWidth="1"/>
    <col min="6921" max="6921" width="3.140625" style="421" customWidth="1"/>
    <col min="6922" max="6922" width="3.28515625" style="421" customWidth="1"/>
    <col min="6923" max="6923" width="17.7109375" style="421" customWidth="1"/>
    <col min="6924" max="6924" width="11.28515625" style="421" bestFit="1" customWidth="1"/>
    <col min="6925" max="6925" width="10.5703125" style="421" bestFit="1" customWidth="1"/>
    <col min="6926" max="6926" width="0.85546875" style="421" customWidth="1"/>
    <col min="6927" max="6927" width="17.42578125" style="421" customWidth="1"/>
    <col min="6928" max="6928" width="11.28515625" style="421" bestFit="1" customWidth="1"/>
    <col min="6929" max="6929" width="11.5703125" style="421" customWidth="1"/>
    <col min="6930" max="7168" width="9.140625" style="421"/>
    <col min="7169" max="7169" width="18.5703125" style="421" customWidth="1"/>
    <col min="7170" max="7170" width="11.28515625" style="421" customWidth="1"/>
    <col min="7171" max="7171" width="10.5703125" style="421" bestFit="1" customWidth="1"/>
    <col min="7172" max="7172" width="1.42578125" style="421" customWidth="1"/>
    <col min="7173" max="7173" width="17.28515625" style="421" customWidth="1"/>
    <col min="7174" max="7174" width="12.140625" style="421" customWidth="1"/>
    <col min="7175" max="7175" width="11.140625" style="421" customWidth="1"/>
    <col min="7176" max="7176" width="0.5703125" style="421" customWidth="1"/>
    <col min="7177" max="7177" width="3.140625" style="421" customWidth="1"/>
    <col min="7178" max="7178" width="3.28515625" style="421" customWidth="1"/>
    <col min="7179" max="7179" width="17.7109375" style="421" customWidth="1"/>
    <col min="7180" max="7180" width="11.28515625" style="421" bestFit="1" customWidth="1"/>
    <col min="7181" max="7181" width="10.5703125" style="421" bestFit="1" customWidth="1"/>
    <col min="7182" max="7182" width="0.85546875" style="421" customWidth="1"/>
    <col min="7183" max="7183" width="17.42578125" style="421" customWidth="1"/>
    <col min="7184" max="7184" width="11.28515625" style="421" bestFit="1" customWidth="1"/>
    <col min="7185" max="7185" width="11.5703125" style="421" customWidth="1"/>
    <col min="7186" max="7424" width="9.140625" style="421"/>
    <col min="7425" max="7425" width="18.5703125" style="421" customWidth="1"/>
    <col min="7426" max="7426" width="11.28515625" style="421" customWidth="1"/>
    <col min="7427" max="7427" width="10.5703125" style="421" bestFit="1" customWidth="1"/>
    <col min="7428" max="7428" width="1.42578125" style="421" customWidth="1"/>
    <col min="7429" max="7429" width="17.28515625" style="421" customWidth="1"/>
    <col min="7430" max="7430" width="12.140625" style="421" customWidth="1"/>
    <col min="7431" max="7431" width="11.140625" style="421" customWidth="1"/>
    <col min="7432" max="7432" width="0.5703125" style="421" customWidth="1"/>
    <col min="7433" max="7433" width="3.140625" style="421" customWidth="1"/>
    <col min="7434" max="7434" width="3.28515625" style="421" customWidth="1"/>
    <col min="7435" max="7435" width="17.7109375" style="421" customWidth="1"/>
    <col min="7436" max="7436" width="11.28515625" style="421" bestFit="1" customWidth="1"/>
    <col min="7437" max="7437" width="10.5703125" style="421" bestFit="1" customWidth="1"/>
    <col min="7438" max="7438" width="0.85546875" style="421" customWidth="1"/>
    <col min="7439" max="7439" width="17.42578125" style="421" customWidth="1"/>
    <col min="7440" max="7440" width="11.28515625" style="421" bestFit="1" customWidth="1"/>
    <col min="7441" max="7441" width="11.5703125" style="421" customWidth="1"/>
    <col min="7442" max="7680" width="9.140625" style="421"/>
    <col min="7681" max="7681" width="18.5703125" style="421" customWidth="1"/>
    <col min="7682" max="7682" width="11.28515625" style="421" customWidth="1"/>
    <col min="7683" max="7683" width="10.5703125" style="421" bestFit="1" customWidth="1"/>
    <col min="7684" max="7684" width="1.42578125" style="421" customWidth="1"/>
    <col min="7685" max="7685" width="17.28515625" style="421" customWidth="1"/>
    <col min="7686" max="7686" width="12.140625" style="421" customWidth="1"/>
    <col min="7687" max="7687" width="11.140625" style="421" customWidth="1"/>
    <col min="7688" max="7688" width="0.5703125" style="421" customWidth="1"/>
    <col min="7689" max="7689" width="3.140625" style="421" customWidth="1"/>
    <col min="7690" max="7690" width="3.28515625" style="421" customWidth="1"/>
    <col min="7691" max="7691" width="17.7109375" style="421" customWidth="1"/>
    <col min="7692" max="7692" width="11.28515625" style="421" bestFit="1" customWidth="1"/>
    <col min="7693" max="7693" width="10.5703125" style="421" bestFit="1" customWidth="1"/>
    <col min="7694" max="7694" width="0.85546875" style="421" customWidth="1"/>
    <col min="7695" max="7695" width="17.42578125" style="421" customWidth="1"/>
    <col min="7696" max="7696" width="11.28515625" style="421" bestFit="1" customWidth="1"/>
    <col min="7697" max="7697" width="11.5703125" style="421" customWidth="1"/>
    <col min="7698" max="7936" width="9.140625" style="421"/>
    <col min="7937" max="7937" width="18.5703125" style="421" customWidth="1"/>
    <col min="7938" max="7938" width="11.28515625" style="421" customWidth="1"/>
    <col min="7939" max="7939" width="10.5703125" style="421" bestFit="1" customWidth="1"/>
    <col min="7940" max="7940" width="1.42578125" style="421" customWidth="1"/>
    <col min="7941" max="7941" width="17.28515625" style="421" customWidth="1"/>
    <col min="7942" max="7942" width="12.140625" style="421" customWidth="1"/>
    <col min="7943" max="7943" width="11.140625" style="421" customWidth="1"/>
    <col min="7944" max="7944" width="0.5703125" style="421" customWidth="1"/>
    <col min="7945" max="7945" width="3.140625" style="421" customWidth="1"/>
    <col min="7946" max="7946" width="3.28515625" style="421" customWidth="1"/>
    <col min="7947" max="7947" width="17.7109375" style="421" customWidth="1"/>
    <col min="7948" max="7948" width="11.28515625" style="421" bestFit="1" customWidth="1"/>
    <col min="7949" max="7949" width="10.5703125" style="421" bestFit="1" customWidth="1"/>
    <col min="7950" max="7950" width="0.85546875" style="421" customWidth="1"/>
    <col min="7951" max="7951" width="17.42578125" style="421" customWidth="1"/>
    <col min="7952" max="7952" width="11.28515625" style="421" bestFit="1" customWidth="1"/>
    <col min="7953" max="7953" width="11.5703125" style="421" customWidth="1"/>
    <col min="7954" max="8192" width="9.140625" style="421"/>
    <col min="8193" max="8193" width="18.5703125" style="421" customWidth="1"/>
    <col min="8194" max="8194" width="11.28515625" style="421" customWidth="1"/>
    <col min="8195" max="8195" width="10.5703125" style="421" bestFit="1" customWidth="1"/>
    <col min="8196" max="8196" width="1.42578125" style="421" customWidth="1"/>
    <col min="8197" max="8197" width="17.28515625" style="421" customWidth="1"/>
    <col min="8198" max="8198" width="12.140625" style="421" customWidth="1"/>
    <col min="8199" max="8199" width="11.140625" style="421" customWidth="1"/>
    <col min="8200" max="8200" width="0.5703125" style="421" customWidth="1"/>
    <col min="8201" max="8201" width="3.140625" style="421" customWidth="1"/>
    <col min="8202" max="8202" width="3.28515625" style="421" customWidth="1"/>
    <col min="8203" max="8203" width="17.7109375" style="421" customWidth="1"/>
    <col min="8204" max="8204" width="11.28515625" style="421" bestFit="1" customWidth="1"/>
    <col min="8205" max="8205" width="10.5703125" style="421" bestFit="1" customWidth="1"/>
    <col min="8206" max="8206" width="0.85546875" style="421" customWidth="1"/>
    <col min="8207" max="8207" width="17.42578125" style="421" customWidth="1"/>
    <col min="8208" max="8208" width="11.28515625" style="421" bestFit="1" customWidth="1"/>
    <col min="8209" max="8209" width="11.5703125" style="421" customWidth="1"/>
    <col min="8210" max="8448" width="9.140625" style="421"/>
    <col min="8449" max="8449" width="18.5703125" style="421" customWidth="1"/>
    <col min="8450" max="8450" width="11.28515625" style="421" customWidth="1"/>
    <col min="8451" max="8451" width="10.5703125" style="421" bestFit="1" customWidth="1"/>
    <col min="8452" max="8452" width="1.42578125" style="421" customWidth="1"/>
    <col min="8453" max="8453" width="17.28515625" style="421" customWidth="1"/>
    <col min="8454" max="8454" width="12.140625" style="421" customWidth="1"/>
    <col min="8455" max="8455" width="11.140625" style="421" customWidth="1"/>
    <col min="8456" max="8456" width="0.5703125" style="421" customWidth="1"/>
    <col min="8457" max="8457" width="3.140625" style="421" customWidth="1"/>
    <col min="8458" max="8458" width="3.28515625" style="421" customWidth="1"/>
    <col min="8459" max="8459" width="17.7109375" style="421" customWidth="1"/>
    <col min="8460" max="8460" width="11.28515625" style="421" bestFit="1" customWidth="1"/>
    <col min="8461" max="8461" width="10.5703125" style="421" bestFit="1" customWidth="1"/>
    <col min="8462" max="8462" width="0.85546875" style="421" customWidth="1"/>
    <col min="8463" max="8463" width="17.42578125" style="421" customWidth="1"/>
    <col min="8464" max="8464" width="11.28515625" style="421" bestFit="1" customWidth="1"/>
    <col min="8465" max="8465" width="11.5703125" style="421" customWidth="1"/>
    <col min="8466" max="8704" width="9.140625" style="421"/>
    <col min="8705" max="8705" width="18.5703125" style="421" customWidth="1"/>
    <col min="8706" max="8706" width="11.28515625" style="421" customWidth="1"/>
    <col min="8707" max="8707" width="10.5703125" style="421" bestFit="1" customWidth="1"/>
    <col min="8708" max="8708" width="1.42578125" style="421" customWidth="1"/>
    <col min="8709" max="8709" width="17.28515625" style="421" customWidth="1"/>
    <col min="8710" max="8710" width="12.140625" style="421" customWidth="1"/>
    <col min="8711" max="8711" width="11.140625" style="421" customWidth="1"/>
    <col min="8712" max="8712" width="0.5703125" style="421" customWidth="1"/>
    <col min="8713" max="8713" width="3.140625" style="421" customWidth="1"/>
    <col min="8714" max="8714" width="3.28515625" style="421" customWidth="1"/>
    <col min="8715" max="8715" width="17.7109375" style="421" customWidth="1"/>
    <col min="8716" max="8716" width="11.28515625" style="421" bestFit="1" customWidth="1"/>
    <col min="8717" max="8717" width="10.5703125" style="421" bestFit="1" customWidth="1"/>
    <col min="8718" max="8718" width="0.85546875" style="421" customWidth="1"/>
    <col min="8719" max="8719" width="17.42578125" style="421" customWidth="1"/>
    <col min="8720" max="8720" width="11.28515625" style="421" bestFit="1" customWidth="1"/>
    <col min="8721" max="8721" width="11.5703125" style="421" customWidth="1"/>
    <col min="8722" max="8960" width="9.140625" style="421"/>
    <col min="8961" max="8961" width="18.5703125" style="421" customWidth="1"/>
    <col min="8962" max="8962" width="11.28515625" style="421" customWidth="1"/>
    <col min="8963" max="8963" width="10.5703125" style="421" bestFit="1" customWidth="1"/>
    <col min="8964" max="8964" width="1.42578125" style="421" customWidth="1"/>
    <col min="8965" max="8965" width="17.28515625" style="421" customWidth="1"/>
    <col min="8966" max="8966" width="12.140625" style="421" customWidth="1"/>
    <col min="8967" max="8967" width="11.140625" style="421" customWidth="1"/>
    <col min="8968" max="8968" width="0.5703125" style="421" customWidth="1"/>
    <col min="8969" max="8969" width="3.140625" style="421" customWidth="1"/>
    <col min="8970" max="8970" width="3.28515625" style="421" customWidth="1"/>
    <col min="8971" max="8971" width="17.7109375" style="421" customWidth="1"/>
    <col min="8972" max="8972" width="11.28515625" style="421" bestFit="1" customWidth="1"/>
    <col min="8973" max="8973" width="10.5703125" style="421" bestFit="1" customWidth="1"/>
    <col min="8974" max="8974" width="0.85546875" style="421" customWidth="1"/>
    <col min="8975" max="8975" width="17.42578125" style="421" customWidth="1"/>
    <col min="8976" max="8976" width="11.28515625" style="421" bestFit="1" customWidth="1"/>
    <col min="8977" max="8977" width="11.5703125" style="421" customWidth="1"/>
    <col min="8978" max="9216" width="9.140625" style="421"/>
    <col min="9217" max="9217" width="18.5703125" style="421" customWidth="1"/>
    <col min="9218" max="9218" width="11.28515625" style="421" customWidth="1"/>
    <col min="9219" max="9219" width="10.5703125" style="421" bestFit="1" customWidth="1"/>
    <col min="9220" max="9220" width="1.42578125" style="421" customWidth="1"/>
    <col min="9221" max="9221" width="17.28515625" style="421" customWidth="1"/>
    <col min="9222" max="9222" width="12.140625" style="421" customWidth="1"/>
    <col min="9223" max="9223" width="11.140625" style="421" customWidth="1"/>
    <col min="9224" max="9224" width="0.5703125" style="421" customWidth="1"/>
    <col min="9225" max="9225" width="3.140625" style="421" customWidth="1"/>
    <col min="9226" max="9226" width="3.28515625" style="421" customWidth="1"/>
    <col min="9227" max="9227" width="17.7109375" style="421" customWidth="1"/>
    <col min="9228" max="9228" width="11.28515625" style="421" bestFit="1" customWidth="1"/>
    <col min="9229" max="9229" width="10.5703125" style="421" bestFit="1" customWidth="1"/>
    <col min="9230" max="9230" width="0.85546875" style="421" customWidth="1"/>
    <col min="9231" max="9231" width="17.42578125" style="421" customWidth="1"/>
    <col min="9232" max="9232" width="11.28515625" style="421" bestFit="1" customWidth="1"/>
    <col min="9233" max="9233" width="11.5703125" style="421" customWidth="1"/>
    <col min="9234" max="9472" width="9.140625" style="421"/>
    <col min="9473" max="9473" width="18.5703125" style="421" customWidth="1"/>
    <col min="9474" max="9474" width="11.28515625" style="421" customWidth="1"/>
    <col min="9475" max="9475" width="10.5703125" style="421" bestFit="1" customWidth="1"/>
    <col min="9476" max="9476" width="1.42578125" style="421" customWidth="1"/>
    <col min="9477" max="9477" width="17.28515625" style="421" customWidth="1"/>
    <col min="9478" max="9478" width="12.140625" style="421" customWidth="1"/>
    <col min="9479" max="9479" width="11.140625" style="421" customWidth="1"/>
    <col min="9480" max="9480" width="0.5703125" style="421" customWidth="1"/>
    <col min="9481" max="9481" width="3.140625" style="421" customWidth="1"/>
    <col min="9482" max="9482" width="3.28515625" style="421" customWidth="1"/>
    <col min="9483" max="9483" width="17.7109375" style="421" customWidth="1"/>
    <col min="9484" max="9484" width="11.28515625" style="421" bestFit="1" customWidth="1"/>
    <col min="9485" max="9485" width="10.5703125" style="421" bestFit="1" customWidth="1"/>
    <col min="9486" max="9486" width="0.85546875" style="421" customWidth="1"/>
    <col min="9487" max="9487" width="17.42578125" style="421" customWidth="1"/>
    <col min="9488" max="9488" width="11.28515625" style="421" bestFit="1" customWidth="1"/>
    <col min="9489" max="9489" width="11.5703125" style="421" customWidth="1"/>
    <col min="9490" max="9728" width="9.140625" style="421"/>
    <col min="9729" max="9729" width="18.5703125" style="421" customWidth="1"/>
    <col min="9730" max="9730" width="11.28515625" style="421" customWidth="1"/>
    <col min="9731" max="9731" width="10.5703125" style="421" bestFit="1" customWidth="1"/>
    <col min="9732" max="9732" width="1.42578125" style="421" customWidth="1"/>
    <col min="9733" max="9733" width="17.28515625" style="421" customWidth="1"/>
    <col min="9734" max="9734" width="12.140625" style="421" customWidth="1"/>
    <col min="9735" max="9735" width="11.140625" style="421" customWidth="1"/>
    <col min="9736" max="9736" width="0.5703125" style="421" customWidth="1"/>
    <col min="9737" max="9737" width="3.140625" style="421" customWidth="1"/>
    <col min="9738" max="9738" width="3.28515625" style="421" customWidth="1"/>
    <col min="9739" max="9739" width="17.7109375" style="421" customWidth="1"/>
    <col min="9740" max="9740" width="11.28515625" style="421" bestFit="1" customWidth="1"/>
    <col min="9741" max="9741" width="10.5703125" style="421" bestFit="1" customWidth="1"/>
    <col min="9742" max="9742" width="0.85546875" style="421" customWidth="1"/>
    <col min="9743" max="9743" width="17.42578125" style="421" customWidth="1"/>
    <col min="9744" max="9744" width="11.28515625" style="421" bestFit="1" customWidth="1"/>
    <col min="9745" max="9745" width="11.5703125" style="421" customWidth="1"/>
    <col min="9746" max="9984" width="9.140625" style="421"/>
    <col min="9985" max="9985" width="18.5703125" style="421" customWidth="1"/>
    <col min="9986" max="9986" width="11.28515625" style="421" customWidth="1"/>
    <col min="9987" max="9987" width="10.5703125" style="421" bestFit="1" customWidth="1"/>
    <col min="9988" max="9988" width="1.42578125" style="421" customWidth="1"/>
    <col min="9989" max="9989" width="17.28515625" style="421" customWidth="1"/>
    <col min="9990" max="9990" width="12.140625" style="421" customWidth="1"/>
    <col min="9991" max="9991" width="11.140625" style="421" customWidth="1"/>
    <col min="9992" max="9992" width="0.5703125" style="421" customWidth="1"/>
    <col min="9993" max="9993" width="3.140625" style="421" customWidth="1"/>
    <col min="9994" max="9994" width="3.28515625" style="421" customWidth="1"/>
    <col min="9995" max="9995" width="17.7109375" style="421" customWidth="1"/>
    <col min="9996" max="9996" width="11.28515625" style="421" bestFit="1" customWidth="1"/>
    <col min="9997" max="9997" width="10.5703125" style="421" bestFit="1" customWidth="1"/>
    <col min="9998" max="9998" width="0.85546875" style="421" customWidth="1"/>
    <col min="9999" max="9999" width="17.42578125" style="421" customWidth="1"/>
    <col min="10000" max="10000" width="11.28515625" style="421" bestFit="1" customWidth="1"/>
    <col min="10001" max="10001" width="11.5703125" style="421" customWidth="1"/>
    <col min="10002" max="10240" width="9.140625" style="421"/>
    <col min="10241" max="10241" width="18.5703125" style="421" customWidth="1"/>
    <col min="10242" max="10242" width="11.28515625" style="421" customWidth="1"/>
    <col min="10243" max="10243" width="10.5703125" style="421" bestFit="1" customWidth="1"/>
    <col min="10244" max="10244" width="1.42578125" style="421" customWidth="1"/>
    <col min="10245" max="10245" width="17.28515625" style="421" customWidth="1"/>
    <col min="10246" max="10246" width="12.140625" style="421" customWidth="1"/>
    <col min="10247" max="10247" width="11.140625" style="421" customWidth="1"/>
    <col min="10248" max="10248" width="0.5703125" style="421" customWidth="1"/>
    <col min="10249" max="10249" width="3.140625" style="421" customWidth="1"/>
    <col min="10250" max="10250" width="3.28515625" style="421" customWidth="1"/>
    <col min="10251" max="10251" width="17.7109375" style="421" customWidth="1"/>
    <col min="10252" max="10252" width="11.28515625" style="421" bestFit="1" customWidth="1"/>
    <col min="10253" max="10253" width="10.5703125" style="421" bestFit="1" customWidth="1"/>
    <col min="10254" max="10254" width="0.85546875" style="421" customWidth="1"/>
    <col min="10255" max="10255" width="17.42578125" style="421" customWidth="1"/>
    <col min="10256" max="10256" width="11.28515625" style="421" bestFit="1" customWidth="1"/>
    <col min="10257" max="10257" width="11.5703125" style="421" customWidth="1"/>
    <col min="10258" max="10496" width="9.140625" style="421"/>
    <col min="10497" max="10497" width="18.5703125" style="421" customWidth="1"/>
    <col min="10498" max="10498" width="11.28515625" style="421" customWidth="1"/>
    <col min="10499" max="10499" width="10.5703125" style="421" bestFit="1" customWidth="1"/>
    <col min="10500" max="10500" width="1.42578125" style="421" customWidth="1"/>
    <col min="10501" max="10501" width="17.28515625" style="421" customWidth="1"/>
    <col min="10502" max="10502" width="12.140625" style="421" customWidth="1"/>
    <col min="10503" max="10503" width="11.140625" style="421" customWidth="1"/>
    <col min="10504" max="10504" width="0.5703125" style="421" customWidth="1"/>
    <col min="10505" max="10505" width="3.140625" style="421" customWidth="1"/>
    <col min="10506" max="10506" width="3.28515625" style="421" customWidth="1"/>
    <col min="10507" max="10507" width="17.7109375" style="421" customWidth="1"/>
    <col min="10508" max="10508" width="11.28515625" style="421" bestFit="1" customWidth="1"/>
    <col min="10509" max="10509" width="10.5703125" style="421" bestFit="1" customWidth="1"/>
    <col min="10510" max="10510" width="0.85546875" style="421" customWidth="1"/>
    <col min="10511" max="10511" width="17.42578125" style="421" customWidth="1"/>
    <col min="10512" max="10512" width="11.28515625" style="421" bestFit="1" customWidth="1"/>
    <col min="10513" max="10513" width="11.5703125" style="421" customWidth="1"/>
    <col min="10514" max="10752" width="9.140625" style="421"/>
    <col min="10753" max="10753" width="18.5703125" style="421" customWidth="1"/>
    <col min="10754" max="10754" width="11.28515625" style="421" customWidth="1"/>
    <col min="10755" max="10755" width="10.5703125" style="421" bestFit="1" customWidth="1"/>
    <col min="10756" max="10756" width="1.42578125" style="421" customWidth="1"/>
    <col min="10757" max="10757" width="17.28515625" style="421" customWidth="1"/>
    <col min="10758" max="10758" width="12.140625" style="421" customWidth="1"/>
    <col min="10759" max="10759" width="11.140625" style="421" customWidth="1"/>
    <col min="10760" max="10760" width="0.5703125" style="421" customWidth="1"/>
    <col min="10761" max="10761" width="3.140625" style="421" customWidth="1"/>
    <col min="10762" max="10762" width="3.28515625" style="421" customWidth="1"/>
    <col min="10763" max="10763" width="17.7109375" style="421" customWidth="1"/>
    <col min="10764" max="10764" width="11.28515625" style="421" bestFit="1" customWidth="1"/>
    <col min="10765" max="10765" width="10.5703125" style="421" bestFit="1" customWidth="1"/>
    <col min="10766" max="10766" width="0.85546875" style="421" customWidth="1"/>
    <col min="10767" max="10767" width="17.42578125" style="421" customWidth="1"/>
    <col min="10768" max="10768" width="11.28515625" style="421" bestFit="1" customWidth="1"/>
    <col min="10769" max="10769" width="11.5703125" style="421" customWidth="1"/>
    <col min="10770" max="11008" width="9.140625" style="421"/>
    <col min="11009" max="11009" width="18.5703125" style="421" customWidth="1"/>
    <col min="11010" max="11010" width="11.28515625" style="421" customWidth="1"/>
    <col min="11011" max="11011" width="10.5703125" style="421" bestFit="1" customWidth="1"/>
    <col min="11012" max="11012" width="1.42578125" style="421" customWidth="1"/>
    <col min="11013" max="11013" width="17.28515625" style="421" customWidth="1"/>
    <col min="11014" max="11014" width="12.140625" style="421" customWidth="1"/>
    <col min="11015" max="11015" width="11.140625" style="421" customWidth="1"/>
    <col min="11016" max="11016" width="0.5703125" style="421" customWidth="1"/>
    <col min="11017" max="11017" width="3.140625" style="421" customWidth="1"/>
    <col min="11018" max="11018" width="3.28515625" style="421" customWidth="1"/>
    <col min="11019" max="11019" width="17.7109375" style="421" customWidth="1"/>
    <col min="11020" max="11020" width="11.28515625" style="421" bestFit="1" customWidth="1"/>
    <col min="11021" max="11021" width="10.5703125" style="421" bestFit="1" customWidth="1"/>
    <col min="11022" max="11022" width="0.85546875" style="421" customWidth="1"/>
    <col min="11023" max="11023" width="17.42578125" style="421" customWidth="1"/>
    <col min="11024" max="11024" width="11.28515625" style="421" bestFit="1" customWidth="1"/>
    <col min="11025" max="11025" width="11.5703125" style="421" customWidth="1"/>
    <col min="11026" max="11264" width="9.140625" style="421"/>
    <col min="11265" max="11265" width="18.5703125" style="421" customWidth="1"/>
    <col min="11266" max="11266" width="11.28515625" style="421" customWidth="1"/>
    <col min="11267" max="11267" width="10.5703125" style="421" bestFit="1" customWidth="1"/>
    <col min="11268" max="11268" width="1.42578125" style="421" customWidth="1"/>
    <col min="11269" max="11269" width="17.28515625" style="421" customWidth="1"/>
    <col min="11270" max="11270" width="12.140625" style="421" customWidth="1"/>
    <col min="11271" max="11271" width="11.140625" style="421" customWidth="1"/>
    <col min="11272" max="11272" width="0.5703125" style="421" customWidth="1"/>
    <col min="11273" max="11273" width="3.140625" style="421" customWidth="1"/>
    <col min="11274" max="11274" width="3.28515625" style="421" customWidth="1"/>
    <col min="11275" max="11275" width="17.7109375" style="421" customWidth="1"/>
    <col min="11276" max="11276" width="11.28515625" style="421" bestFit="1" customWidth="1"/>
    <col min="11277" max="11277" width="10.5703125" style="421" bestFit="1" customWidth="1"/>
    <col min="11278" max="11278" width="0.85546875" style="421" customWidth="1"/>
    <col min="11279" max="11279" width="17.42578125" style="421" customWidth="1"/>
    <col min="11280" max="11280" width="11.28515625" style="421" bestFit="1" customWidth="1"/>
    <col min="11281" max="11281" width="11.5703125" style="421" customWidth="1"/>
    <col min="11282" max="11520" width="9.140625" style="421"/>
    <col min="11521" max="11521" width="18.5703125" style="421" customWidth="1"/>
    <col min="11522" max="11522" width="11.28515625" style="421" customWidth="1"/>
    <col min="11523" max="11523" width="10.5703125" style="421" bestFit="1" customWidth="1"/>
    <col min="11524" max="11524" width="1.42578125" style="421" customWidth="1"/>
    <col min="11525" max="11525" width="17.28515625" style="421" customWidth="1"/>
    <col min="11526" max="11526" width="12.140625" style="421" customWidth="1"/>
    <col min="11527" max="11527" width="11.140625" style="421" customWidth="1"/>
    <col min="11528" max="11528" width="0.5703125" style="421" customWidth="1"/>
    <col min="11529" max="11529" width="3.140625" style="421" customWidth="1"/>
    <col min="11530" max="11530" width="3.28515625" style="421" customWidth="1"/>
    <col min="11531" max="11531" width="17.7109375" style="421" customWidth="1"/>
    <col min="11532" max="11532" width="11.28515625" style="421" bestFit="1" customWidth="1"/>
    <col min="11533" max="11533" width="10.5703125" style="421" bestFit="1" customWidth="1"/>
    <col min="11534" max="11534" width="0.85546875" style="421" customWidth="1"/>
    <col min="11535" max="11535" width="17.42578125" style="421" customWidth="1"/>
    <col min="11536" max="11536" width="11.28515625" style="421" bestFit="1" customWidth="1"/>
    <col min="11537" max="11537" width="11.5703125" style="421" customWidth="1"/>
    <col min="11538" max="11776" width="9.140625" style="421"/>
    <col min="11777" max="11777" width="18.5703125" style="421" customWidth="1"/>
    <col min="11778" max="11778" width="11.28515625" style="421" customWidth="1"/>
    <col min="11779" max="11779" width="10.5703125" style="421" bestFit="1" customWidth="1"/>
    <col min="11780" max="11780" width="1.42578125" style="421" customWidth="1"/>
    <col min="11781" max="11781" width="17.28515625" style="421" customWidth="1"/>
    <col min="11782" max="11782" width="12.140625" style="421" customWidth="1"/>
    <col min="11783" max="11783" width="11.140625" style="421" customWidth="1"/>
    <col min="11784" max="11784" width="0.5703125" style="421" customWidth="1"/>
    <col min="11785" max="11785" width="3.140625" style="421" customWidth="1"/>
    <col min="11786" max="11786" width="3.28515625" style="421" customWidth="1"/>
    <col min="11787" max="11787" width="17.7109375" style="421" customWidth="1"/>
    <col min="11788" max="11788" width="11.28515625" style="421" bestFit="1" customWidth="1"/>
    <col min="11789" max="11789" width="10.5703125" style="421" bestFit="1" customWidth="1"/>
    <col min="11790" max="11790" width="0.85546875" style="421" customWidth="1"/>
    <col min="11791" max="11791" width="17.42578125" style="421" customWidth="1"/>
    <col min="11792" max="11792" width="11.28515625" style="421" bestFit="1" customWidth="1"/>
    <col min="11793" max="11793" width="11.5703125" style="421" customWidth="1"/>
    <col min="11794" max="12032" width="9.140625" style="421"/>
    <col min="12033" max="12033" width="18.5703125" style="421" customWidth="1"/>
    <col min="12034" max="12034" width="11.28515625" style="421" customWidth="1"/>
    <col min="12035" max="12035" width="10.5703125" style="421" bestFit="1" customWidth="1"/>
    <col min="12036" max="12036" width="1.42578125" style="421" customWidth="1"/>
    <col min="12037" max="12037" width="17.28515625" style="421" customWidth="1"/>
    <col min="12038" max="12038" width="12.140625" style="421" customWidth="1"/>
    <col min="12039" max="12039" width="11.140625" style="421" customWidth="1"/>
    <col min="12040" max="12040" width="0.5703125" style="421" customWidth="1"/>
    <col min="12041" max="12041" width="3.140625" style="421" customWidth="1"/>
    <col min="12042" max="12042" width="3.28515625" style="421" customWidth="1"/>
    <col min="12043" max="12043" width="17.7109375" style="421" customWidth="1"/>
    <col min="12044" max="12044" width="11.28515625" style="421" bestFit="1" customWidth="1"/>
    <col min="12045" max="12045" width="10.5703125" style="421" bestFit="1" customWidth="1"/>
    <col min="12046" max="12046" width="0.85546875" style="421" customWidth="1"/>
    <col min="12047" max="12047" width="17.42578125" style="421" customWidth="1"/>
    <col min="12048" max="12048" width="11.28515625" style="421" bestFit="1" customWidth="1"/>
    <col min="12049" max="12049" width="11.5703125" style="421" customWidth="1"/>
    <col min="12050" max="12288" width="9.140625" style="421"/>
    <col min="12289" max="12289" width="18.5703125" style="421" customWidth="1"/>
    <col min="12290" max="12290" width="11.28515625" style="421" customWidth="1"/>
    <col min="12291" max="12291" width="10.5703125" style="421" bestFit="1" customWidth="1"/>
    <col min="12292" max="12292" width="1.42578125" style="421" customWidth="1"/>
    <col min="12293" max="12293" width="17.28515625" style="421" customWidth="1"/>
    <col min="12294" max="12294" width="12.140625" style="421" customWidth="1"/>
    <col min="12295" max="12295" width="11.140625" style="421" customWidth="1"/>
    <col min="12296" max="12296" width="0.5703125" style="421" customWidth="1"/>
    <col min="12297" max="12297" width="3.140625" style="421" customWidth="1"/>
    <col min="12298" max="12298" width="3.28515625" style="421" customWidth="1"/>
    <col min="12299" max="12299" width="17.7109375" style="421" customWidth="1"/>
    <col min="12300" max="12300" width="11.28515625" style="421" bestFit="1" customWidth="1"/>
    <col min="12301" max="12301" width="10.5703125" style="421" bestFit="1" customWidth="1"/>
    <col min="12302" max="12302" width="0.85546875" style="421" customWidth="1"/>
    <col min="12303" max="12303" width="17.42578125" style="421" customWidth="1"/>
    <col min="12304" max="12304" width="11.28515625" style="421" bestFit="1" customWidth="1"/>
    <col min="12305" max="12305" width="11.5703125" style="421" customWidth="1"/>
    <col min="12306" max="12544" width="9.140625" style="421"/>
    <col min="12545" max="12545" width="18.5703125" style="421" customWidth="1"/>
    <col min="12546" max="12546" width="11.28515625" style="421" customWidth="1"/>
    <col min="12547" max="12547" width="10.5703125" style="421" bestFit="1" customWidth="1"/>
    <col min="12548" max="12548" width="1.42578125" style="421" customWidth="1"/>
    <col min="12549" max="12549" width="17.28515625" style="421" customWidth="1"/>
    <col min="12550" max="12550" width="12.140625" style="421" customWidth="1"/>
    <col min="12551" max="12551" width="11.140625" style="421" customWidth="1"/>
    <col min="12552" max="12552" width="0.5703125" style="421" customWidth="1"/>
    <col min="12553" max="12553" width="3.140625" style="421" customWidth="1"/>
    <col min="12554" max="12554" width="3.28515625" style="421" customWidth="1"/>
    <col min="12555" max="12555" width="17.7109375" style="421" customWidth="1"/>
    <col min="12556" max="12556" width="11.28515625" style="421" bestFit="1" customWidth="1"/>
    <col min="12557" max="12557" width="10.5703125" style="421" bestFit="1" customWidth="1"/>
    <col min="12558" max="12558" width="0.85546875" style="421" customWidth="1"/>
    <col min="12559" max="12559" width="17.42578125" style="421" customWidth="1"/>
    <col min="12560" max="12560" width="11.28515625" style="421" bestFit="1" customWidth="1"/>
    <col min="12561" max="12561" width="11.5703125" style="421" customWidth="1"/>
    <col min="12562" max="12800" width="9.140625" style="421"/>
    <col min="12801" max="12801" width="18.5703125" style="421" customWidth="1"/>
    <col min="12802" max="12802" width="11.28515625" style="421" customWidth="1"/>
    <col min="12803" max="12803" width="10.5703125" style="421" bestFit="1" customWidth="1"/>
    <col min="12804" max="12804" width="1.42578125" style="421" customWidth="1"/>
    <col min="12805" max="12805" width="17.28515625" style="421" customWidth="1"/>
    <col min="12806" max="12806" width="12.140625" style="421" customWidth="1"/>
    <col min="12807" max="12807" width="11.140625" style="421" customWidth="1"/>
    <col min="12808" max="12808" width="0.5703125" style="421" customWidth="1"/>
    <col min="12809" max="12809" width="3.140625" style="421" customWidth="1"/>
    <col min="12810" max="12810" width="3.28515625" style="421" customWidth="1"/>
    <col min="12811" max="12811" width="17.7109375" style="421" customWidth="1"/>
    <col min="12812" max="12812" width="11.28515625" style="421" bestFit="1" customWidth="1"/>
    <col min="12813" max="12813" width="10.5703125" style="421" bestFit="1" customWidth="1"/>
    <col min="12814" max="12814" width="0.85546875" style="421" customWidth="1"/>
    <col min="12815" max="12815" width="17.42578125" style="421" customWidth="1"/>
    <col min="12816" max="12816" width="11.28515625" style="421" bestFit="1" customWidth="1"/>
    <col min="12817" max="12817" width="11.5703125" style="421" customWidth="1"/>
    <col min="12818" max="13056" width="9.140625" style="421"/>
    <col min="13057" max="13057" width="18.5703125" style="421" customWidth="1"/>
    <col min="13058" max="13058" width="11.28515625" style="421" customWidth="1"/>
    <col min="13059" max="13059" width="10.5703125" style="421" bestFit="1" customWidth="1"/>
    <col min="13060" max="13060" width="1.42578125" style="421" customWidth="1"/>
    <col min="13061" max="13061" width="17.28515625" style="421" customWidth="1"/>
    <col min="13062" max="13062" width="12.140625" style="421" customWidth="1"/>
    <col min="13063" max="13063" width="11.140625" style="421" customWidth="1"/>
    <col min="13064" max="13064" width="0.5703125" style="421" customWidth="1"/>
    <col min="13065" max="13065" width="3.140625" style="421" customWidth="1"/>
    <col min="13066" max="13066" width="3.28515625" style="421" customWidth="1"/>
    <col min="13067" max="13067" width="17.7109375" style="421" customWidth="1"/>
    <col min="13068" max="13068" width="11.28515625" style="421" bestFit="1" customWidth="1"/>
    <col min="13069" max="13069" width="10.5703125" style="421" bestFit="1" customWidth="1"/>
    <col min="13070" max="13070" width="0.85546875" style="421" customWidth="1"/>
    <col min="13071" max="13071" width="17.42578125" style="421" customWidth="1"/>
    <col min="13072" max="13072" width="11.28515625" style="421" bestFit="1" customWidth="1"/>
    <col min="13073" max="13073" width="11.5703125" style="421" customWidth="1"/>
    <col min="13074" max="13312" width="9.140625" style="421"/>
    <col min="13313" max="13313" width="18.5703125" style="421" customWidth="1"/>
    <col min="13314" max="13314" width="11.28515625" style="421" customWidth="1"/>
    <col min="13315" max="13315" width="10.5703125" style="421" bestFit="1" customWidth="1"/>
    <col min="13316" max="13316" width="1.42578125" style="421" customWidth="1"/>
    <col min="13317" max="13317" width="17.28515625" style="421" customWidth="1"/>
    <col min="13318" max="13318" width="12.140625" style="421" customWidth="1"/>
    <col min="13319" max="13319" width="11.140625" style="421" customWidth="1"/>
    <col min="13320" max="13320" width="0.5703125" style="421" customWidth="1"/>
    <col min="13321" max="13321" width="3.140625" style="421" customWidth="1"/>
    <col min="13322" max="13322" width="3.28515625" style="421" customWidth="1"/>
    <col min="13323" max="13323" width="17.7109375" style="421" customWidth="1"/>
    <col min="13324" max="13324" width="11.28515625" style="421" bestFit="1" customWidth="1"/>
    <col min="13325" max="13325" width="10.5703125" style="421" bestFit="1" customWidth="1"/>
    <col min="13326" max="13326" width="0.85546875" style="421" customWidth="1"/>
    <col min="13327" max="13327" width="17.42578125" style="421" customWidth="1"/>
    <col min="13328" max="13328" width="11.28515625" style="421" bestFit="1" customWidth="1"/>
    <col min="13329" max="13329" width="11.5703125" style="421" customWidth="1"/>
    <col min="13330" max="13568" width="9.140625" style="421"/>
    <col min="13569" max="13569" width="18.5703125" style="421" customWidth="1"/>
    <col min="13570" max="13570" width="11.28515625" style="421" customWidth="1"/>
    <col min="13571" max="13571" width="10.5703125" style="421" bestFit="1" customWidth="1"/>
    <col min="13572" max="13572" width="1.42578125" style="421" customWidth="1"/>
    <col min="13573" max="13573" width="17.28515625" style="421" customWidth="1"/>
    <col min="13574" max="13574" width="12.140625" style="421" customWidth="1"/>
    <col min="13575" max="13575" width="11.140625" style="421" customWidth="1"/>
    <col min="13576" max="13576" width="0.5703125" style="421" customWidth="1"/>
    <col min="13577" max="13577" width="3.140625" style="421" customWidth="1"/>
    <col min="13578" max="13578" width="3.28515625" style="421" customWidth="1"/>
    <col min="13579" max="13579" width="17.7109375" style="421" customWidth="1"/>
    <col min="13580" max="13580" width="11.28515625" style="421" bestFit="1" customWidth="1"/>
    <col min="13581" max="13581" width="10.5703125" style="421" bestFit="1" customWidth="1"/>
    <col min="13582" max="13582" width="0.85546875" style="421" customWidth="1"/>
    <col min="13583" max="13583" width="17.42578125" style="421" customWidth="1"/>
    <col min="13584" max="13584" width="11.28515625" style="421" bestFit="1" customWidth="1"/>
    <col min="13585" max="13585" width="11.5703125" style="421" customWidth="1"/>
    <col min="13586" max="13824" width="9.140625" style="421"/>
    <col min="13825" max="13825" width="18.5703125" style="421" customWidth="1"/>
    <col min="13826" max="13826" width="11.28515625" style="421" customWidth="1"/>
    <col min="13827" max="13827" width="10.5703125" style="421" bestFit="1" customWidth="1"/>
    <col min="13828" max="13828" width="1.42578125" style="421" customWidth="1"/>
    <col min="13829" max="13829" width="17.28515625" style="421" customWidth="1"/>
    <col min="13830" max="13830" width="12.140625" style="421" customWidth="1"/>
    <col min="13831" max="13831" width="11.140625" style="421" customWidth="1"/>
    <col min="13832" max="13832" width="0.5703125" style="421" customWidth="1"/>
    <col min="13833" max="13833" width="3.140625" style="421" customWidth="1"/>
    <col min="13834" max="13834" width="3.28515625" style="421" customWidth="1"/>
    <col min="13835" max="13835" width="17.7109375" style="421" customWidth="1"/>
    <col min="13836" max="13836" width="11.28515625" style="421" bestFit="1" customWidth="1"/>
    <col min="13837" max="13837" width="10.5703125" style="421" bestFit="1" customWidth="1"/>
    <col min="13838" max="13838" width="0.85546875" style="421" customWidth="1"/>
    <col min="13839" max="13839" width="17.42578125" style="421" customWidth="1"/>
    <col min="13840" max="13840" width="11.28515625" style="421" bestFit="1" customWidth="1"/>
    <col min="13841" max="13841" width="11.5703125" style="421" customWidth="1"/>
    <col min="13842" max="14080" width="9.140625" style="421"/>
    <col min="14081" max="14081" width="18.5703125" style="421" customWidth="1"/>
    <col min="14082" max="14082" width="11.28515625" style="421" customWidth="1"/>
    <col min="14083" max="14083" width="10.5703125" style="421" bestFit="1" customWidth="1"/>
    <col min="14084" max="14084" width="1.42578125" style="421" customWidth="1"/>
    <col min="14085" max="14085" width="17.28515625" style="421" customWidth="1"/>
    <col min="14086" max="14086" width="12.140625" style="421" customWidth="1"/>
    <col min="14087" max="14087" width="11.140625" style="421" customWidth="1"/>
    <col min="14088" max="14088" width="0.5703125" style="421" customWidth="1"/>
    <col min="14089" max="14089" width="3.140625" style="421" customWidth="1"/>
    <col min="14090" max="14090" width="3.28515625" style="421" customWidth="1"/>
    <col min="14091" max="14091" width="17.7109375" style="421" customWidth="1"/>
    <col min="14092" max="14092" width="11.28515625" style="421" bestFit="1" customWidth="1"/>
    <col min="14093" max="14093" width="10.5703125" style="421" bestFit="1" customWidth="1"/>
    <col min="14094" max="14094" width="0.85546875" style="421" customWidth="1"/>
    <col min="14095" max="14095" width="17.42578125" style="421" customWidth="1"/>
    <col min="14096" max="14096" width="11.28515625" style="421" bestFit="1" customWidth="1"/>
    <col min="14097" max="14097" width="11.5703125" style="421" customWidth="1"/>
    <col min="14098" max="14336" width="9.140625" style="421"/>
    <col min="14337" max="14337" width="18.5703125" style="421" customWidth="1"/>
    <col min="14338" max="14338" width="11.28515625" style="421" customWidth="1"/>
    <col min="14339" max="14339" width="10.5703125" style="421" bestFit="1" customWidth="1"/>
    <col min="14340" max="14340" width="1.42578125" style="421" customWidth="1"/>
    <col min="14341" max="14341" width="17.28515625" style="421" customWidth="1"/>
    <col min="14342" max="14342" width="12.140625" style="421" customWidth="1"/>
    <col min="14343" max="14343" width="11.140625" style="421" customWidth="1"/>
    <col min="14344" max="14344" width="0.5703125" style="421" customWidth="1"/>
    <col min="14345" max="14345" width="3.140625" style="421" customWidth="1"/>
    <col min="14346" max="14346" width="3.28515625" style="421" customWidth="1"/>
    <col min="14347" max="14347" width="17.7109375" style="421" customWidth="1"/>
    <col min="14348" max="14348" width="11.28515625" style="421" bestFit="1" customWidth="1"/>
    <col min="14349" max="14349" width="10.5703125" style="421" bestFit="1" customWidth="1"/>
    <col min="14350" max="14350" width="0.85546875" style="421" customWidth="1"/>
    <col min="14351" max="14351" width="17.42578125" style="421" customWidth="1"/>
    <col min="14352" max="14352" width="11.28515625" style="421" bestFit="1" customWidth="1"/>
    <col min="14353" max="14353" width="11.5703125" style="421" customWidth="1"/>
    <col min="14354" max="14592" width="9.140625" style="421"/>
    <col min="14593" max="14593" width="18.5703125" style="421" customWidth="1"/>
    <col min="14594" max="14594" width="11.28515625" style="421" customWidth="1"/>
    <col min="14595" max="14595" width="10.5703125" style="421" bestFit="1" customWidth="1"/>
    <col min="14596" max="14596" width="1.42578125" style="421" customWidth="1"/>
    <col min="14597" max="14597" width="17.28515625" style="421" customWidth="1"/>
    <col min="14598" max="14598" width="12.140625" style="421" customWidth="1"/>
    <col min="14599" max="14599" width="11.140625" style="421" customWidth="1"/>
    <col min="14600" max="14600" width="0.5703125" style="421" customWidth="1"/>
    <col min="14601" max="14601" width="3.140625" style="421" customWidth="1"/>
    <col min="14602" max="14602" width="3.28515625" style="421" customWidth="1"/>
    <col min="14603" max="14603" width="17.7109375" style="421" customWidth="1"/>
    <col min="14604" max="14604" width="11.28515625" style="421" bestFit="1" customWidth="1"/>
    <col min="14605" max="14605" width="10.5703125" style="421" bestFit="1" customWidth="1"/>
    <col min="14606" max="14606" width="0.85546875" style="421" customWidth="1"/>
    <col min="14607" max="14607" width="17.42578125" style="421" customWidth="1"/>
    <col min="14608" max="14608" width="11.28515625" style="421" bestFit="1" customWidth="1"/>
    <col min="14609" max="14609" width="11.5703125" style="421" customWidth="1"/>
    <col min="14610" max="14848" width="9.140625" style="421"/>
    <col min="14849" max="14849" width="18.5703125" style="421" customWidth="1"/>
    <col min="14850" max="14850" width="11.28515625" style="421" customWidth="1"/>
    <col min="14851" max="14851" width="10.5703125" style="421" bestFit="1" customWidth="1"/>
    <col min="14852" max="14852" width="1.42578125" style="421" customWidth="1"/>
    <col min="14853" max="14853" width="17.28515625" style="421" customWidth="1"/>
    <col min="14854" max="14854" width="12.140625" style="421" customWidth="1"/>
    <col min="14855" max="14855" width="11.140625" style="421" customWidth="1"/>
    <col min="14856" max="14856" width="0.5703125" style="421" customWidth="1"/>
    <col min="14857" max="14857" width="3.140625" style="421" customWidth="1"/>
    <col min="14858" max="14858" width="3.28515625" style="421" customWidth="1"/>
    <col min="14859" max="14859" width="17.7109375" style="421" customWidth="1"/>
    <col min="14860" max="14860" width="11.28515625" style="421" bestFit="1" customWidth="1"/>
    <col min="14861" max="14861" width="10.5703125" style="421" bestFit="1" customWidth="1"/>
    <col min="14862" max="14862" width="0.85546875" style="421" customWidth="1"/>
    <col min="14863" max="14863" width="17.42578125" style="421" customWidth="1"/>
    <col min="14864" max="14864" width="11.28515625" style="421" bestFit="1" customWidth="1"/>
    <col min="14865" max="14865" width="11.5703125" style="421" customWidth="1"/>
    <col min="14866" max="15104" width="9.140625" style="421"/>
    <col min="15105" max="15105" width="18.5703125" style="421" customWidth="1"/>
    <col min="15106" max="15106" width="11.28515625" style="421" customWidth="1"/>
    <col min="15107" max="15107" width="10.5703125" style="421" bestFit="1" customWidth="1"/>
    <col min="15108" max="15108" width="1.42578125" style="421" customWidth="1"/>
    <col min="15109" max="15109" width="17.28515625" style="421" customWidth="1"/>
    <col min="15110" max="15110" width="12.140625" style="421" customWidth="1"/>
    <col min="15111" max="15111" width="11.140625" style="421" customWidth="1"/>
    <col min="15112" max="15112" width="0.5703125" style="421" customWidth="1"/>
    <col min="15113" max="15113" width="3.140625" style="421" customWidth="1"/>
    <col min="15114" max="15114" width="3.28515625" style="421" customWidth="1"/>
    <col min="15115" max="15115" width="17.7109375" style="421" customWidth="1"/>
    <col min="15116" max="15116" width="11.28515625" style="421" bestFit="1" customWidth="1"/>
    <col min="15117" max="15117" width="10.5703125" style="421" bestFit="1" customWidth="1"/>
    <col min="15118" max="15118" width="0.85546875" style="421" customWidth="1"/>
    <col min="15119" max="15119" width="17.42578125" style="421" customWidth="1"/>
    <col min="15120" max="15120" width="11.28515625" style="421" bestFit="1" customWidth="1"/>
    <col min="15121" max="15121" width="11.5703125" style="421" customWidth="1"/>
    <col min="15122" max="15360" width="9.140625" style="421"/>
    <col min="15361" max="15361" width="18.5703125" style="421" customWidth="1"/>
    <col min="15362" max="15362" width="11.28515625" style="421" customWidth="1"/>
    <col min="15363" max="15363" width="10.5703125" style="421" bestFit="1" customWidth="1"/>
    <col min="15364" max="15364" width="1.42578125" style="421" customWidth="1"/>
    <col min="15365" max="15365" width="17.28515625" style="421" customWidth="1"/>
    <col min="15366" max="15366" width="12.140625" style="421" customWidth="1"/>
    <col min="15367" max="15367" width="11.140625" style="421" customWidth="1"/>
    <col min="15368" max="15368" width="0.5703125" style="421" customWidth="1"/>
    <col min="15369" max="15369" width="3.140625" style="421" customWidth="1"/>
    <col min="15370" max="15370" width="3.28515625" style="421" customWidth="1"/>
    <col min="15371" max="15371" width="17.7109375" style="421" customWidth="1"/>
    <col min="15372" max="15372" width="11.28515625" style="421" bestFit="1" customWidth="1"/>
    <col min="15373" max="15373" width="10.5703125" style="421" bestFit="1" customWidth="1"/>
    <col min="15374" max="15374" width="0.85546875" style="421" customWidth="1"/>
    <col min="15375" max="15375" width="17.42578125" style="421" customWidth="1"/>
    <col min="15376" max="15376" width="11.28515625" style="421" bestFit="1" customWidth="1"/>
    <col min="15377" max="15377" width="11.5703125" style="421" customWidth="1"/>
    <col min="15378" max="15616" width="9.140625" style="421"/>
    <col min="15617" max="15617" width="18.5703125" style="421" customWidth="1"/>
    <col min="15618" max="15618" width="11.28515625" style="421" customWidth="1"/>
    <col min="15619" max="15619" width="10.5703125" style="421" bestFit="1" customWidth="1"/>
    <col min="15620" max="15620" width="1.42578125" style="421" customWidth="1"/>
    <col min="15621" max="15621" width="17.28515625" style="421" customWidth="1"/>
    <col min="15622" max="15622" width="12.140625" style="421" customWidth="1"/>
    <col min="15623" max="15623" width="11.140625" style="421" customWidth="1"/>
    <col min="15624" max="15624" width="0.5703125" style="421" customWidth="1"/>
    <col min="15625" max="15625" width="3.140625" style="421" customWidth="1"/>
    <col min="15626" max="15626" width="3.28515625" style="421" customWidth="1"/>
    <col min="15627" max="15627" width="17.7109375" style="421" customWidth="1"/>
    <col min="15628" max="15628" width="11.28515625" style="421" bestFit="1" customWidth="1"/>
    <col min="15629" max="15629" width="10.5703125" style="421" bestFit="1" customWidth="1"/>
    <col min="15630" max="15630" width="0.85546875" style="421" customWidth="1"/>
    <col min="15631" max="15631" width="17.42578125" style="421" customWidth="1"/>
    <col min="15632" max="15632" width="11.28515625" style="421" bestFit="1" customWidth="1"/>
    <col min="15633" max="15633" width="11.5703125" style="421" customWidth="1"/>
    <col min="15634" max="15872" width="9.140625" style="421"/>
    <col min="15873" max="15873" width="18.5703125" style="421" customWidth="1"/>
    <col min="15874" max="15874" width="11.28515625" style="421" customWidth="1"/>
    <col min="15875" max="15875" width="10.5703125" style="421" bestFit="1" customWidth="1"/>
    <col min="15876" max="15876" width="1.42578125" style="421" customWidth="1"/>
    <col min="15877" max="15877" width="17.28515625" style="421" customWidth="1"/>
    <col min="15878" max="15878" width="12.140625" style="421" customWidth="1"/>
    <col min="15879" max="15879" width="11.140625" style="421" customWidth="1"/>
    <col min="15880" max="15880" width="0.5703125" style="421" customWidth="1"/>
    <col min="15881" max="15881" width="3.140625" style="421" customWidth="1"/>
    <col min="15882" max="15882" width="3.28515625" style="421" customWidth="1"/>
    <col min="15883" max="15883" width="17.7109375" style="421" customWidth="1"/>
    <col min="15884" max="15884" width="11.28515625" style="421" bestFit="1" customWidth="1"/>
    <col min="15885" max="15885" width="10.5703125" style="421" bestFit="1" customWidth="1"/>
    <col min="15886" max="15886" width="0.85546875" style="421" customWidth="1"/>
    <col min="15887" max="15887" width="17.42578125" style="421" customWidth="1"/>
    <col min="15888" max="15888" width="11.28515625" style="421" bestFit="1" customWidth="1"/>
    <col min="15889" max="15889" width="11.5703125" style="421" customWidth="1"/>
    <col min="15890" max="16128" width="9.140625" style="421"/>
    <col min="16129" max="16129" width="18.5703125" style="421" customWidth="1"/>
    <col min="16130" max="16130" width="11.28515625" style="421" customWidth="1"/>
    <col min="16131" max="16131" width="10.5703125" style="421" bestFit="1" customWidth="1"/>
    <col min="16132" max="16132" width="1.42578125" style="421" customWidth="1"/>
    <col min="16133" max="16133" width="17.28515625" style="421" customWidth="1"/>
    <col min="16134" max="16134" width="12.140625" style="421" customWidth="1"/>
    <col min="16135" max="16135" width="11.140625" style="421" customWidth="1"/>
    <col min="16136" max="16136" width="0.5703125" style="421" customWidth="1"/>
    <col min="16137" max="16137" width="3.140625" style="421" customWidth="1"/>
    <col min="16138" max="16138" width="3.28515625" style="421" customWidth="1"/>
    <col min="16139" max="16139" width="17.7109375" style="421" customWidth="1"/>
    <col min="16140" max="16140" width="11.28515625" style="421" bestFit="1" customWidth="1"/>
    <col min="16141" max="16141" width="10.5703125" style="421" bestFit="1" customWidth="1"/>
    <col min="16142" max="16142" width="0.85546875" style="421" customWidth="1"/>
    <col min="16143" max="16143" width="17.42578125" style="421" customWidth="1"/>
    <col min="16144" max="16144" width="11.28515625" style="421" bestFit="1" customWidth="1"/>
    <col min="16145" max="16145" width="11.5703125" style="421" customWidth="1"/>
    <col min="16146" max="16384" width="9.140625" style="421"/>
  </cols>
  <sheetData>
    <row r="1" spans="1:20" ht="20.25" x14ac:dyDescent="0.3">
      <c r="A1" s="478" t="s">
        <v>566</v>
      </c>
    </row>
    <row r="2" spans="1:20" ht="20.25" x14ac:dyDescent="0.3">
      <c r="A2" s="478" t="s">
        <v>567</v>
      </c>
      <c r="K2" s="478" t="s">
        <v>568</v>
      </c>
      <c r="L2" s="419"/>
      <c r="M2" s="419"/>
      <c r="N2" s="419"/>
      <c r="O2" s="419"/>
      <c r="P2" s="419"/>
      <c r="Q2" s="419"/>
    </row>
    <row r="3" spans="1:20" ht="16.5" thickBot="1" x14ac:dyDescent="0.25">
      <c r="A3" s="422" t="s">
        <v>569</v>
      </c>
      <c r="K3" s="422" t="s">
        <v>569</v>
      </c>
      <c r="L3" s="419"/>
      <c r="M3" s="419"/>
      <c r="N3" s="419"/>
      <c r="O3" s="419"/>
      <c r="P3" s="419"/>
      <c r="Q3" s="419"/>
    </row>
    <row r="4" spans="1:20" s="378" customFormat="1" ht="21" thickBot="1" x14ac:dyDescent="0.35">
      <c r="A4" s="479" t="s">
        <v>397</v>
      </c>
      <c r="B4" s="480"/>
      <c r="C4" s="480"/>
      <c r="D4" s="480"/>
      <c r="E4" s="480"/>
      <c r="F4" s="480"/>
      <c r="G4" s="481"/>
      <c r="H4" s="419"/>
      <c r="I4" s="419"/>
      <c r="J4" s="482"/>
      <c r="K4" s="479" t="s">
        <v>397</v>
      </c>
      <c r="L4" s="480"/>
      <c r="M4" s="480"/>
      <c r="N4" s="480"/>
      <c r="O4" s="480"/>
      <c r="P4" s="480"/>
      <c r="Q4" s="481"/>
    </row>
    <row r="5" spans="1:20" ht="21" thickBot="1" x14ac:dyDescent="0.35">
      <c r="A5" s="517" t="s">
        <v>540</v>
      </c>
      <c r="B5" s="518"/>
      <c r="C5" s="519"/>
      <c r="D5" s="520"/>
      <c r="E5" s="517" t="s">
        <v>658</v>
      </c>
      <c r="F5" s="518"/>
      <c r="G5" s="519"/>
      <c r="H5" s="379"/>
      <c r="I5" s="482"/>
      <c r="K5" s="517" t="s">
        <v>540</v>
      </c>
      <c r="L5" s="518"/>
      <c r="M5" s="519"/>
      <c r="N5" s="520"/>
      <c r="O5" s="517" t="s">
        <v>658</v>
      </c>
      <c r="P5" s="518"/>
      <c r="Q5" s="519"/>
    </row>
    <row r="6" spans="1:20" ht="28.5" x14ac:dyDescent="0.25">
      <c r="A6" s="484" t="s">
        <v>570</v>
      </c>
      <c r="B6" s="485" t="s">
        <v>6</v>
      </c>
      <c r="C6" s="486" t="s">
        <v>571</v>
      </c>
      <c r="D6" s="487"/>
      <c r="E6" s="484" t="s">
        <v>570</v>
      </c>
      <c r="F6" s="485" t="s">
        <v>6</v>
      </c>
      <c r="G6" s="486" t="s">
        <v>571</v>
      </c>
      <c r="H6" s="380"/>
      <c r="I6" s="488"/>
      <c r="K6" s="484" t="s">
        <v>570</v>
      </c>
      <c r="L6" s="485" t="s">
        <v>6</v>
      </c>
      <c r="M6" s="486" t="s">
        <v>571</v>
      </c>
      <c r="N6" s="487"/>
      <c r="O6" s="484" t="s">
        <v>570</v>
      </c>
      <c r="P6" s="485" t="s">
        <v>6</v>
      </c>
      <c r="Q6" s="486" t="s">
        <v>571</v>
      </c>
    </row>
    <row r="7" spans="1:20" ht="15.75" x14ac:dyDescent="0.2">
      <c r="A7" s="489" t="s">
        <v>396</v>
      </c>
      <c r="B7" s="490">
        <v>2615175.6140000001</v>
      </c>
      <c r="C7" s="491">
        <v>1460850.726</v>
      </c>
      <c r="D7" s="492"/>
      <c r="E7" s="489" t="s">
        <v>396</v>
      </c>
      <c r="F7" s="490">
        <v>2359050.0989999999</v>
      </c>
      <c r="G7" s="491">
        <v>1494580.08</v>
      </c>
      <c r="H7" s="493"/>
      <c r="I7" s="494"/>
      <c r="J7" s="495"/>
      <c r="K7" s="489" t="s">
        <v>396</v>
      </c>
      <c r="L7" s="490">
        <v>858765.58100000001</v>
      </c>
      <c r="M7" s="491">
        <v>448007.83899999998</v>
      </c>
      <c r="N7" s="492"/>
      <c r="O7" s="489" t="s">
        <v>396</v>
      </c>
      <c r="P7" s="490">
        <v>779038.84100000001</v>
      </c>
      <c r="Q7" s="491">
        <v>394170.91399999999</v>
      </c>
    </row>
    <row r="8" spans="1:20" ht="15.75" x14ac:dyDescent="0.25">
      <c r="A8" s="496" t="s">
        <v>449</v>
      </c>
      <c r="B8" s="497">
        <v>569596.66299999994</v>
      </c>
      <c r="C8" s="498">
        <v>224723.413</v>
      </c>
      <c r="D8" s="499"/>
      <c r="E8" s="496" t="s">
        <v>449</v>
      </c>
      <c r="F8" s="497">
        <v>514683.04</v>
      </c>
      <c r="G8" s="498">
        <v>247756.875</v>
      </c>
      <c r="H8" s="500"/>
      <c r="I8" s="494"/>
      <c r="J8" s="495"/>
      <c r="K8" s="496" t="s">
        <v>659</v>
      </c>
      <c r="L8" s="497">
        <v>101588.45</v>
      </c>
      <c r="M8" s="498">
        <v>41339.144999999997</v>
      </c>
      <c r="N8" s="499"/>
      <c r="O8" s="496" t="s">
        <v>451</v>
      </c>
      <c r="P8" s="497">
        <v>80395.89</v>
      </c>
      <c r="Q8" s="498">
        <v>29021.522000000001</v>
      </c>
    </row>
    <row r="9" spans="1:20" ht="15.75" x14ac:dyDescent="0.25">
      <c r="A9" s="496" t="s">
        <v>457</v>
      </c>
      <c r="B9" s="497">
        <v>353570.52799999999</v>
      </c>
      <c r="C9" s="498">
        <v>122254.40300000001</v>
      </c>
      <c r="D9" s="499"/>
      <c r="E9" s="496" t="s">
        <v>457</v>
      </c>
      <c r="F9" s="497">
        <v>330515.58199999999</v>
      </c>
      <c r="G9" s="498">
        <v>137605.74400000001</v>
      </c>
      <c r="H9" s="500"/>
      <c r="I9" s="494"/>
      <c r="J9" s="495"/>
      <c r="K9" s="496" t="s">
        <v>449</v>
      </c>
      <c r="L9" s="497">
        <v>93115.31</v>
      </c>
      <c r="M9" s="498">
        <v>66783.917000000001</v>
      </c>
      <c r="N9" s="499"/>
      <c r="O9" s="496" t="s">
        <v>453</v>
      </c>
      <c r="P9" s="497">
        <v>72402.145999999993</v>
      </c>
      <c r="Q9" s="498">
        <v>33132.160000000003</v>
      </c>
    </row>
    <row r="10" spans="1:20" ht="15.75" x14ac:dyDescent="0.25">
      <c r="A10" s="496" t="s">
        <v>439</v>
      </c>
      <c r="B10" s="497">
        <v>208801.212</v>
      </c>
      <c r="C10" s="498">
        <v>92060.441999999995</v>
      </c>
      <c r="D10" s="499"/>
      <c r="E10" s="496" t="s">
        <v>439</v>
      </c>
      <c r="F10" s="497">
        <v>222549.196</v>
      </c>
      <c r="G10" s="498">
        <v>105214.599</v>
      </c>
      <c r="H10" s="500"/>
      <c r="I10" s="494"/>
      <c r="J10" s="495"/>
      <c r="K10" s="496" t="s">
        <v>451</v>
      </c>
      <c r="L10" s="497">
        <v>80178.05</v>
      </c>
      <c r="M10" s="498">
        <v>28105.241000000002</v>
      </c>
      <c r="N10" s="499"/>
      <c r="O10" s="496" t="s">
        <v>659</v>
      </c>
      <c r="P10" s="497">
        <v>57525.262000000002</v>
      </c>
      <c r="Q10" s="498">
        <v>20598.937000000002</v>
      </c>
    </row>
    <row r="11" spans="1:20" ht="15.75" x14ac:dyDescent="0.25">
      <c r="A11" s="496" t="s">
        <v>442</v>
      </c>
      <c r="B11" s="497">
        <v>193809.554</v>
      </c>
      <c r="C11" s="498">
        <v>116768.107</v>
      </c>
      <c r="D11" s="499"/>
      <c r="E11" s="496" t="s">
        <v>442</v>
      </c>
      <c r="F11" s="497">
        <v>176941.04699999999</v>
      </c>
      <c r="G11" s="498">
        <v>127692.151</v>
      </c>
      <c r="H11" s="500"/>
      <c r="I11" s="494"/>
      <c r="J11" s="495"/>
      <c r="K11" s="496" t="s">
        <v>458</v>
      </c>
      <c r="L11" s="497">
        <v>74325.247000000003</v>
      </c>
      <c r="M11" s="498">
        <v>42404.135999999999</v>
      </c>
      <c r="N11" s="499"/>
      <c r="O11" s="496" t="s">
        <v>457</v>
      </c>
      <c r="P11" s="497">
        <v>57130.552000000003</v>
      </c>
      <c r="Q11" s="498">
        <v>20597.79</v>
      </c>
    </row>
    <row r="12" spans="1:20" ht="15.75" x14ac:dyDescent="0.25">
      <c r="A12" s="496" t="s">
        <v>451</v>
      </c>
      <c r="B12" s="497">
        <v>159583.003</v>
      </c>
      <c r="C12" s="498">
        <v>79913.025999999998</v>
      </c>
      <c r="D12" s="499"/>
      <c r="E12" s="496" t="s">
        <v>451</v>
      </c>
      <c r="F12" s="497">
        <v>144167.84</v>
      </c>
      <c r="G12" s="498">
        <v>83401.991999999998</v>
      </c>
      <c r="H12" s="500"/>
      <c r="I12" s="494"/>
      <c r="J12" s="495"/>
      <c r="K12" s="496" t="s">
        <v>453</v>
      </c>
      <c r="L12" s="497">
        <v>67275.214000000007</v>
      </c>
      <c r="M12" s="498">
        <v>29590.175999999999</v>
      </c>
      <c r="N12" s="499"/>
      <c r="O12" s="496" t="s">
        <v>449</v>
      </c>
      <c r="P12" s="497">
        <v>53583.307999999997</v>
      </c>
      <c r="Q12" s="498">
        <v>41075.233999999997</v>
      </c>
    </row>
    <row r="13" spans="1:20" ht="15.75" x14ac:dyDescent="0.25">
      <c r="A13" s="496" t="s">
        <v>441</v>
      </c>
      <c r="B13" s="497">
        <v>110033.217</v>
      </c>
      <c r="C13" s="498">
        <v>37500.720999999998</v>
      </c>
      <c r="D13" s="499"/>
      <c r="E13" s="496" t="s">
        <v>441</v>
      </c>
      <c r="F13" s="497">
        <v>106668.64200000001</v>
      </c>
      <c r="G13" s="498">
        <v>46051.828999999998</v>
      </c>
      <c r="H13" s="500"/>
      <c r="I13" s="494"/>
      <c r="J13" s="495"/>
      <c r="K13" s="496" t="s">
        <v>457</v>
      </c>
      <c r="L13" s="497">
        <v>52045.811999999998</v>
      </c>
      <c r="M13" s="498">
        <v>19956.597000000002</v>
      </c>
      <c r="N13" s="499"/>
      <c r="O13" s="496" t="s">
        <v>442</v>
      </c>
      <c r="P13" s="497">
        <v>46860.042999999998</v>
      </c>
      <c r="Q13" s="498">
        <v>20976.091</v>
      </c>
    </row>
    <row r="14" spans="1:20" ht="15.75" x14ac:dyDescent="0.25">
      <c r="A14" s="496" t="s">
        <v>453</v>
      </c>
      <c r="B14" s="497">
        <v>109432.90700000001</v>
      </c>
      <c r="C14" s="498">
        <v>65875.903999999995</v>
      </c>
      <c r="D14" s="499"/>
      <c r="E14" s="496" t="s">
        <v>453</v>
      </c>
      <c r="F14" s="497">
        <v>88651.615999999995</v>
      </c>
      <c r="G14" s="498">
        <v>53710.468999999997</v>
      </c>
      <c r="H14" s="500"/>
      <c r="I14" s="494"/>
      <c r="J14" s="495"/>
      <c r="K14" s="496" t="s">
        <v>456</v>
      </c>
      <c r="L14" s="497">
        <v>49694.432000000001</v>
      </c>
      <c r="M14" s="498">
        <v>23311.83</v>
      </c>
      <c r="N14" s="499"/>
      <c r="O14" s="496" t="s">
        <v>458</v>
      </c>
      <c r="P14" s="497">
        <v>46014.993999999999</v>
      </c>
      <c r="Q14" s="498">
        <v>29344.611000000001</v>
      </c>
      <c r="T14" s="421" t="s">
        <v>562</v>
      </c>
    </row>
    <row r="15" spans="1:20" ht="15.75" x14ac:dyDescent="0.25">
      <c r="A15" s="496" t="s">
        <v>432</v>
      </c>
      <c r="B15" s="497">
        <v>86243.736999999994</v>
      </c>
      <c r="C15" s="498">
        <v>40707.739000000001</v>
      </c>
      <c r="D15" s="499"/>
      <c r="E15" s="496" t="s">
        <v>432</v>
      </c>
      <c r="F15" s="497">
        <v>63690.362999999998</v>
      </c>
      <c r="G15" s="498">
        <v>33665.610999999997</v>
      </c>
      <c r="H15" s="500"/>
      <c r="I15" s="494"/>
      <c r="J15" s="495"/>
      <c r="K15" s="496" t="s">
        <v>452</v>
      </c>
      <c r="L15" s="497">
        <v>45493.845000000001</v>
      </c>
      <c r="M15" s="498">
        <v>22217.635999999999</v>
      </c>
      <c r="N15" s="499"/>
      <c r="O15" s="496" t="s">
        <v>452</v>
      </c>
      <c r="P15" s="497">
        <v>43305.394999999997</v>
      </c>
      <c r="Q15" s="498">
        <v>22792.482</v>
      </c>
    </row>
    <row r="16" spans="1:20" ht="15.75" x14ac:dyDescent="0.25">
      <c r="A16" s="496" t="s">
        <v>444</v>
      </c>
      <c r="B16" s="497">
        <v>57759.593999999997</v>
      </c>
      <c r="C16" s="498">
        <v>38019.902000000002</v>
      </c>
      <c r="D16" s="499"/>
      <c r="E16" s="496" t="s">
        <v>452</v>
      </c>
      <c r="F16" s="497">
        <v>57859.421000000002</v>
      </c>
      <c r="G16" s="498">
        <v>46331.249000000003</v>
      </c>
      <c r="H16" s="500"/>
      <c r="I16" s="494"/>
      <c r="J16" s="495"/>
      <c r="K16" s="496" t="s">
        <v>442</v>
      </c>
      <c r="L16" s="497">
        <v>40044.612000000001</v>
      </c>
      <c r="M16" s="498">
        <v>21238.32</v>
      </c>
      <c r="N16" s="499"/>
      <c r="O16" s="496" t="s">
        <v>456</v>
      </c>
      <c r="P16" s="497">
        <v>43135.095000000001</v>
      </c>
      <c r="Q16" s="498">
        <v>18131.183000000001</v>
      </c>
    </row>
    <row r="17" spans="1:19" ht="15.75" x14ac:dyDescent="0.25">
      <c r="A17" s="496" t="s">
        <v>456</v>
      </c>
      <c r="B17" s="497">
        <v>57429.360999999997</v>
      </c>
      <c r="C17" s="498">
        <v>32148.784</v>
      </c>
      <c r="D17" s="499"/>
      <c r="E17" s="496" t="s">
        <v>444</v>
      </c>
      <c r="F17" s="497">
        <v>52448.873</v>
      </c>
      <c r="G17" s="498">
        <v>38766.478000000003</v>
      </c>
      <c r="H17" s="500"/>
      <c r="I17" s="494"/>
      <c r="J17" s="495"/>
      <c r="K17" s="496" t="s">
        <v>444</v>
      </c>
      <c r="L17" s="497">
        <v>38380.042999999998</v>
      </c>
      <c r="M17" s="498">
        <v>17752.552</v>
      </c>
      <c r="N17" s="499"/>
      <c r="O17" s="496" t="s">
        <v>498</v>
      </c>
      <c r="P17" s="497">
        <v>36582.44</v>
      </c>
      <c r="Q17" s="498">
        <v>21082.337</v>
      </c>
    </row>
    <row r="18" spans="1:19" ht="15.75" x14ac:dyDescent="0.25">
      <c r="A18" s="496" t="s">
        <v>431</v>
      </c>
      <c r="B18" s="497">
        <v>55093.55</v>
      </c>
      <c r="C18" s="498">
        <v>18756.865000000002</v>
      </c>
      <c r="D18" s="499"/>
      <c r="E18" s="496" t="s">
        <v>456</v>
      </c>
      <c r="F18" s="497">
        <v>49269.904999999999</v>
      </c>
      <c r="G18" s="498">
        <v>29986.227999999999</v>
      </c>
      <c r="H18" s="500"/>
      <c r="I18" s="494"/>
      <c r="J18" s="495"/>
      <c r="K18" s="496" t="s">
        <v>498</v>
      </c>
      <c r="L18" s="497">
        <v>24414.041000000001</v>
      </c>
      <c r="M18" s="498">
        <v>21933.106</v>
      </c>
      <c r="N18" s="499"/>
      <c r="O18" s="496" t="s">
        <v>444</v>
      </c>
      <c r="P18" s="497">
        <v>34911.953000000001</v>
      </c>
      <c r="Q18" s="498">
        <v>17774.466</v>
      </c>
    </row>
    <row r="19" spans="1:19" ht="16.5" thickBot="1" x14ac:dyDescent="0.3">
      <c r="A19" s="501" t="s">
        <v>433</v>
      </c>
      <c r="B19" s="502">
        <v>53169.161</v>
      </c>
      <c r="C19" s="503">
        <v>47836.095000000001</v>
      </c>
      <c r="D19" s="504"/>
      <c r="E19" s="501" t="s">
        <v>517</v>
      </c>
      <c r="F19" s="502">
        <v>47464.44</v>
      </c>
      <c r="G19" s="503">
        <v>61492.31</v>
      </c>
      <c r="H19" s="500"/>
      <c r="I19" s="494"/>
      <c r="J19" s="495"/>
      <c r="K19" s="501" t="s">
        <v>469</v>
      </c>
      <c r="L19" s="502">
        <v>18867.606</v>
      </c>
      <c r="M19" s="503">
        <v>11992.467000000001</v>
      </c>
      <c r="N19" s="504"/>
      <c r="O19" s="501" t="s">
        <v>497</v>
      </c>
      <c r="P19" s="502">
        <v>25932.81</v>
      </c>
      <c r="Q19" s="503">
        <v>21611.612000000001</v>
      </c>
    </row>
    <row r="20" spans="1:19" ht="15.75" x14ac:dyDescent="0.25">
      <c r="A20" s="505" t="s">
        <v>416</v>
      </c>
      <c r="B20" s="506"/>
      <c r="C20" s="506"/>
      <c r="D20" s="506"/>
      <c r="E20" s="506"/>
      <c r="F20" s="506"/>
      <c r="G20" s="506"/>
      <c r="H20" s="506"/>
      <c r="I20" s="507"/>
      <c r="J20" s="508"/>
      <c r="K20" s="508"/>
      <c r="L20" s="509"/>
      <c r="M20" s="509"/>
      <c r="N20" s="509"/>
      <c r="O20" s="509"/>
      <c r="P20" s="509"/>
      <c r="Q20" s="509"/>
    </row>
    <row r="21" spans="1:19" ht="15" x14ac:dyDescent="0.2">
      <c r="A21" s="381"/>
      <c r="B21" s="506"/>
      <c r="C21" s="506"/>
      <c r="D21" s="506"/>
      <c r="E21" s="506"/>
      <c r="F21" s="506"/>
      <c r="G21" s="508"/>
      <c r="H21" s="506"/>
      <c r="I21" s="506"/>
      <c r="J21" s="508"/>
      <c r="K21" s="508"/>
      <c r="L21" s="509"/>
      <c r="M21" s="509"/>
      <c r="N21" s="509"/>
      <c r="O21" s="509"/>
      <c r="P21" s="509"/>
      <c r="Q21" s="509"/>
    </row>
    <row r="22" spans="1:19" ht="21.75" customHeight="1" x14ac:dyDescent="0.3">
      <c r="A22" s="478" t="s">
        <v>572</v>
      </c>
      <c r="B22" s="508"/>
      <c r="C22" s="508"/>
      <c r="D22" s="508"/>
      <c r="E22" s="508"/>
      <c r="F22" s="508"/>
      <c r="G22" s="508"/>
      <c r="H22" s="506"/>
      <c r="I22" s="506"/>
      <c r="J22" s="510"/>
      <c r="K22" s="511" t="s">
        <v>573</v>
      </c>
      <c r="L22" s="508"/>
      <c r="M22" s="508"/>
      <c r="N22" s="508"/>
      <c r="O22" s="508"/>
      <c r="P22" s="508"/>
    </row>
    <row r="23" spans="1:19" ht="16.5" thickBot="1" x14ac:dyDescent="0.25">
      <c r="A23" s="422" t="s">
        <v>569</v>
      </c>
      <c r="B23" s="508"/>
      <c r="C23" s="508"/>
      <c r="D23" s="508"/>
      <c r="E23" s="508"/>
      <c r="F23" s="508"/>
      <c r="G23" s="508"/>
      <c r="H23" s="510"/>
      <c r="I23" s="510"/>
      <c r="J23" s="510"/>
      <c r="K23" s="512" t="s">
        <v>569</v>
      </c>
      <c r="L23" s="508"/>
      <c r="M23" s="508"/>
      <c r="N23" s="508"/>
      <c r="O23" s="508"/>
      <c r="P23" s="508"/>
      <c r="Q23" s="508"/>
    </row>
    <row r="24" spans="1:19" ht="21" thickBot="1" x14ac:dyDescent="0.35">
      <c r="A24" s="479" t="s">
        <v>397</v>
      </c>
      <c r="B24" s="480"/>
      <c r="C24" s="480"/>
      <c r="D24" s="480"/>
      <c r="E24" s="480"/>
      <c r="F24" s="480"/>
      <c r="G24" s="481"/>
      <c r="H24" s="510"/>
      <c r="I24" s="510"/>
      <c r="J24" s="510"/>
      <c r="K24" s="479" t="s">
        <v>397</v>
      </c>
      <c r="L24" s="480"/>
      <c r="M24" s="480"/>
      <c r="N24" s="480"/>
      <c r="O24" s="480"/>
      <c r="P24" s="480"/>
      <c r="Q24" s="481"/>
      <c r="S24" s="378"/>
    </row>
    <row r="25" spans="1:19" ht="19.5" thickBot="1" x14ac:dyDescent="0.35">
      <c r="A25" s="517" t="s">
        <v>540</v>
      </c>
      <c r="B25" s="518"/>
      <c r="C25" s="519"/>
      <c r="D25" s="520"/>
      <c r="E25" s="517" t="s">
        <v>658</v>
      </c>
      <c r="F25" s="518"/>
      <c r="G25" s="519"/>
      <c r="H25" s="521"/>
      <c r="I25" s="522"/>
      <c r="J25" s="522"/>
      <c r="K25" s="517" t="s">
        <v>540</v>
      </c>
      <c r="L25" s="518"/>
      <c r="M25" s="519"/>
      <c r="N25" s="520"/>
      <c r="O25" s="517" t="s">
        <v>658</v>
      </c>
      <c r="P25" s="518"/>
      <c r="Q25" s="519"/>
    </row>
    <row r="26" spans="1:19" ht="28.5" x14ac:dyDescent="0.25">
      <c r="A26" s="484" t="s">
        <v>570</v>
      </c>
      <c r="B26" s="485" t="s">
        <v>6</v>
      </c>
      <c r="C26" s="486" t="s">
        <v>571</v>
      </c>
      <c r="D26" s="487"/>
      <c r="E26" s="484" t="s">
        <v>570</v>
      </c>
      <c r="F26" s="485" t="s">
        <v>6</v>
      </c>
      <c r="G26" s="486" t="s">
        <v>571</v>
      </c>
      <c r="H26" s="510"/>
      <c r="I26" s="510"/>
      <c r="J26" s="510"/>
      <c r="K26" s="484" t="s">
        <v>570</v>
      </c>
      <c r="L26" s="485" t="s">
        <v>6</v>
      </c>
      <c r="M26" s="486" t="s">
        <v>571</v>
      </c>
      <c r="N26" s="487"/>
      <c r="O26" s="484" t="s">
        <v>570</v>
      </c>
      <c r="P26" s="485" t="s">
        <v>6</v>
      </c>
      <c r="Q26" s="486" t="s">
        <v>571</v>
      </c>
    </row>
    <row r="27" spans="1:19" ht="15.75" x14ac:dyDescent="0.2">
      <c r="A27" s="489" t="s">
        <v>396</v>
      </c>
      <c r="B27" s="490">
        <v>1397909.054</v>
      </c>
      <c r="C27" s="491">
        <v>382144.86900000001</v>
      </c>
      <c r="D27" s="492"/>
      <c r="E27" s="489" t="s">
        <v>396</v>
      </c>
      <c r="F27" s="490">
        <v>1388022.673</v>
      </c>
      <c r="G27" s="491">
        <v>380636.34100000001</v>
      </c>
      <c r="H27" s="510"/>
      <c r="I27" s="510"/>
      <c r="J27" s="510"/>
      <c r="K27" s="489" t="s">
        <v>396</v>
      </c>
      <c r="L27" s="490">
        <v>2095406.9639999999</v>
      </c>
      <c r="M27" s="491">
        <v>1625751.6950000001</v>
      </c>
      <c r="N27" s="492"/>
      <c r="O27" s="489" t="s">
        <v>396</v>
      </c>
      <c r="P27" s="490">
        <v>2088780.737</v>
      </c>
      <c r="Q27" s="491">
        <v>1649479.216</v>
      </c>
    </row>
    <row r="28" spans="1:19" ht="15.75" x14ac:dyDescent="0.25">
      <c r="A28" s="496" t="s">
        <v>458</v>
      </c>
      <c r="B28" s="497">
        <v>328773.40999999997</v>
      </c>
      <c r="C28" s="498">
        <v>87143.3</v>
      </c>
      <c r="D28" s="499"/>
      <c r="E28" s="496" t="s">
        <v>458</v>
      </c>
      <c r="F28" s="497">
        <v>300398.49900000001</v>
      </c>
      <c r="G28" s="498">
        <v>79882.667000000001</v>
      </c>
      <c r="H28" s="510"/>
      <c r="I28" s="510"/>
      <c r="J28" s="510"/>
      <c r="K28" s="496" t="s">
        <v>449</v>
      </c>
      <c r="L28" s="497">
        <v>438758.8</v>
      </c>
      <c r="M28" s="498">
        <v>621957.36800000002</v>
      </c>
      <c r="N28" s="499"/>
      <c r="O28" s="496" t="s">
        <v>449</v>
      </c>
      <c r="P28" s="497">
        <v>367613.935</v>
      </c>
      <c r="Q28" s="498">
        <v>594334.22900000005</v>
      </c>
    </row>
    <row r="29" spans="1:19" ht="15.75" x14ac:dyDescent="0.25">
      <c r="A29" s="496" t="s">
        <v>449</v>
      </c>
      <c r="B29" s="497">
        <v>216765.51699999999</v>
      </c>
      <c r="C29" s="498">
        <v>62252.462</v>
      </c>
      <c r="D29" s="499"/>
      <c r="E29" s="496" t="s">
        <v>449</v>
      </c>
      <c r="F29" s="497">
        <v>251477.318</v>
      </c>
      <c r="G29" s="498">
        <v>70314.221999999994</v>
      </c>
      <c r="H29" s="510"/>
      <c r="I29" s="510"/>
      <c r="J29" s="509"/>
      <c r="K29" s="496" t="s">
        <v>451</v>
      </c>
      <c r="L29" s="497">
        <v>163224.78</v>
      </c>
      <c r="M29" s="498">
        <v>60159.817999999999</v>
      </c>
      <c r="N29" s="499"/>
      <c r="O29" s="496" t="s">
        <v>451</v>
      </c>
      <c r="P29" s="497">
        <v>147492.27600000001</v>
      </c>
      <c r="Q29" s="498">
        <v>53671.63</v>
      </c>
    </row>
    <row r="30" spans="1:19" ht="15.75" x14ac:dyDescent="0.25">
      <c r="A30" s="496" t="s">
        <v>441</v>
      </c>
      <c r="B30" s="497">
        <v>117941.345</v>
      </c>
      <c r="C30" s="498">
        <v>30418.835999999999</v>
      </c>
      <c r="D30" s="499"/>
      <c r="E30" s="496" t="s">
        <v>442</v>
      </c>
      <c r="F30" s="497">
        <v>117074.423</v>
      </c>
      <c r="G30" s="498">
        <v>41568.968999999997</v>
      </c>
      <c r="H30" s="510"/>
      <c r="I30" s="510"/>
      <c r="J30" s="510"/>
      <c r="K30" s="496" t="s">
        <v>458</v>
      </c>
      <c r="L30" s="497">
        <v>112870.89200000001</v>
      </c>
      <c r="M30" s="498">
        <v>57048.904999999999</v>
      </c>
      <c r="N30" s="499"/>
      <c r="O30" s="496" t="s">
        <v>496</v>
      </c>
      <c r="P30" s="497">
        <v>118595.37300000001</v>
      </c>
      <c r="Q30" s="498">
        <v>184981.59599999999</v>
      </c>
    </row>
    <row r="31" spans="1:19" ht="15.75" x14ac:dyDescent="0.25">
      <c r="A31" s="496" t="s">
        <v>442</v>
      </c>
      <c r="B31" s="497">
        <v>117530.13400000001</v>
      </c>
      <c r="C31" s="498">
        <v>39670.574000000001</v>
      </c>
      <c r="D31" s="499"/>
      <c r="E31" s="496" t="s">
        <v>441</v>
      </c>
      <c r="F31" s="497">
        <v>98197.159</v>
      </c>
      <c r="G31" s="498">
        <v>26354.198</v>
      </c>
      <c r="H31" s="510"/>
      <c r="I31" s="510"/>
      <c r="J31" s="510"/>
      <c r="K31" s="496" t="s">
        <v>442</v>
      </c>
      <c r="L31" s="497">
        <v>107327.306</v>
      </c>
      <c r="M31" s="498">
        <v>66759.505000000005</v>
      </c>
      <c r="N31" s="499"/>
      <c r="O31" s="496" t="s">
        <v>469</v>
      </c>
      <c r="P31" s="497">
        <v>118044.531</v>
      </c>
      <c r="Q31" s="498">
        <v>47298.788</v>
      </c>
    </row>
    <row r="32" spans="1:19" ht="15.75" x14ac:dyDescent="0.25">
      <c r="A32" s="496" t="s">
        <v>487</v>
      </c>
      <c r="B32" s="497">
        <v>84755.914999999994</v>
      </c>
      <c r="C32" s="498">
        <v>14362.591</v>
      </c>
      <c r="D32" s="499"/>
      <c r="E32" s="496" t="s">
        <v>439</v>
      </c>
      <c r="F32" s="497">
        <v>87152.993000000002</v>
      </c>
      <c r="G32" s="498">
        <v>22338.712</v>
      </c>
      <c r="H32" s="510"/>
      <c r="I32" s="510"/>
      <c r="J32" s="510"/>
      <c r="K32" s="496" t="s">
        <v>457</v>
      </c>
      <c r="L32" s="497">
        <v>96180.629000000001</v>
      </c>
      <c r="M32" s="498">
        <v>58938.661999999997</v>
      </c>
      <c r="N32" s="499"/>
      <c r="O32" s="496" t="s">
        <v>442</v>
      </c>
      <c r="P32" s="497">
        <v>99568.577999999994</v>
      </c>
      <c r="Q32" s="498">
        <v>65281.27</v>
      </c>
    </row>
    <row r="33" spans="1:20" ht="15.75" x14ac:dyDescent="0.25">
      <c r="A33" s="496" t="s">
        <v>439</v>
      </c>
      <c r="B33" s="497">
        <v>81373.767000000007</v>
      </c>
      <c r="C33" s="498">
        <v>20558.607</v>
      </c>
      <c r="D33" s="499"/>
      <c r="E33" s="496" t="s">
        <v>457</v>
      </c>
      <c r="F33" s="497">
        <v>83793.623999999996</v>
      </c>
      <c r="G33" s="498">
        <v>18629.98</v>
      </c>
      <c r="H33" s="510"/>
      <c r="I33" s="510"/>
      <c r="J33" s="510"/>
      <c r="K33" s="496" t="s">
        <v>453</v>
      </c>
      <c r="L33" s="497">
        <v>85540.789000000004</v>
      </c>
      <c r="M33" s="498">
        <v>31113.839</v>
      </c>
      <c r="N33" s="499"/>
      <c r="O33" s="496" t="s">
        <v>457</v>
      </c>
      <c r="P33" s="497">
        <v>97936.986999999994</v>
      </c>
      <c r="Q33" s="498">
        <v>56361.675999999999</v>
      </c>
    </row>
    <row r="34" spans="1:20" ht="15.75" x14ac:dyDescent="0.25">
      <c r="A34" s="496" t="s">
        <v>457</v>
      </c>
      <c r="B34" s="497">
        <v>69460.160999999993</v>
      </c>
      <c r="C34" s="498">
        <v>16033.266</v>
      </c>
      <c r="D34" s="499"/>
      <c r="E34" s="496" t="s">
        <v>487</v>
      </c>
      <c r="F34" s="497">
        <v>76930.365000000005</v>
      </c>
      <c r="G34" s="498">
        <v>12939.816000000001</v>
      </c>
      <c r="H34" s="510"/>
      <c r="I34" s="510"/>
      <c r="J34" s="510"/>
      <c r="K34" s="496" t="s">
        <v>452</v>
      </c>
      <c r="L34" s="497">
        <v>84381.172000000006</v>
      </c>
      <c r="M34" s="498">
        <v>52549.663999999997</v>
      </c>
      <c r="N34" s="499"/>
      <c r="O34" s="496" t="s">
        <v>458</v>
      </c>
      <c r="P34" s="497">
        <v>87008.922999999995</v>
      </c>
      <c r="Q34" s="498">
        <v>35464.648999999998</v>
      </c>
    </row>
    <row r="35" spans="1:20" ht="15.75" x14ac:dyDescent="0.25">
      <c r="A35" s="496" t="s">
        <v>440</v>
      </c>
      <c r="B35" s="497">
        <v>46681.641000000003</v>
      </c>
      <c r="C35" s="498">
        <v>13789.311</v>
      </c>
      <c r="D35" s="499"/>
      <c r="E35" s="496" t="s">
        <v>440</v>
      </c>
      <c r="F35" s="497">
        <v>46096.796999999999</v>
      </c>
      <c r="G35" s="498">
        <v>13026.823</v>
      </c>
      <c r="H35" s="510"/>
      <c r="I35" s="510"/>
      <c r="J35" s="510"/>
      <c r="K35" s="496" t="s">
        <v>496</v>
      </c>
      <c r="L35" s="497">
        <v>79684.762000000002</v>
      </c>
      <c r="M35" s="498">
        <v>121345.97100000001</v>
      </c>
      <c r="N35" s="499"/>
      <c r="O35" s="496" t="s">
        <v>511</v>
      </c>
      <c r="P35" s="497">
        <v>85943.495999999999</v>
      </c>
      <c r="Q35" s="498">
        <v>37269.021000000001</v>
      </c>
    </row>
    <row r="36" spans="1:20" ht="15.75" x14ac:dyDescent="0.25">
      <c r="A36" s="496" t="s">
        <v>455</v>
      </c>
      <c r="B36" s="497">
        <v>34823.072</v>
      </c>
      <c r="C36" s="498">
        <v>7934.3119999999999</v>
      </c>
      <c r="D36" s="499"/>
      <c r="E36" s="496" t="s">
        <v>451</v>
      </c>
      <c r="F36" s="497">
        <v>36821.769</v>
      </c>
      <c r="G36" s="498">
        <v>9149.9040000000005</v>
      </c>
      <c r="H36" s="510"/>
      <c r="I36" s="510"/>
      <c r="J36" s="510"/>
      <c r="K36" s="496" t="s">
        <v>444</v>
      </c>
      <c r="L36" s="497">
        <v>73942.615999999995</v>
      </c>
      <c r="M36" s="498">
        <v>62931.483</v>
      </c>
      <c r="N36" s="499"/>
      <c r="O36" s="496" t="s">
        <v>452</v>
      </c>
      <c r="P36" s="497">
        <v>83687.485000000001</v>
      </c>
      <c r="Q36" s="498">
        <v>39512.794000000002</v>
      </c>
    </row>
    <row r="37" spans="1:20" ht="15.75" x14ac:dyDescent="0.25">
      <c r="A37" s="496" t="s">
        <v>451</v>
      </c>
      <c r="B37" s="497">
        <v>33299.781999999999</v>
      </c>
      <c r="C37" s="498">
        <v>8366.6190000000006</v>
      </c>
      <c r="D37" s="499"/>
      <c r="E37" s="496" t="s">
        <v>455</v>
      </c>
      <c r="F37" s="497">
        <v>33797.889000000003</v>
      </c>
      <c r="G37" s="498">
        <v>8007.3609999999999</v>
      </c>
      <c r="H37" s="510"/>
      <c r="I37" s="510"/>
      <c r="J37" s="510"/>
      <c r="K37" s="496" t="s">
        <v>456</v>
      </c>
      <c r="L37" s="497">
        <v>71146.195999999996</v>
      </c>
      <c r="M37" s="498">
        <v>43264.296999999999</v>
      </c>
      <c r="N37" s="499"/>
      <c r="O37" s="496" t="s">
        <v>453</v>
      </c>
      <c r="P37" s="497">
        <v>79826.167000000001</v>
      </c>
      <c r="Q37" s="498">
        <v>29524.057000000001</v>
      </c>
    </row>
    <row r="38" spans="1:20" ht="15.75" x14ac:dyDescent="0.25">
      <c r="A38" s="496" t="s">
        <v>450</v>
      </c>
      <c r="B38" s="497">
        <v>33177.550000000003</v>
      </c>
      <c r="C38" s="498">
        <v>6237.8280000000004</v>
      </c>
      <c r="D38" s="499"/>
      <c r="E38" s="496" t="s">
        <v>450</v>
      </c>
      <c r="F38" s="497">
        <v>31242.613000000001</v>
      </c>
      <c r="G38" s="498">
        <v>6127.41</v>
      </c>
      <c r="H38" s="510"/>
      <c r="I38" s="510"/>
      <c r="J38" s="510"/>
      <c r="K38" s="496" t="s">
        <v>511</v>
      </c>
      <c r="L38" s="497">
        <v>49683.491000000002</v>
      </c>
      <c r="M38" s="498">
        <v>24325</v>
      </c>
      <c r="N38" s="499"/>
      <c r="O38" s="496" t="s">
        <v>444</v>
      </c>
      <c r="P38" s="497">
        <v>76704.558000000005</v>
      </c>
      <c r="Q38" s="498">
        <v>72691.452999999994</v>
      </c>
    </row>
    <row r="39" spans="1:20" ht="16.5" thickBot="1" x14ac:dyDescent="0.3">
      <c r="A39" s="501" t="s">
        <v>431</v>
      </c>
      <c r="B39" s="502">
        <v>32179.434000000001</v>
      </c>
      <c r="C39" s="503">
        <v>11175.861000000001</v>
      </c>
      <c r="D39" s="504"/>
      <c r="E39" s="501" t="s">
        <v>431</v>
      </c>
      <c r="F39" s="502">
        <v>30439.074000000001</v>
      </c>
      <c r="G39" s="503">
        <v>10108.041999999999</v>
      </c>
      <c r="H39" s="510"/>
      <c r="I39" s="510"/>
      <c r="J39" s="510"/>
      <c r="K39" s="523" t="s">
        <v>486</v>
      </c>
      <c r="L39" s="502">
        <v>47805.178999999996</v>
      </c>
      <c r="M39" s="503">
        <v>14469.466</v>
      </c>
      <c r="N39" s="504"/>
      <c r="O39" s="523" t="s">
        <v>456</v>
      </c>
      <c r="P39" s="502">
        <v>66148.191999999995</v>
      </c>
      <c r="Q39" s="503">
        <v>34470.207000000002</v>
      </c>
    </row>
    <row r="40" spans="1:20" ht="15.75" x14ac:dyDescent="0.25">
      <c r="A40" s="505"/>
      <c r="B40" s="510"/>
      <c r="C40" s="510"/>
      <c r="D40" s="510"/>
      <c r="E40" s="510"/>
      <c r="F40" s="510"/>
      <c r="G40" s="510"/>
      <c r="H40" s="510"/>
      <c r="I40" s="510"/>
      <c r="J40" s="510"/>
      <c r="K40" s="510"/>
      <c r="L40" s="510"/>
      <c r="M40" s="509"/>
      <c r="N40" s="509"/>
      <c r="O40" s="509"/>
      <c r="P40" s="509"/>
      <c r="Q40" s="509"/>
    </row>
    <row r="41" spans="1:20" ht="18" customHeight="1" x14ac:dyDescent="0.2">
      <c r="B41" s="510"/>
      <c r="C41" s="510"/>
      <c r="D41" s="510"/>
      <c r="E41" s="510"/>
      <c r="F41" s="508"/>
      <c r="G41" s="510"/>
      <c r="H41" s="510"/>
      <c r="I41" s="510"/>
      <c r="J41" s="510"/>
      <c r="K41" s="510"/>
      <c r="L41" s="510"/>
      <c r="M41" s="509"/>
      <c r="N41" s="509"/>
      <c r="O41" s="509"/>
      <c r="Q41" s="509"/>
    </row>
    <row r="42" spans="1:20" ht="20.25" x14ac:dyDescent="0.3">
      <c r="A42" s="478" t="s">
        <v>574</v>
      </c>
      <c r="B42" s="508"/>
      <c r="C42" s="508"/>
      <c r="D42" s="508"/>
      <c r="E42" s="508"/>
      <c r="F42" s="508"/>
      <c r="G42" s="508"/>
      <c r="H42" s="513"/>
      <c r="I42" s="513"/>
      <c r="J42" s="513"/>
      <c r="K42" s="511" t="s">
        <v>575</v>
      </c>
      <c r="L42" s="508"/>
      <c r="M42" s="508"/>
      <c r="N42" s="508"/>
      <c r="O42" s="508"/>
      <c r="P42" s="508"/>
      <c r="T42" s="378"/>
    </row>
    <row r="43" spans="1:20" ht="16.5" thickBot="1" x14ac:dyDescent="0.25">
      <c r="A43" s="422" t="s">
        <v>569</v>
      </c>
      <c r="B43" s="508"/>
      <c r="C43" s="508"/>
      <c r="D43" s="508"/>
      <c r="E43" s="508"/>
      <c r="F43" s="508"/>
      <c r="G43" s="508"/>
      <c r="H43" s="513"/>
      <c r="I43" s="513"/>
      <c r="J43" s="513"/>
      <c r="K43" s="512" t="s">
        <v>569</v>
      </c>
      <c r="L43" s="508"/>
      <c r="M43" s="508"/>
      <c r="N43" s="508"/>
      <c r="O43" s="508"/>
      <c r="P43" s="508"/>
      <c r="Q43" s="508"/>
    </row>
    <row r="44" spans="1:20" ht="21" thickBot="1" x14ac:dyDescent="0.35">
      <c r="A44" s="479" t="s">
        <v>397</v>
      </c>
      <c r="B44" s="480"/>
      <c r="C44" s="480"/>
      <c r="D44" s="480"/>
      <c r="E44" s="480"/>
      <c r="F44" s="480"/>
      <c r="G44" s="481"/>
      <c r="H44" s="513"/>
      <c r="I44" s="513"/>
      <c r="J44" s="513"/>
      <c r="K44" s="479" t="s">
        <v>397</v>
      </c>
      <c r="L44" s="480"/>
      <c r="M44" s="480"/>
      <c r="N44" s="480"/>
      <c r="O44" s="480"/>
      <c r="P44" s="480"/>
      <c r="Q44" s="481"/>
    </row>
    <row r="45" spans="1:20" ht="19.5" thickBot="1" x14ac:dyDescent="0.35">
      <c r="A45" s="517" t="s">
        <v>540</v>
      </c>
      <c r="B45" s="518"/>
      <c r="C45" s="519"/>
      <c r="D45" s="520"/>
      <c r="E45" s="517" t="s">
        <v>658</v>
      </c>
      <c r="F45" s="518"/>
      <c r="G45" s="519"/>
      <c r="H45" s="521"/>
      <c r="I45" s="522"/>
      <c r="J45" s="522"/>
      <c r="K45" s="517" t="s">
        <v>540</v>
      </c>
      <c r="L45" s="518"/>
      <c r="M45" s="519"/>
      <c r="N45" s="520"/>
      <c r="O45" s="517" t="s">
        <v>658</v>
      </c>
      <c r="P45" s="518"/>
      <c r="Q45" s="483"/>
    </row>
    <row r="46" spans="1:20" ht="28.5" x14ac:dyDescent="0.25">
      <c r="A46" s="484" t="s">
        <v>570</v>
      </c>
      <c r="B46" s="485" t="s">
        <v>6</v>
      </c>
      <c r="C46" s="486" t="s">
        <v>571</v>
      </c>
      <c r="D46" s="487"/>
      <c r="E46" s="484" t="s">
        <v>570</v>
      </c>
      <c r="F46" s="485" t="s">
        <v>6</v>
      </c>
      <c r="G46" s="486" t="s">
        <v>571</v>
      </c>
      <c r="H46" s="513"/>
      <c r="I46" s="513"/>
      <c r="J46" s="513"/>
      <c r="K46" s="484" t="s">
        <v>570</v>
      </c>
      <c r="L46" s="485" t="s">
        <v>6</v>
      </c>
      <c r="M46" s="486" t="s">
        <v>571</v>
      </c>
      <c r="N46" s="487"/>
      <c r="O46" s="484" t="s">
        <v>570</v>
      </c>
      <c r="P46" s="485" t="s">
        <v>6</v>
      </c>
      <c r="Q46" s="486" t="s">
        <v>571</v>
      </c>
    </row>
    <row r="47" spans="1:20" ht="15.75" x14ac:dyDescent="0.2">
      <c r="A47" s="489" t="s">
        <v>396</v>
      </c>
      <c r="B47" s="490">
        <v>333052.505</v>
      </c>
      <c r="C47" s="491">
        <v>990102.57900000003</v>
      </c>
      <c r="D47" s="492"/>
      <c r="E47" s="489" t="s">
        <v>396</v>
      </c>
      <c r="F47" s="490">
        <v>303087.05599999998</v>
      </c>
      <c r="G47" s="491">
        <v>659693.06000000006</v>
      </c>
      <c r="H47" s="513"/>
      <c r="I47" s="513"/>
      <c r="J47" s="513"/>
      <c r="K47" s="489" t="s">
        <v>396</v>
      </c>
      <c r="L47" s="490">
        <v>387598.41399999999</v>
      </c>
      <c r="M47" s="491">
        <v>2091696.767</v>
      </c>
      <c r="N47" s="492"/>
      <c r="O47" s="489" t="s">
        <v>396</v>
      </c>
      <c r="P47" s="490">
        <v>923508.897</v>
      </c>
      <c r="Q47" s="491">
        <v>4688542.6890000002</v>
      </c>
    </row>
    <row r="48" spans="1:20" ht="15.75" x14ac:dyDescent="0.25">
      <c r="A48" s="496" t="s">
        <v>462</v>
      </c>
      <c r="B48" s="497">
        <v>55310.008999999998</v>
      </c>
      <c r="C48" s="498">
        <v>220111.389</v>
      </c>
      <c r="D48" s="499"/>
      <c r="E48" s="496" t="s">
        <v>462</v>
      </c>
      <c r="F48" s="497">
        <v>46468.442999999999</v>
      </c>
      <c r="G48" s="498">
        <v>121544.07</v>
      </c>
      <c r="H48" s="513">
        <v>132980483</v>
      </c>
      <c r="I48" s="513"/>
      <c r="J48" s="513"/>
      <c r="K48" s="496" t="s">
        <v>486</v>
      </c>
      <c r="L48" s="497">
        <v>120255.814</v>
      </c>
      <c r="M48" s="498">
        <v>676610.20400000003</v>
      </c>
      <c r="N48" s="499"/>
      <c r="O48" s="496" t="s">
        <v>486</v>
      </c>
      <c r="P48" s="497">
        <v>333054.66800000001</v>
      </c>
      <c r="Q48" s="498">
        <v>1680829.4909999999</v>
      </c>
    </row>
    <row r="49" spans="1:17" ht="15.75" x14ac:dyDescent="0.25">
      <c r="A49" s="496" t="s">
        <v>515</v>
      </c>
      <c r="B49" s="497">
        <v>47389.362999999998</v>
      </c>
      <c r="C49" s="498">
        <v>128533.466</v>
      </c>
      <c r="D49" s="499"/>
      <c r="E49" s="496" t="s">
        <v>515</v>
      </c>
      <c r="F49" s="497">
        <v>35328.017999999996</v>
      </c>
      <c r="G49" s="498">
        <v>74629.513000000006</v>
      </c>
      <c r="H49" s="513">
        <v>33106251</v>
      </c>
      <c r="I49" s="513"/>
      <c r="J49" s="513"/>
      <c r="K49" s="496" t="s">
        <v>449</v>
      </c>
      <c r="L49" s="497">
        <v>96041.347999999998</v>
      </c>
      <c r="M49" s="498">
        <v>514332.24</v>
      </c>
      <c r="N49" s="499"/>
      <c r="O49" s="496" t="s">
        <v>512</v>
      </c>
      <c r="P49" s="497">
        <v>152816.44899999999</v>
      </c>
      <c r="Q49" s="498">
        <v>773156.90099999995</v>
      </c>
    </row>
    <row r="50" spans="1:17" ht="15.75" x14ac:dyDescent="0.25">
      <c r="A50" s="496" t="s">
        <v>452</v>
      </c>
      <c r="B50" s="497">
        <v>25999.326000000001</v>
      </c>
      <c r="C50" s="498">
        <v>72877.841</v>
      </c>
      <c r="D50" s="499"/>
      <c r="E50" s="496" t="s">
        <v>452</v>
      </c>
      <c r="F50" s="497">
        <v>32876.313999999998</v>
      </c>
      <c r="G50" s="498">
        <v>56283.944000000003</v>
      </c>
      <c r="H50" s="513">
        <v>28752280</v>
      </c>
      <c r="I50" s="513"/>
      <c r="J50" s="513"/>
      <c r="K50" s="496" t="s">
        <v>515</v>
      </c>
      <c r="L50" s="497">
        <v>31250.698</v>
      </c>
      <c r="M50" s="498">
        <v>159581.47899999999</v>
      </c>
      <c r="N50" s="499"/>
      <c r="O50" s="496" t="s">
        <v>449</v>
      </c>
      <c r="P50" s="497">
        <v>127554.47500000001</v>
      </c>
      <c r="Q50" s="498">
        <v>675569.39899999998</v>
      </c>
    </row>
    <row r="51" spans="1:17" ht="15.75" x14ac:dyDescent="0.25">
      <c r="A51" s="496" t="s">
        <v>463</v>
      </c>
      <c r="B51" s="497">
        <v>22867.02</v>
      </c>
      <c r="C51" s="498">
        <v>82895.623999999996</v>
      </c>
      <c r="D51" s="499"/>
      <c r="E51" s="496" t="s">
        <v>449</v>
      </c>
      <c r="F51" s="497">
        <v>22997.273000000001</v>
      </c>
      <c r="G51" s="498">
        <v>76405.59</v>
      </c>
      <c r="H51" s="513"/>
      <c r="I51" s="513"/>
      <c r="J51" s="513"/>
      <c r="K51" s="496" t="s">
        <v>577</v>
      </c>
      <c r="L51" s="497">
        <v>24159.275000000001</v>
      </c>
      <c r="M51" s="498">
        <v>123740.557</v>
      </c>
      <c r="N51" s="499"/>
      <c r="O51" s="496" t="s">
        <v>511</v>
      </c>
      <c r="P51" s="497">
        <v>79066.945000000007</v>
      </c>
      <c r="Q51" s="498">
        <v>401697.41899999999</v>
      </c>
    </row>
    <row r="52" spans="1:17" ht="15.75" x14ac:dyDescent="0.25">
      <c r="A52" s="496" t="s">
        <v>449</v>
      </c>
      <c r="B52" s="497">
        <v>18854.177</v>
      </c>
      <c r="C52" s="498">
        <v>64392.097999999998</v>
      </c>
      <c r="D52" s="499"/>
      <c r="E52" s="496" t="s">
        <v>463</v>
      </c>
      <c r="F52" s="497">
        <v>21063.642</v>
      </c>
      <c r="G52" s="498">
        <v>48604.572</v>
      </c>
      <c r="H52" s="513"/>
      <c r="I52" s="513"/>
      <c r="J52" s="513"/>
      <c r="K52" s="496" t="s">
        <v>526</v>
      </c>
      <c r="L52" s="497">
        <v>24103.383000000002</v>
      </c>
      <c r="M52" s="498">
        <v>131372.747</v>
      </c>
      <c r="N52" s="499"/>
      <c r="O52" s="496" t="s">
        <v>577</v>
      </c>
      <c r="P52" s="497">
        <v>32663.77</v>
      </c>
      <c r="Q52" s="498">
        <v>165997.07500000001</v>
      </c>
    </row>
    <row r="53" spans="1:17" ht="15.75" x14ac:dyDescent="0.25">
      <c r="A53" s="496" t="s">
        <v>508</v>
      </c>
      <c r="B53" s="497">
        <v>12881.142</v>
      </c>
      <c r="C53" s="498">
        <v>21791.655999999999</v>
      </c>
      <c r="D53" s="499"/>
      <c r="E53" s="496" t="s">
        <v>451</v>
      </c>
      <c r="F53" s="497">
        <v>16523.072</v>
      </c>
      <c r="G53" s="498">
        <v>26764.100999999999</v>
      </c>
      <c r="H53" s="513"/>
      <c r="I53" s="513"/>
      <c r="J53" s="513"/>
      <c r="K53" s="496" t="s">
        <v>473</v>
      </c>
      <c r="L53" s="497">
        <v>16392.228999999999</v>
      </c>
      <c r="M53" s="498">
        <v>82777.913</v>
      </c>
      <c r="N53" s="499"/>
      <c r="O53" s="496" t="s">
        <v>488</v>
      </c>
      <c r="P53" s="497">
        <v>31790.525000000001</v>
      </c>
      <c r="Q53" s="498">
        <v>174111.416</v>
      </c>
    </row>
    <row r="54" spans="1:17" ht="15.75" x14ac:dyDescent="0.25">
      <c r="A54" s="496" t="s">
        <v>451</v>
      </c>
      <c r="B54" s="497">
        <v>11668.789000000001</v>
      </c>
      <c r="C54" s="498">
        <v>27803.814999999999</v>
      </c>
      <c r="D54" s="499"/>
      <c r="E54" s="496" t="s">
        <v>444</v>
      </c>
      <c r="F54" s="497">
        <v>11653.816999999999</v>
      </c>
      <c r="G54" s="498">
        <v>21386.600999999999</v>
      </c>
      <c r="H54" s="513"/>
      <c r="I54" s="513"/>
      <c r="J54" s="513"/>
      <c r="K54" s="496" t="s">
        <v>511</v>
      </c>
      <c r="L54" s="497">
        <v>12072.523999999999</v>
      </c>
      <c r="M54" s="498">
        <v>62549.237000000001</v>
      </c>
      <c r="N54" s="499"/>
      <c r="O54" s="496" t="s">
        <v>513</v>
      </c>
      <c r="P54" s="497">
        <v>24789.42</v>
      </c>
      <c r="Q54" s="498">
        <v>121077.283</v>
      </c>
    </row>
    <row r="55" spans="1:17" ht="15.75" x14ac:dyDescent="0.25">
      <c r="A55" s="496" t="s">
        <v>441</v>
      </c>
      <c r="B55" s="497">
        <v>11536.321</v>
      </c>
      <c r="C55" s="498">
        <v>27708.2</v>
      </c>
      <c r="D55" s="499"/>
      <c r="E55" s="496" t="s">
        <v>455</v>
      </c>
      <c r="F55" s="497">
        <v>10674.727000000001</v>
      </c>
      <c r="G55" s="498">
        <v>18755.266</v>
      </c>
      <c r="H55" s="513"/>
      <c r="I55" s="513"/>
      <c r="J55" s="513"/>
      <c r="K55" s="496" t="s">
        <v>488</v>
      </c>
      <c r="L55" s="497">
        <v>9927.2019999999993</v>
      </c>
      <c r="M55" s="498">
        <v>52983.078000000001</v>
      </c>
      <c r="N55" s="499"/>
      <c r="O55" s="496" t="s">
        <v>576</v>
      </c>
      <c r="P55" s="497">
        <v>22973.081999999999</v>
      </c>
      <c r="Q55" s="498">
        <v>113968.145</v>
      </c>
    </row>
    <row r="56" spans="1:17" ht="15.75" x14ac:dyDescent="0.25">
      <c r="A56" s="496" t="s">
        <v>455</v>
      </c>
      <c r="B56" s="497">
        <v>10184.334000000001</v>
      </c>
      <c r="C56" s="498">
        <v>22515.29</v>
      </c>
      <c r="D56" s="499"/>
      <c r="E56" s="496" t="s">
        <v>442</v>
      </c>
      <c r="F56" s="497">
        <v>10029.481</v>
      </c>
      <c r="G56" s="498">
        <v>31692.51</v>
      </c>
      <c r="H56" s="513"/>
      <c r="I56" s="513"/>
      <c r="J56" s="513"/>
      <c r="K56" s="496" t="s">
        <v>520</v>
      </c>
      <c r="L56" s="497">
        <v>8795.3850000000002</v>
      </c>
      <c r="M56" s="498">
        <v>45000</v>
      </c>
      <c r="N56" s="499"/>
      <c r="O56" s="496" t="s">
        <v>528</v>
      </c>
      <c r="P56" s="497">
        <v>20507.812000000002</v>
      </c>
      <c r="Q56" s="498">
        <v>99960.002999999997</v>
      </c>
    </row>
    <row r="57" spans="1:17" ht="15.75" x14ac:dyDescent="0.25">
      <c r="A57" s="496" t="s">
        <v>457</v>
      </c>
      <c r="B57" s="497">
        <v>10073.536</v>
      </c>
      <c r="C57" s="498">
        <v>17995.116000000002</v>
      </c>
      <c r="D57" s="499"/>
      <c r="E57" s="496" t="s">
        <v>492</v>
      </c>
      <c r="F57" s="497">
        <v>9489.5139999999992</v>
      </c>
      <c r="G57" s="498">
        <v>17887.850999999999</v>
      </c>
      <c r="H57" s="513"/>
      <c r="I57" s="513"/>
      <c r="J57" s="513"/>
      <c r="K57" s="496" t="s">
        <v>512</v>
      </c>
      <c r="L57" s="497">
        <v>8735.49</v>
      </c>
      <c r="M57" s="498">
        <v>50500</v>
      </c>
      <c r="N57" s="499"/>
      <c r="O57" s="496" t="s">
        <v>526</v>
      </c>
      <c r="P57" s="497">
        <v>20108.682000000001</v>
      </c>
      <c r="Q57" s="498">
        <v>102460.501</v>
      </c>
    </row>
    <row r="58" spans="1:17" ht="15.75" x14ac:dyDescent="0.25">
      <c r="A58" s="496" t="s">
        <v>492</v>
      </c>
      <c r="B58" s="497">
        <v>9253.3529999999992</v>
      </c>
      <c r="C58" s="498">
        <v>24229.35</v>
      </c>
      <c r="D58" s="499"/>
      <c r="E58" s="496" t="s">
        <v>453</v>
      </c>
      <c r="F58" s="497">
        <v>8505.5390000000007</v>
      </c>
      <c r="G58" s="498">
        <v>14381.754999999999</v>
      </c>
      <c r="H58" s="510"/>
      <c r="I58" s="510"/>
      <c r="J58" s="510"/>
      <c r="K58" s="496" t="s">
        <v>528</v>
      </c>
      <c r="L58" s="497">
        <v>6137</v>
      </c>
      <c r="M58" s="498">
        <v>35000</v>
      </c>
      <c r="N58" s="499"/>
      <c r="O58" s="496" t="s">
        <v>473</v>
      </c>
      <c r="P58" s="497">
        <v>13864.194</v>
      </c>
      <c r="Q58" s="498">
        <v>70626.481</v>
      </c>
    </row>
    <row r="59" spans="1:17" ht="16.5" thickBot="1" x14ac:dyDescent="0.3">
      <c r="A59" s="514" t="s">
        <v>442</v>
      </c>
      <c r="B59" s="502">
        <v>8992.2019999999993</v>
      </c>
      <c r="C59" s="503">
        <v>29101.9</v>
      </c>
      <c r="D59" s="515"/>
      <c r="E59" s="514" t="s">
        <v>456</v>
      </c>
      <c r="F59" s="502">
        <v>6791.82</v>
      </c>
      <c r="G59" s="503">
        <v>13601.337</v>
      </c>
      <c r="H59" s="510"/>
      <c r="I59" s="510"/>
      <c r="J59" s="510"/>
      <c r="K59" s="514" t="s">
        <v>516</v>
      </c>
      <c r="L59" s="502">
        <v>6067.0590000000002</v>
      </c>
      <c r="M59" s="503">
        <v>34374.32</v>
      </c>
      <c r="N59" s="515"/>
      <c r="O59" s="514" t="s">
        <v>520</v>
      </c>
      <c r="P59" s="502">
        <v>12970.071</v>
      </c>
      <c r="Q59" s="503">
        <v>64523.775000000001</v>
      </c>
    </row>
    <row r="60" spans="1:17" ht="15.75" x14ac:dyDescent="0.25">
      <c r="A60" s="505"/>
      <c r="B60" s="464"/>
      <c r="C60" s="464"/>
      <c r="D60" s="464"/>
      <c r="E60" s="464"/>
      <c r="F60" s="464"/>
      <c r="G60" s="464"/>
      <c r="H60" s="464"/>
      <c r="I60" s="464"/>
      <c r="J60" s="464"/>
      <c r="L60" s="464"/>
      <c r="M60" s="464"/>
      <c r="N60" s="464"/>
      <c r="O60" s="464"/>
      <c r="P60" s="464"/>
      <c r="Q60" s="464"/>
    </row>
    <row r="61" spans="1:17" x14ac:dyDescent="0.2">
      <c r="A61" s="464"/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  <c r="M61" s="464"/>
      <c r="N61" s="464"/>
      <c r="O61" s="464"/>
      <c r="P61" s="464"/>
      <c r="Q61" s="464"/>
    </row>
    <row r="62" spans="1:17" x14ac:dyDescent="0.2">
      <c r="A62" s="464"/>
      <c r="B62" s="464"/>
      <c r="C62" s="464"/>
      <c r="D62" s="464"/>
      <c r="E62" s="464"/>
      <c r="F62" s="464"/>
      <c r="G62" s="464"/>
      <c r="H62" s="464"/>
      <c r="I62" s="464"/>
      <c r="J62" s="464"/>
      <c r="K62" s="464"/>
      <c r="L62" s="464"/>
      <c r="M62" s="464"/>
      <c r="N62" s="464"/>
      <c r="O62" s="464"/>
      <c r="P62" s="464"/>
      <c r="Q62" s="464"/>
    </row>
    <row r="63" spans="1:17" x14ac:dyDescent="0.2">
      <c r="A63" s="464"/>
      <c r="B63" s="464"/>
      <c r="C63" s="464"/>
      <c r="D63" s="464"/>
      <c r="E63" s="464"/>
      <c r="F63" s="464"/>
      <c r="G63" s="464"/>
      <c r="H63" s="464"/>
      <c r="I63" s="464"/>
      <c r="J63" s="464"/>
      <c r="K63" s="464"/>
      <c r="L63" s="464"/>
      <c r="M63" s="464"/>
      <c r="N63" s="464"/>
      <c r="O63" s="464"/>
      <c r="P63" s="464"/>
      <c r="Q63" s="464"/>
    </row>
    <row r="64" spans="1:17" x14ac:dyDescent="0.2">
      <c r="A64" s="464"/>
      <c r="B64" s="464"/>
      <c r="C64" s="464"/>
      <c r="D64" s="464"/>
      <c r="E64" s="464"/>
      <c r="F64" s="464"/>
      <c r="G64" s="464"/>
      <c r="H64" s="464"/>
      <c r="I64" s="464"/>
      <c r="J64" s="464"/>
      <c r="K64" s="464"/>
      <c r="L64" s="464"/>
      <c r="M64" s="464"/>
      <c r="N64" s="464"/>
      <c r="O64" s="464"/>
      <c r="P64" s="464"/>
      <c r="Q64" s="464"/>
    </row>
    <row r="65" spans="1:17" x14ac:dyDescent="0.2">
      <c r="A65" s="464"/>
      <c r="B65" s="464"/>
      <c r="C65" s="464"/>
      <c r="D65" s="464"/>
      <c r="E65" s="464"/>
      <c r="F65" s="464"/>
      <c r="G65" s="464"/>
      <c r="H65" s="464"/>
      <c r="I65" s="464"/>
      <c r="J65" s="464"/>
      <c r="K65" s="464"/>
      <c r="L65" s="464"/>
      <c r="M65" s="464"/>
      <c r="N65" s="464"/>
      <c r="O65" s="464"/>
      <c r="P65" s="464"/>
      <c r="Q65" s="464"/>
    </row>
    <row r="66" spans="1:17" x14ac:dyDescent="0.2">
      <c r="A66" s="464"/>
      <c r="B66" s="464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4"/>
      <c r="N66" s="464"/>
      <c r="O66" s="464"/>
      <c r="P66" s="464"/>
      <c r="Q66" s="464"/>
    </row>
    <row r="67" spans="1:17" x14ac:dyDescent="0.2">
      <c r="A67" s="464"/>
      <c r="B67" s="464"/>
      <c r="C67" s="464"/>
      <c r="D67" s="464"/>
      <c r="E67" s="464"/>
      <c r="F67" s="464"/>
      <c r="G67" s="464"/>
      <c r="H67" s="464"/>
      <c r="I67" s="464"/>
      <c r="J67" s="464"/>
      <c r="K67" s="464"/>
      <c r="L67" s="464"/>
      <c r="M67" s="464"/>
      <c r="N67" s="464"/>
      <c r="O67" s="464"/>
      <c r="P67" s="464"/>
      <c r="Q67" s="464"/>
    </row>
    <row r="68" spans="1:17" x14ac:dyDescent="0.2">
      <c r="A68" s="464"/>
      <c r="B68" s="464"/>
      <c r="C68" s="464"/>
      <c r="D68" s="464"/>
      <c r="E68" s="464"/>
      <c r="F68" s="464"/>
      <c r="G68" s="464"/>
      <c r="H68" s="464"/>
      <c r="I68" s="464"/>
      <c r="J68" s="464"/>
      <c r="K68" s="464"/>
      <c r="L68" s="464"/>
      <c r="M68" s="464"/>
      <c r="N68" s="464"/>
      <c r="O68" s="464"/>
      <c r="P68" s="464"/>
      <c r="Q68" s="464"/>
    </row>
    <row r="69" spans="1:17" x14ac:dyDescent="0.2">
      <c r="A69" s="464"/>
      <c r="B69" s="464"/>
      <c r="C69" s="464"/>
      <c r="D69" s="464"/>
      <c r="E69" s="464"/>
      <c r="F69" s="464"/>
      <c r="G69" s="464"/>
      <c r="H69" s="464"/>
      <c r="I69" s="464"/>
      <c r="J69" s="464"/>
      <c r="K69" s="464"/>
      <c r="L69" s="464"/>
      <c r="M69" s="464"/>
      <c r="N69" s="464"/>
      <c r="O69" s="464"/>
      <c r="P69" s="464"/>
      <c r="Q69" s="464"/>
    </row>
    <row r="70" spans="1:17" x14ac:dyDescent="0.2">
      <c r="A70" s="464"/>
      <c r="B70" s="464"/>
      <c r="C70" s="464"/>
      <c r="D70" s="464"/>
      <c r="E70" s="464"/>
      <c r="F70" s="464"/>
      <c r="G70" s="464"/>
      <c r="H70" s="464"/>
      <c r="I70" s="464"/>
      <c r="J70" s="464"/>
      <c r="K70" s="464"/>
      <c r="L70" s="464"/>
      <c r="M70" s="464"/>
      <c r="N70" s="464"/>
      <c r="O70" s="464"/>
      <c r="P70" s="464"/>
      <c r="Q70" s="464"/>
    </row>
    <row r="71" spans="1:17" x14ac:dyDescent="0.2">
      <c r="A71" s="464"/>
      <c r="B71" s="464"/>
      <c r="C71" s="464"/>
      <c r="D71" s="464"/>
      <c r="E71" s="464"/>
      <c r="F71" s="464"/>
      <c r="G71" s="464"/>
      <c r="H71" s="464"/>
      <c r="I71" s="464"/>
      <c r="J71" s="464"/>
      <c r="K71" s="464"/>
      <c r="L71" s="464"/>
      <c r="M71" s="464"/>
      <c r="N71" s="464"/>
      <c r="O71" s="464"/>
      <c r="P71" s="464"/>
      <c r="Q71" s="464"/>
    </row>
    <row r="72" spans="1:17" x14ac:dyDescent="0.2">
      <c r="A72" s="464"/>
      <c r="B72" s="464"/>
      <c r="C72" s="464"/>
      <c r="D72" s="464"/>
      <c r="E72" s="464"/>
      <c r="F72" s="464"/>
      <c r="G72" s="464"/>
      <c r="H72" s="464"/>
      <c r="I72" s="464"/>
      <c r="J72" s="464"/>
      <c r="K72" s="464"/>
      <c r="L72" s="464"/>
      <c r="M72" s="464"/>
      <c r="N72" s="464"/>
      <c r="O72" s="464"/>
      <c r="P72" s="464"/>
      <c r="Q72" s="464"/>
    </row>
    <row r="73" spans="1:17" x14ac:dyDescent="0.2">
      <c r="A73" s="464"/>
      <c r="B73" s="464"/>
      <c r="C73" s="464"/>
      <c r="D73" s="464"/>
      <c r="E73" s="464"/>
      <c r="F73" s="464"/>
      <c r="G73" s="464"/>
      <c r="H73" s="464"/>
      <c r="I73" s="464"/>
      <c r="J73" s="464"/>
      <c r="K73" s="464"/>
      <c r="L73" s="464"/>
      <c r="M73" s="464"/>
      <c r="N73" s="464"/>
      <c r="O73" s="464"/>
      <c r="P73" s="464"/>
      <c r="Q73" s="464"/>
    </row>
    <row r="74" spans="1:17" x14ac:dyDescent="0.2">
      <c r="A74" s="464"/>
      <c r="B74" s="464"/>
      <c r="C74" s="464"/>
      <c r="D74" s="464"/>
      <c r="E74" s="464"/>
      <c r="F74" s="464"/>
      <c r="G74" s="464"/>
      <c r="H74" s="464"/>
      <c r="I74" s="464"/>
      <c r="J74" s="464"/>
      <c r="K74" s="464"/>
      <c r="L74" s="464"/>
      <c r="M74" s="464"/>
      <c r="N74" s="464"/>
      <c r="O74" s="464"/>
      <c r="P74" s="464"/>
      <c r="Q74" s="464"/>
    </row>
    <row r="75" spans="1:17" x14ac:dyDescent="0.2">
      <c r="A75" s="464"/>
      <c r="B75" s="464"/>
      <c r="C75" s="464"/>
      <c r="D75" s="464"/>
      <c r="E75" s="464"/>
      <c r="F75" s="464"/>
      <c r="G75" s="464"/>
      <c r="H75" s="464"/>
      <c r="I75" s="464"/>
      <c r="J75" s="464"/>
      <c r="K75" s="464"/>
      <c r="L75" s="464"/>
      <c r="M75" s="464"/>
      <c r="N75" s="464"/>
      <c r="O75" s="464"/>
      <c r="P75" s="464"/>
      <c r="Q75" s="464"/>
    </row>
    <row r="76" spans="1:17" x14ac:dyDescent="0.2">
      <c r="A76" s="464"/>
      <c r="B76" s="464"/>
      <c r="C76" s="464"/>
      <c r="D76" s="464"/>
      <c r="E76" s="464"/>
      <c r="F76" s="464"/>
      <c r="G76" s="464"/>
      <c r="H76" s="464"/>
      <c r="I76" s="464"/>
      <c r="J76" s="464"/>
      <c r="K76" s="464"/>
      <c r="L76" s="464"/>
      <c r="M76" s="464"/>
      <c r="N76" s="464"/>
      <c r="O76" s="464"/>
      <c r="P76" s="464"/>
      <c r="Q76" s="464"/>
    </row>
    <row r="77" spans="1:17" x14ac:dyDescent="0.2">
      <c r="A77" s="464"/>
      <c r="B77" s="464"/>
      <c r="C77" s="464"/>
      <c r="D77" s="464"/>
      <c r="E77" s="464"/>
      <c r="F77" s="464"/>
      <c r="G77" s="464"/>
      <c r="H77" s="464"/>
      <c r="I77" s="464"/>
      <c r="J77" s="464"/>
      <c r="K77" s="464"/>
      <c r="L77" s="464"/>
      <c r="M77" s="464"/>
      <c r="N77" s="464"/>
      <c r="O77" s="464"/>
      <c r="P77" s="464"/>
      <c r="Q77" s="464"/>
    </row>
    <row r="78" spans="1:17" x14ac:dyDescent="0.2">
      <c r="A78" s="464"/>
      <c r="B78" s="464"/>
      <c r="C78" s="464"/>
      <c r="D78" s="464"/>
      <c r="E78" s="464"/>
      <c r="F78" s="464"/>
      <c r="G78" s="464"/>
      <c r="H78" s="464"/>
      <c r="I78" s="464"/>
      <c r="J78" s="464"/>
      <c r="K78" s="464"/>
      <c r="L78" s="464"/>
      <c r="M78" s="464"/>
      <c r="N78" s="464"/>
      <c r="O78" s="464"/>
      <c r="P78" s="464"/>
      <c r="Q78" s="464"/>
    </row>
    <row r="79" spans="1:17" x14ac:dyDescent="0.2">
      <c r="A79" s="464"/>
      <c r="B79" s="464"/>
      <c r="C79" s="464"/>
      <c r="D79" s="464"/>
      <c r="E79" s="464"/>
      <c r="F79" s="464"/>
      <c r="G79" s="464"/>
      <c r="H79" s="464"/>
      <c r="I79" s="464"/>
      <c r="J79" s="464"/>
      <c r="K79" s="464"/>
      <c r="L79" s="464"/>
      <c r="M79" s="464"/>
      <c r="N79" s="464"/>
      <c r="O79" s="464"/>
      <c r="P79" s="464"/>
      <c r="Q79" s="464"/>
    </row>
    <row r="80" spans="1:17" x14ac:dyDescent="0.2">
      <c r="A80" s="464"/>
      <c r="B80" s="464"/>
      <c r="C80" s="464"/>
      <c r="D80" s="464"/>
      <c r="E80" s="464"/>
      <c r="F80" s="464"/>
      <c r="G80" s="464"/>
      <c r="H80" s="464"/>
      <c r="I80" s="464"/>
      <c r="J80" s="464"/>
      <c r="K80" s="464"/>
      <c r="L80" s="464"/>
      <c r="M80" s="464"/>
      <c r="N80" s="464"/>
      <c r="O80" s="464"/>
      <c r="P80" s="464"/>
      <c r="Q80" s="464"/>
    </row>
    <row r="81" spans="1:17" x14ac:dyDescent="0.2">
      <c r="A81" s="464"/>
      <c r="B81" s="464"/>
      <c r="C81" s="464"/>
      <c r="D81" s="464"/>
      <c r="E81" s="464"/>
      <c r="F81" s="464"/>
      <c r="G81" s="464"/>
      <c r="H81" s="464"/>
      <c r="I81" s="464"/>
      <c r="J81" s="464"/>
      <c r="K81" s="464"/>
      <c r="L81" s="464"/>
      <c r="M81" s="464"/>
      <c r="N81" s="464"/>
      <c r="O81" s="464"/>
      <c r="P81" s="464"/>
      <c r="Q81" s="464"/>
    </row>
    <row r="82" spans="1:17" x14ac:dyDescent="0.2">
      <c r="A82" s="464"/>
      <c r="B82" s="464"/>
      <c r="C82" s="464"/>
      <c r="D82" s="464"/>
      <c r="E82" s="464"/>
      <c r="F82" s="464"/>
      <c r="G82" s="464"/>
      <c r="H82" s="464"/>
      <c r="I82" s="464"/>
      <c r="J82" s="464"/>
      <c r="K82" s="464"/>
      <c r="L82" s="464"/>
      <c r="M82" s="464"/>
      <c r="N82" s="464"/>
      <c r="O82" s="464"/>
      <c r="P82" s="464"/>
      <c r="Q82" s="464"/>
    </row>
    <row r="83" spans="1:17" x14ac:dyDescent="0.2">
      <c r="A83" s="464"/>
      <c r="B83" s="464"/>
      <c r="C83" s="464"/>
      <c r="D83" s="464"/>
      <c r="E83" s="464"/>
      <c r="F83" s="464"/>
      <c r="G83" s="464"/>
      <c r="H83" s="464"/>
      <c r="I83" s="464"/>
      <c r="J83" s="464"/>
      <c r="K83" s="464"/>
      <c r="L83" s="464"/>
      <c r="M83" s="464"/>
      <c r="N83" s="464"/>
      <c r="O83" s="464"/>
      <c r="P83" s="464"/>
      <c r="Q83" s="464"/>
    </row>
    <row r="84" spans="1:17" x14ac:dyDescent="0.2">
      <c r="A84" s="464"/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4"/>
      <c r="N84" s="464"/>
      <c r="O84" s="464"/>
      <c r="P84" s="464"/>
      <c r="Q84" s="464"/>
    </row>
    <row r="85" spans="1:17" x14ac:dyDescent="0.2">
      <c r="A85" s="464"/>
      <c r="B85" s="464"/>
      <c r="C85" s="464"/>
      <c r="D85" s="464"/>
      <c r="E85" s="464"/>
      <c r="F85" s="464"/>
      <c r="G85" s="464"/>
      <c r="H85" s="464"/>
      <c r="I85" s="464"/>
      <c r="J85" s="464"/>
      <c r="K85" s="464"/>
      <c r="L85" s="464"/>
      <c r="M85" s="464"/>
      <c r="N85" s="464"/>
      <c r="O85" s="464"/>
      <c r="P85" s="464"/>
      <c r="Q85" s="464"/>
    </row>
    <row r="86" spans="1:17" x14ac:dyDescent="0.2">
      <c r="A86" s="464"/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4"/>
      <c r="N86" s="464"/>
      <c r="O86" s="464"/>
      <c r="P86" s="464"/>
      <c r="Q86" s="464"/>
    </row>
    <row r="87" spans="1:17" x14ac:dyDescent="0.2">
      <c r="A87" s="464"/>
      <c r="B87" s="464"/>
      <c r="C87" s="464"/>
      <c r="D87" s="464"/>
      <c r="E87" s="464"/>
      <c r="F87" s="464"/>
      <c r="G87" s="464"/>
      <c r="H87" s="464"/>
      <c r="I87" s="464"/>
      <c r="J87" s="464"/>
      <c r="K87" s="464"/>
      <c r="L87" s="464"/>
      <c r="M87" s="464"/>
      <c r="N87" s="464"/>
      <c r="O87" s="464"/>
      <c r="P87" s="464"/>
      <c r="Q87" s="464"/>
    </row>
    <row r="88" spans="1:17" x14ac:dyDescent="0.2">
      <c r="A88" s="464"/>
      <c r="B88" s="464"/>
      <c r="C88" s="464"/>
      <c r="D88" s="464"/>
      <c r="E88" s="464"/>
      <c r="F88" s="464"/>
      <c r="G88" s="464"/>
      <c r="H88" s="464"/>
      <c r="I88" s="464"/>
      <c r="J88" s="464"/>
      <c r="K88" s="464"/>
      <c r="L88" s="464"/>
      <c r="M88" s="464"/>
      <c r="N88" s="464"/>
      <c r="O88" s="464"/>
      <c r="P88" s="464"/>
      <c r="Q88" s="464"/>
    </row>
    <row r="89" spans="1:17" x14ac:dyDescent="0.2">
      <c r="A89" s="464"/>
      <c r="B89" s="464"/>
      <c r="C89" s="464"/>
      <c r="D89" s="464"/>
      <c r="E89" s="464"/>
      <c r="F89" s="464"/>
      <c r="G89" s="464"/>
      <c r="H89" s="464"/>
      <c r="I89" s="464"/>
      <c r="J89" s="464"/>
      <c r="K89" s="464"/>
      <c r="L89" s="464"/>
      <c r="M89" s="464"/>
      <c r="N89" s="464"/>
      <c r="O89" s="464"/>
      <c r="P89" s="464"/>
      <c r="Q89" s="464"/>
    </row>
    <row r="90" spans="1:17" x14ac:dyDescent="0.2">
      <c r="A90" s="464"/>
      <c r="B90" s="464"/>
      <c r="C90" s="464"/>
      <c r="D90" s="464"/>
      <c r="E90" s="464"/>
      <c r="F90" s="464"/>
      <c r="G90" s="464"/>
      <c r="H90" s="464"/>
      <c r="I90" s="464"/>
      <c r="J90" s="464"/>
      <c r="K90" s="464"/>
      <c r="L90" s="464"/>
      <c r="M90" s="464"/>
      <c r="N90" s="464"/>
      <c r="O90" s="464"/>
      <c r="P90" s="464"/>
      <c r="Q90" s="464"/>
    </row>
    <row r="91" spans="1:17" x14ac:dyDescent="0.2">
      <c r="A91" s="464"/>
      <c r="B91" s="464"/>
      <c r="C91" s="464"/>
      <c r="D91" s="464"/>
      <c r="E91" s="464"/>
      <c r="F91" s="464"/>
      <c r="G91" s="464"/>
      <c r="H91" s="464"/>
      <c r="I91" s="464"/>
      <c r="J91" s="464"/>
      <c r="K91" s="464"/>
      <c r="L91" s="464"/>
      <c r="M91" s="464"/>
      <c r="N91" s="464"/>
      <c r="O91" s="464"/>
      <c r="P91" s="464"/>
      <c r="Q91" s="464"/>
    </row>
    <row r="92" spans="1:17" x14ac:dyDescent="0.2">
      <c r="A92" s="464"/>
      <c r="B92" s="464"/>
      <c r="C92" s="464"/>
      <c r="D92" s="464"/>
      <c r="E92" s="464"/>
      <c r="F92" s="464"/>
      <c r="G92" s="464"/>
      <c r="H92" s="464"/>
      <c r="I92" s="464"/>
      <c r="J92" s="464"/>
      <c r="K92" s="464"/>
      <c r="L92" s="464"/>
      <c r="M92" s="464"/>
      <c r="N92" s="464"/>
      <c r="O92" s="464"/>
      <c r="P92" s="464"/>
      <c r="Q92" s="464"/>
    </row>
    <row r="93" spans="1:17" x14ac:dyDescent="0.2">
      <c r="A93" s="464"/>
      <c r="B93" s="464"/>
      <c r="C93" s="464"/>
      <c r="D93" s="464"/>
      <c r="E93" s="464"/>
      <c r="F93" s="464"/>
      <c r="G93" s="464"/>
      <c r="H93" s="464"/>
      <c r="I93" s="464"/>
      <c r="J93" s="464"/>
      <c r="K93" s="464"/>
      <c r="L93" s="464"/>
      <c r="M93" s="464"/>
      <c r="N93" s="464"/>
      <c r="O93" s="464"/>
      <c r="P93" s="464"/>
      <c r="Q93" s="464"/>
    </row>
    <row r="94" spans="1:17" x14ac:dyDescent="0.2">
      <c r="A94" s="464"/>
      <c r="B94" s="464"/>
      <c r="C94" s="464"/>
      <c r="D94" s="464"/>
      <c r="E94" s="464"/>
      <c r="F94" s="464"/>
      <c r="G94" s="464"/>
      <c r="H94" s="464"/>
      <c r="I94" s="464"/>
      <c r="J94" s="464"/>
      <c r="K94" s="464"/>
      <c r="L94" s="464"/>
      <c r="M94" s="464"/>
      <c r="N94" s="464"/>
      <c r="O94" s="464"/>
      <c r="P94" s="464"/>
      <c r="Q94" s="464"/>
    </row>
    <row r="95" spans="1:17" x14ac:dyDescent="0.2">
      <c r="A95" s="464"/>
      <c r="B95" s="464"/>
      <c r="C95" s="464"/>
      <c r="D95" s="464"/>
      <c r="E95" s="464"/>
      <c r="F95" s="464"/>
      <c r="G95" s="464"/>
      <c r="H95" s="464"/>
      <c r="I95" s="464"/>
      <c r="J95" s="464"/>
      <c r="K95" s="464"/>
      <c r="L95" s="464"/>
      <c r="M95" s="464"/>
      <c r="N95" s="464"/>
      <c r="O95" s="464"/>
      <c r="P95" s="464"/>
      <c r="Q95" s="464"/>
    </row>
    <row r="96" spans="1:17" x14ac:dyDescent="0.2">
      <c r="A96" s="464"/>
      <c r="B96" s="464"/>
      <c r="C96" s="464"/>
      <c r="D96" s="464"/>
      <c r="E96" s="464"/>
      <c r="F96" s="464"/>
      <c r="G96" s="464"/>
      <c r="H96" s="464"/>
      <c r="I96" s="464"/>
      <c r="J96" s="464"/>
      <c r="K96" s="464"/>
      <c r="L96" s="464"/>
      <c r="M96" s="464"/>
      <c r="N96" s="464"/>
      <c r="O96" s="464"/>
      <c r="P96" s="464"/>
      <c r="Q96" s="464"/>
    </row>
    <row r="97" spans="1:17" x14ac:dyDescent="0.2">
      <c r="A97" s="464"/>
      <c r="B97" s="464"/>
      <c r="C97" s="464"/>
      <c r="D97" s="464"/>
      <c r="E97" s="464"/>
      <c r="F97" s="464"/>
      <c r="G97" s="464"/>
      <c r="H97" s="464"/>
      <c r="I97" s="464"/>
      <c r="J97" s="464"/>
      <c r="K97" s="464"/>
      <c r="L97" s="464"/>
      <c r="M97" s="464"/>
      <c r="N97" s="464"/>
      <c r="O97" s="464"/>
      <c r="P97" s="464"/>
      <c r="Q97" s="464"/>
    </row>
    <row r="98" spans="1:17" x14ac:dyDescent="0.2">
      <c r="A98" s="464"/>
      <c r="B98" s="464"/>
      <c r="C98" s="464"/>
      <c r="D98" s="464"/>
      <c r="E98" s="464"/>
      <c r="F98" s="464"/>
      <c r="G98" s="464"/>
      <c r="H98" s="464"/>
      <c r="I98" s="464"/>
      <c r="J98" s="464"/>
      <c r="K98" s="464"/>
      <c r="L98" s="464"/>
      <c r="M98" s="464"/>
      <c r="N98" s="464"/>
      <c r="O98" s="464"/>
      <c r="P98" s="464"/>
      <c r="Q98" s="464"/>
    </row>
    <row r="99" spans="1:17" x14ac:dyDescent="0.2">
      <c r="A99" s="464"/>
      <c r="B99" s="464"/>
      <c r="C99" s="464"/>
      <c r="D99" s="464"/>
      <c r="E99" s="464"/>
      <c r="F99" s="464"/>
      <c r="G99" s="464"/>
      <c r="H99" s="464"/>
      <c r="I99" s="464"/>
      <c r="J99" s="464"/>
      <c r="K99" s="464"/>
      <c r="L99" s="464"/>
      <c r="M99" s="464"/>
      <c r="N99" s="464"/>
      <c r="O99" s="464"/>
      <c r="P99" s="464"/>
      <c r="Q99" s="464"/>
    </row>
    <row r="100" spans="1:17" x14ac:dyDescent="0.2">
      <c r="A100" s="464"/>
      <c r="B100" s="464"/>
      <c r="C100" s="464"/>
      <c r="D100" s="464"/>
      <c r="E100" s="464"/>
      <c r="F100" s="464"/>
      <c r="G100" s="464"/>
      <c r="H100" s="464"/>
      <c r="I100" s="464"/>
      <c r="J100" s="464"/>
      <c r="K100" s="464"/>
      <c r="L100" s="464"/>
      <c r="M100" s="464"/>
      <c r="N100" s="464"/>
      <c r="O100" s="464"/>
      <c r="P100" s="464"/>
      <c r="Q100" s="464"/>
    </row>
    <row r="101" spans="1:17" x14ac:dyDescent="0.2">
      <c r="A101" s="464"/>
      <c r="B101" s="464"/>
      <c r="C101" s="464"/>
      <c r="D101" s="464"/>
      <c r="E101" s="464"/>
      <c r="F101" s="464"/>
      <c r="G101" s="464"/>
      <c r="H101" s="464"/>
      <c r="I101" s="464"/>
      <c r="J101" s="464"/>
      <c r="K101" s="464"/>
      <c r="L101" s="464"/>
      <c r="M101" s="464"/>
      <c r="N101" s="464"/>
      <c r="O101" s="464"/>
      <c r="P101" s="464"/>
      <c r="Q101" s="464"/>
    </row>
    <row r="102" spans="1:17" x14ac:dyDescent="0.2">
      <c r="A102" s="464"/>
      <c r="B102" s="464"/>
      <c r="C102" s="464"/>
      <c r="D102" s="464"/>
      <c r="E102" s="464"/>
      <c r="F102" s="464"/>
      <c r="G102" s="464"/>
      <c r="H102" s="464"/>
      <c r="I102" s="464"/>
      <c r="J102" s="464"/>
      <c r="K102" s="464"/>
      <c r="L102" s="464"/>
      <c r="M102" s="464"/>
      <c r="N102" s="464"/>
      <c r="O102" s="464"/>
      <c r="P102" s="464"/>
      <c r="Q102" s="464"/>
    </row>
    <row r="103" spans="1:17" x14ac:dyDescent="0.2">
      <c r="A103" s="464"/>
      <c r="B103" s="464"/>
      <c r="C103" s="464"/>
      <c r="D103" s="464"/>
      <c r="E103" s="464"/>
      <c r="F103" s="464"/>
      <c r="G103" s="464"/>
      <c r="H103" s="464"/>
      <c r="I103" s="464"/>
      <c r="J103" s="464"/>
      <c r="K103" s="464"/>
      <c r="L103" s="464"/>
      <c r="M103" s="464"/>
      <c r="N103" s="464"/>
      <c r="O103" s="464"/>
      <c r="P103" s="464"/>
      <c r="Q103" s="464"/>
    </row>
    <row r="104" spans="1:17" x14ac:dyDescent="0.2">
      <c r="A104" s="464"/>
      <c r="B104" s="464"/>
      <c r="C104" s="464"/>
      <c r="D104" s="464"/>
      <c r="E104" s="464"/>
      <c r="F104" s="464"/>
      <c r="G104" s="464"/>
      <c r="H104" s="464"/>
      <c r="I104" s="464"/>
      <c r="J104" s="464"/>
      <c r="K104" s="464"/>
      <c r="L104" s="464"/>
      <c r="M104" s="464"/>
      <c r="N104" s="464"/>
      <c r="O104" s="464"/>
      <c r="P104" s="464"/>
      <c r="Q104" s="464"/>
    </row>
    <row r="105" spans="1:17" x14ac:dyDescent="0.2">
      <c r="A105" s="464"/>
      <c r="B105" s="464"/>
      <c r="C105" s="464"/>
      <c r="D105" s="464"/>
      <c r="E105" s="464"/>
      <c r="F105" s="464"/>
      <c r="G105" s="464"/>
      <c r="H105" s="464"/>
      <c r="I105" s="464"/>
      <c r="J105" s="464"/>
      <c r="K105" s="464"/>
      <c r="L105" s="464"/>
      <c r="M105" s="464"/>
      <c r="N105" s="464"/>
      <c r="O105" s="464"/>
      <c r="P105" s="464"/>
      <c r="Q105" s="464"/>
    </row>
    <row r="106" spans="1:17" x14ac:dyDescent="0.2">
      <c r="A106" s="464"/>
      <c r="B106" s="464"/>
      <c r="C106" s="464"/>
      <c r="D106" s="464"/>
      <c r="E106" s="464"/>
      <c r="F106" s="464"/>
      <c r="G106" s="464"/>
      <c r="H106" s="464"/>
      <c r="I106" s="464"/>
      <c r="J106" s="464"/>
      <c r="K106" s="464"/>
      <c r="L106" s="464"/>
      <c r="M106" s="464"/>
      <c r="N106" s="464"/>
      <c r="O106" s="464"/>
      <c r="P106" s="464"/>
      <c r="Q106" s="464"/>
    </row>
    <row r="107" spans="1:17" x14ac:dyDescent="0.2">
      <c r="A107" s="464"/>
      <c r="B107" s="464"/>
      <c r="C107" s="464"/>
      <c r="D107" s="464"/>
      <c r="E107" s="464"/>
      <c r="F107" s="464"/>
      <c r="G107" s="464"/>
      <c r="H107" s="464"/>
      <c r="I107" s="464"/>
      <c r="J107" s="464"/>
      <c r="K107" s="464"/>
      <c r="L107" s="464"/>
      <c r="M107" s="464"/>
      <c r="N107" s="464"/>
      <c r="O107" s="464"/>
      <c r="P107" s="464"/>
      <c r="Q107" s="464"/>
    </row>
    <row r="108" spans="1:17" x14ac:dyDescent="0.2">
      <c r="A108" s="464"/>
      <c r="B108" s="464"/>
      <c r="C108" s="464"/>
      <c r="D108" s="464"/>
      <c r="E108" s="464"/>
      <c r="F108" s="464"/>
      <c r="G108" s="464"/>
      <c r="H108" s="464"/>
      <c r="I108" s="464"/>
      <c r="J108" s="464"/>
      <c r="K108" s="464"/>
      <c r="L108" s="464"/>
      <c r="M108" s="464"/>
      <c r="N108" s="464"/>
      <c r="O108" s="464"/>
      <c r="P108" s="464"/>
      <c r="Q108" s="464"/>
    </row>
    <row r="109" spans="1:17" x14ac:dyDescent="0.2">
      <c r="A109" s="464"/>
      <c r="B109" s="464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  <c r="M109" s="464"/>
      <c r="N109" s="464"/>
      <c r="O109" s="464"/>
      <c r="P109" s="464"/>
      <c r="Q109" s="464"/>
    </row>
    <row r="110" spans="1:17" x14ac:dyDescent="0.2">
      <c r="A110" s="464"/>
      <c r="B110" s="464"/>
      <c r="C110" s="464"/>
      <c r="D110" s="464"/>
      <c r="E110" s="464"/>
      <c r="F110" s="464"/>
      <c r="G110" s="464"/>
      <c r="H110" s="464"/>
      <c r="I110" s="464"/>
      <c r="J110" s="464"/>
      <c r="K110" s="464"/>
      <c r="L110" s="464"/>
      <c r="M110" s="464"/>
      <c r="N110" s="464"/>
      <c r="O110" s="464"/>
      <c r="P110" s="464"/>
      <c r="Q110" s="464"/>
    </row>
    <row r="111" spans="1:17" x14ac:dyDescent="0.2">
      <c r="A111" s="464"/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  <c r="M111" s="464"/>
      <c r="N111" s="464"/>
      <c r="O111" s="464"/>
      <c r="P111" s="464"/>
      <c r="Q111" s="464"/>
    </row>
    <row r="112" spans="1:17" x14ac:dyDescent="0.2">
      <c r="A112" s="464"/>
      <c r="B112" s="464"/>
      <c r="C112" s="464"/>
      <c r="D112" s="464"/>
      <c r="E112" s="464"/>
      <c r="F112" s="464"/>
      <c r="G112" s="464"/>
      <c r="H112" s="464"/>
      <c r="I112" s="464"/>
      <c r="J112" s="464"/>
      <c r="K112" s="464"/>
      <c r="L112" s="464"/>
      <c r="M112" s="464"/>
      <c r="N112" s="464"/>
      <c r="O112" s="464"/>
      <c r="P112" s="464"/>
      <c r="Q112" s="464"/>
    </row>
    <row r="113" spans="1:17" x14ac:dyDescent="0.2">
      <c r="A113" s="464"/>
      <c r="B113" s="464"/>
      <c r="C113" s="464"/>
      <c r="D113" s="464"/>
      <c r="E113" s="464"/>
      <c r="F113" s="464"/>
      <c r="G113" s="464"/>
      <c r="H113" s="464"/>
      <c r="I113" s="464"/>
      <c r="J113" s="464"/>
      <c r="K113" s="464"/>
      <c r="L113" s="464"/>
      <c r="M113" s="464"/>
      <c r="N113" s="464"/>
      <c r="O113" s="464"/>
      <c r="P113" s="464"/>
      <c r="Q113" s="464"/>
    </row>
    <row r="114" spans="1:17" x14ac:dyDescent="0.2">
      <c r="A114" s="464"/>
      <c r="B114" s="464"/>
      <c r="C114" s="464"/>
      <c r="D114" s="464"/>
      <c r="E114" s="464"/>
      <c r="F114" s="464"/>
      <c r="G114" s="464"/>
      <c r="H114" s="464"/>
      <c r="I114" s="464"/>
      <c r="J114" s="464"/>
      <c r="K114" s="464"/>
      <c r="L114" s="464"/>
      <c r="M114" s="464"/>
      <c r="N114" s="464"/>
      <c r="O114" s="464"/>
      <c r="P114" s="464"/>
      <c r="Q114" s="464"/>
    </row>
    <row r="115" spans="1:17" x14ac:dyDescent="0.2">
      <c r="A115" s="464"/>
      <c r="B115" s="464"/>
      <c r="C115" s="464"/>
      <c r="D115" s="464"/>
      <c r="E115" s="464"/>
      <c r="F115" s="464"/>
      <c r="G115" s="464"/>
      <c r="H115" s="464"/>
      <c r="I115" s="464"/>
      <c r="J115" s="464"/>
      <c r="K115" s="464"/>
      <c r="L115" s="464"/>
      <c r="M115" s="464"/>
      <c r="N115" s="464"/>
      <c r="O115" s="464"/>
      <c r="P115" s="464"/>
      <c r="Q115" s="464"/>
    </row>
    <row r="116" spans="1:17" x14ac:dyDescent="0.2">
      <c r="A116" s="464"/>
      <c r="B116" s="464"/>
      <c r="C116" s="464"/>
      <c r="D116" s="464"/>
      <c r="E116" s="464"/>
      <c r="F116" s="464"/>
      <c r="G116" s="464"/>
      <c r="H116" s="464"/>
      <c r="I116" s="464"/>
      <c r="J116" s="464"/>
      <c r="K116" s="464"/>
      <c r="L116" s="464"/>
      <c r="M116" s="464"/>
      <c r="N116" s="464"/>
      <c r="O116" s="464"/>
      <c r="P116" s="464"/>
      <c r="Q116" s="464"/>
    </row>
    <row r="117" spans="1:17" x14ac:dyDescent="0.2">
      <c r="A117" s="464"/>
      <c r="B117" s="464"/>
      <c r="C117" s="464"/>
      <c r="D117" s="464"/>
      <c r="E117" s="464"/>
      <c r="F117" s="464"/>
      <c r="G117" s="464"/>
      <c r="H117" s="464"/>
      <c r="I117" s="464"/>
      <c r="J117" s="464"/>
      <c r="K117" s="464"/>
      <c r="L117" s="464"/>
      <c r="M117" s="464"/>
      <c r="N117" s="464"/>
      <c r="O117" s="464"/>
      <c r="P117" s="464"/>
      <c r="Q117" s="464"/>
    </row>
    <row r="118" spans="1:17" x14ac:dyDescent="0.2">
      <c r="A118" s="464"/>
      <c r="B118" s="464"/>
      <c r="C118" s="464"/>
      <c r="D118" s="464"/>
      <c r="E118" s="464"/>
      <c r="F118" s="464"/>
      <c r="G118" s="464"/>
      <c r="H118" s="464"/>
      <c r="I118" s="464"/>
      <c r="J118" s="464"/>
      <c r="K118" s="464"/>
      <c r="L118" s="464"/>
      <c r="M118" s="464"/>
      <c r="N118" s="464"/>
      <c r="O118" s="464"/>
      <c r="P118" s="464"/>
      <c r="Q118" s="464"/>
    </row>
    <row r="119" spans="1:17" x14ac:dyDescent="0.2">
      <c r="A119" s="464"/>
      <c r="B119" s="464"/>
      <c r="C119" s="464"/>
      <c r="D119" s="464"/>
      <c r="E119" s="464"/>
      <c r="F119" s="464"/>
      <c r="G119" s="464"/>
      <c r="H119" s="464"/>
      <c r="I119" s="464"/>
      <c r="J119" s="464"/>
      <c r="K119" s="464"/>
      <c r="L119" s="464"/>
      <c r="M119" s="464"/>
      <c r="N119" s="464"/>
      <c r="O119" s="464"/>
      <c r="P119" s="464"/>
      <c r="Q119" s="464"/>
    </row>
    <row r="120" spans="1:17" x14ac:dyDescent="0.2">
      <c r="A120" s="464"/>
      <c r="B120" s="464"/>
      <c r="C120" s="464"/>
      <c r="D120" s="464"/>
      <c r="E120" s="464"/>
      <c r="F120" s="464"/>
      <c r="G120" s="464"/>
      <c r="H120" s="464"/>
      <c r="I120" s="464"/>
      <c r="J120" s="464"/>
      <c r="K120" s="464"/>
      <c r="L120" s="464"/>
      <c r="M120" s="464"/>
      <c r="N120" s="464"/>
      <c r="O120" s="464"/>
      <c r="P120" s="464"/>
      <c r="Q120" s="464"/>
    </row>
    <row r="121" spans="1:17" x14ac:dyDescent="0.2">
      <c r="A121" s="464"/>
      <c r="B121" s="464"/>
      <c r="C121" s="464"/>
      <c r="D121" s="464"/>
      <c r="E121" s="464"/>
      <c r="F121" s="464"/>
      <c r="G121" s="464"/>
      <c r="H121" s="464"/>
      <c r="I121" s="464"/>
      <c r="J121" s="464"/>
      <c r="K121" s="464"/>
      <c r="L121" s="464"/>
      <c r="M121" s="464"/>
      <c r="N121" s="464"/>
      <c r="O121" s="464"/>
      <c r="P121" s="464"/>
      <c r="Q121" s="464"/>
    </row>
    <row r="122" spans="1:17" x14ac:dyDescent="0.2">
      <c r="A122" s="464"/>
      <c r="B122" s="464"/>
      <c r="C122" s="464"/>
      <c r="D122" s="464"/>
      <c r="E122" s="464"/>
      <c r="F122" s="464"/>
      <c r="G122" s="464"/>
      <c r="H122" s="464"/>
      <c r="I122" s="464"/>
      <c r="J122" s="464"/>
      <c r="K122" s="464"/>
      <c r="L122" s="464"/>
      <c r="M122" s="464"/>
      <c r="N122" s="464"/>
      <c r="O122" s="464"/>
      <c r="P122" s="464"/>
      <c r="Q122" s="464"/>
    </row>
    <row r="123" spans="1:17" x14ac:dyDescent="0.2">
      <c r="A123" s="464"/>
      <c r="B123" s="464"/>
      <c r="C123" s="464"/>
      <c r="D123" s="464"/>
      <c r="E123" s="464"/>
      <c r="F123" s="464"/>
      <c r="G123" s="464"/>
      <c r="H123" s="464"/>
      <c r="I123" s="464"/>
      <c r="J123" s="464"/>
      <c r="K123" s="464"/>
      <c r="L123" s="464"/>
      <c r="M123" s="464"/>
      <c r="N123" s="464"/>
      <c r="O123" s="464"/>
      <c r="P123" s="464"/>
      <c r="Q123" s="464"/>
    </row>
    <row r="124" spans="1:17" x14ac:dyDescent="0.2">
      <c r="A124" s="464"/>
      <c r="B124" s="464"/>
      <c r="C124" s="464"/>
      <c r="D124" s="464"/>
      <c r="E124" s="464"/>
      <c r="F124" s="464"/>
      <c r="G124" s="464"/>
      <c r="H124" s="464"/>
      <c r="I124" s="464"/>
      <c r="J124" s="464"/>
      <c r="K124" s="464"/>
      <c r="L124" s="464"/>
      <c r="M124" s="464"/>
      <c r="N124" s="464"/>
      <c r="O124" s="464"/>
      <c r="P124" s="464"/>
      <c r="Q124" s="464"/>
    </row>
    <row r="125" spans="1:17" x14ac:dyDescent="0.2">
      <c r="A125" s="464"/>
      <c r="B125" s="464"/>
      <c r="C125" s="464"/>
      <c r="D125" s="464"/>
      <c r="E125" s="464"/>
      <c r="F125" s="464"/>
      <c r="G125" s="464"/>
      <c r="H125" s="464"/>
      <c r="I125" s="464"/>
      <c r="J125" s="464"/>
      <c r="K125" s="464"/>
      <c r="L125" s="464"/>
      <c r="M125" s="464"/>
      <c r="N125" s="464"/>
      <c r="O125" s="464"/>
      <c r="P125" s="464"/>
      <c r="Q125" s="464"/>
    </row>
    <row r="126" spans="1:17" x14ac:dyDescent="0.2">
      <c r="A126" s="464"/>
      <c r="B126" s="464"/>
      <c r="C126" s="464"/>
      <c r="D126" s="464"/>
      <c r="E126" s="464"/>
      <c r="F126" s="464"/>
      <c r="G126" s="464"/>
      <c r="H126" s="464"/>
      <c r="I126" s="464"/>
      <c r="J126" s="464"/>
      <c r="K126" s="464"/>
      <c r="L126" s="464"/>
      <c r="M126" s="464"/>
      <c r="N126" s="464"/>
      <c r="O126" s="464"/>
      <c r="P126" s="464"/>
      <c r="Q126" s="464"/>
    </row>
    <row r="127" spans="1:17" x14ac:dyDescent="0.2">
      <c r="A127" s="464"/>
      <c r="B127" s="464"/>
      <c r="C127" s="464"/>
      <c r="D127" s="464"/>
      <c r="E127" s="464"/>
      <c r="F127" s="464"/>
      <c r="G127" s="464"/>
      <c r="H127" s="464"/>
      <c r="I127" s="464"/>
      <c r="J127" s="464"/>
      <c r="K127" s="464"/>
      <c r="L127" s="464"/>
      <c r="M127" s="464"/>
      <c r="N127" s="464"/>
      <c r="O127" s="464"/>
      <c r="P127" s="464"/>
      <c r="Q127" s="464"/>
    </row>
    <row r="128" spans="1:17" x14ac:dyDescent="0.2">
      <c r="A128" s="464"/>
      <c r="B128" s="464"/>
      <c r="C128" s="464"/>
      <c r="D128" s="464"/>
      <c r="E128" s="464"/>
      <c r="F128" s="464"/>
      <c r="G128" s="464"/>
      <c r="H128" s="464"/>
      <c r="I128" s="464"/>
      <c r="J128" s="464"/>
      <c r="K128" s="464"/>
      <c r="L128" s="464"/>
      <c r="M128" s="464"/>
      <c r="N128" s="464"/>
      <c r="O128" s="464"/>
      <c r="P128" s="464"/>
      <c r="Q128" s="464"/>
    </row>
    <row r="129" spans="1:17" x14ac:dyDescent="0.2">
      <c r="A129" s="464"/>
      <c r="B129" s="464"/>
      <c r="C129" s="464"/>
      <c r="D129" s="464"/>
      <c r="E129" s="464"/>
      <c r="F129" s="464"/>
      <c r="G129" s="464"/>
      <c r="H129" s="464"/>
      <c r="I129" s="464"/>
      <c r="J129" s="464"/>
      <c r="K129" s="464"/>
      <c r="L129" s="464"/>
      <c r="M129" s="464"/>
      <c r="N129" s="464"/>
      <c r="O129" s="464"/>
      <c r="P129" s="464"/>
      <c r="Q129" s="464"/>
    </row>
    <row r="130" spans="1:17" x14ac:dyDescent="0.2">
      <c r="A130" s="464"/>
      <c r="B130" s="464"/>
      <c r="C130" s="464"/>
      <c r="D130" s="464"/>
      <c r="E130" s="464"/>
      <c r="F130" s="464"/>
      <c r="G130" s="464"/>
      <c r="H130" s="464"/>
      <c r="I130" s="464"/>
      <c r="J130" s="464"/>
      <c r="K130" s="464"/>
      <c r="L130" s="464"/>
      <c r="M130" s="464"/>
      <c r="N130" s="464"/>
      <c r="O130" s="464"/>
      <c r="P130" s="464"/>
      <c r="Q130" s="464"/>
    </row>
    <row r="131" spans="1:17" x14ac:dyDescent="0.2">
      <c r="A131" s="464"/>
      <c r="B131" s="464"/>
      <c r="C131" s="464"/>
      <c r="D131" s="464"/>
      <c r="E131" s="464"/>
      <c r="F131" s="464"/>
      <c r="G131" s="464"/>
      <c r="H131" s="464"/>
      <c r="I131" s="464"/>
      <c r="J131" s="464"/>
      <c r="K131" s="464"/>
      <c r="L131" s="464"/>
      <c r="M131" s="464"/>
      <c r="N131" s="464"/>
      <c r="O131" s="464"/>
      <c r="P131" s="464"/>
      <c r="Q131" s="464"/>
    </row>
    <row r="132" spans="1:17" x14ac:dyDescent="0.2">
      <c r="A132" s="464"/>
      <c r="B132" s="464"/>
      <c r="C132" s="464"/>
      <c r="D132" s="464"/>
      <c r="E132" s="464"/>
      <c r="F132" s="464"/>
      <c r="G132" s="464"/>
      <c r="H132" s="464"/>
      <c r="I132" s="464"/>
      <c r="J132" s="464"/>
      <c r="K132" s="464"/>
      <c r="L132" s="464"/>
      <c r="M132" s="464"/>
      <c r="N132" s="464"/>
      <c r="O132" s="464"/>
      <c r="P132" s="464"/>
      <c r="Q132" s="464"/>
    </row>
    <row r="133" spans="1:17" x14ac:dyDescent="0.2">
      <c r="A133" s="464"/>
      <c r="B133" s="464"/>
      <c r="C133" s="464"/>
      <c r="D133" s="464"/>
      <c r="E133" s="464"/>
      <c r="F133" s="464"/>
      <c r="G133" s="464"/>
      <c r="H133" s="464"/>
      <c r="I133" s="464"/>
      <c r="J133" s="464"/>
      <c r="K133" s="464"/>
      <c r="L133" s="464"/>
      <c r="M133" s="464"/>
      <c r="N133" s="464"/>
      <c r="O133" s="464"/>
      <c r="P133" s="464"/>
      <c r="Q133" s="464"/>
    </row>
    <row r="134" spans="1:17" x14ac:dyDescent="0.2">
      <c r="A134" s="464"/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  <c r="M134" s="464"/>
      <c r="N134" s="464"/>
      <c r="O134" s="464"/>
      <c r="P134" s="464"/>
      <c r="Q134" s="464"/>
    </row>
    <row r="135" spans="1:17" x14ac:dyDescent="0.2">
      <c r="A135" s="464"/>
      <c r="B135" s="464"/>
      <c r="C135" s="464"/>
      <c r="D135" s="464"/>
      <c r="E135" s="464"/>
      <c r="F135" s="464"/>
      <c r="G135" s="464"/>
      <c r="H135" s="464"/>
      <c r="I135" s="464"/>
      <c r="J135" s="464"/>
      <c r="K135" s="464"/>
      <c r="L135" s="464"/>
      <c r="M135" s="464"/>
      <c r="N135" s="464"/>
      <c r="O135" s="464"/>
      <c r="P135" s="464"/>
      <c r="Q135" s="464"/>
    </row>
    <row r="136" spans="1:17" x14ac:dyDescent="0.2">
      <c r="A136" s="464"/>
      <c r="B136" s="464"/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  <c r="M136" s="464"/>
      <c r="N136" s="464"/>
      <c r="O136" s="464"/>
      <c r="P136" s="464"/>
      <c r="Q136" s="464"/>
    </row>
    <row r="137" spans="1:17" x14ac:dyDescent="0.2">
      <c r="A137" s="464"/>
      <c r="B137" s="464"/>
      <c r="C137" s="464"/>
      <c r="D137" s="464"/>
      <c r="E137" s="464"/>
      <c r="F137" s="464"/>
      <c r="G137" s="464"/>
      <c r="H137" s="464"/>
      <c r="I137" s="464"/>
      <c r="J137" s="464"/>
      <c r="K137" s="464"/>
      <c r="L137" s="464"/>
      <c r="M137" s="464"/>
      <c r="N137" s="464"/>
      <c r="O137" s="464"/>
      <c r="P137" s="464"/>
      <c r="Q137" s="464"/>
    </row>
    <row r="138" spans="1:17" x14ac:dyDescent="0.2">
      <c r="A138" s="464"/>
      <c r="B138" s="464"/>
      <c r="C138" s="464"/>
      <c r="D138" s="464"/>
      <c r="E138" s="464"/>
      <c r="F138" s="464"/>
      <c r="G138" s="464"/>
      <c r="H138" s="464"/>
      <c r="I138" s="464"/>
      <c r="J138" s="464"/>
      <c r="K138" s="464"/>
      <c r="L138" s="464"/>
      <c r="M138" s="464"/>
      <c r="N138" s="464"/>
      <c r="O138" s="464"/>
      <c r="P138" s="464"/>
      <c r="Q138" s="464"/>
    </row>
    <row r="139" spans="1:17" x14ac:dyDescent="0.2">
      <c r="A139" s="464"/>
      <c r="B139" s="464"/>
      <c r="C139" s="464"/>
      <c r="D139" s="464"/>
      <c r="E139" s="464"/>
      <c r="F139" s="464"/>
      <c r="G139" s="464"/>
      <c r="H139" s="464"/>
      <c r="I139" s="464"/>
      <c r="J139" s="464"/>
      <c r="K139" s="464"/>
      <c r="L139" s="464"/>
      <c r="M139" s="464"/>
      <c r="N139" s="464"/>
      <c r="O139" s="464"/>
      <c r="P139" s="464"/>
      <c r="Q139" s="464"/>
    </row>
    <row r="140" spans="1:17" x14ac:dyDescent="0.2">
      <c r="A140" s="464"/>
      <c r="B140" s="464"/>
      <c r="C140" s="464"/>
      <c r="D140" s="464"/>
      <c r="E140" s="464"/>
      <c r="F140" s="464"/>
      <c r="G140" s="464"/>
      <c r="H140" s="464"/>
      <c r="I140" s="464"/>
      <c r="J140" s="464"/>
      <c r="K140" s="464"/>
      <c r="L140" s="464"/>
      <c r="M140" s="464"/>
      <c r="N140" s="464"/>
      <c r="O140" s="464"/>
      <c r="P140" s="464"/>
      <c r="Q140" s="464"/>
    </row>
    <row r="141" spans="1:17" x14ac:dyDescent="0.2">
      <c r="A141" s="464"/>
      <c r="B141" s="464"/>
      <c r="C141" s="464"/>
      <c r="D141" s="464"/>
      <c r="E141" s="464"/>
      <c r="F141" s="464"/>
      <c r="G141" s="464"/>
      <c r="H141" s="464"/>
      <c r="I141" s="464"/>
      <c r="J141" s="464"/>
      <c r="K141" s="464"/>
      <c r="L141" s="464"/>
      <c r="M141" s="464"/>
      <c r="N141" s="464"/>
      <c r="O141" s="464"/>
      <c r="P141" s="464"/>
      <c r="Q141" s="464"/>
    </row>
    <row r="142" spans="1:17" x14ac:dyDescent="0.2">
      <c r="A142" s="464"/>
      <c r="B142" s="464"/>
      <c r="C142" s="464"/>
      <c r="D142" s="464"/>
      <c r="E142" s="464"/>
      <c r="F142" s="464"/>
      <c r="G142" s="464"/>
      <c r="H142" s="464"/>
      <c r="I142" s="464"/>
      <c r="J142" s="464"/>
      <c r="K142" s="464"/>
      <c r="L142" s="464"/>
      <c r="M142" s="464"/>
      <c r="N142" s="464"/>
      <c r="O142" s="464"/>
      <c r="P142" s="464"/>
      <c r="Q142" s="464"/>
    </row>
    <row r="143" spans="1:17" x14ac:dyDescent="0.2">
      <c r="A143" s="464"/>
      <c r="B143" s="464"/>
      <c r="C143" s="464"/>
      <c r="D143" s="464"/>
      <c r="E143" s="464"/>
      <c r="F143" s="464"/>
      <c r="G143" s="464"/>
      <c r="H143" s="464"/>
      <c r="I143" s="464"/>
      <c r="J143" s="464"/>
      <c r="K143" s="464"/>
      <c r="L143" s="464"/>
      <c r="M143" s="464"/>
      <c r="N143" s="464"/>
      <c r="O143" s="464"/>
      <c r="P143" s="464"/>
      <c r="Q143" s="464"/>
    </row>
    <row r="144" spans="1:17" x14ac:dyDescent="0.2">
      <c r="A144" s="464"/>
      <c r="B144" s="464"/>
      <c r="C144" s="464"/>
      <c r="D144" s="464"/>
      <c r="E144" s="464"/>
      <c r="F144" s="464"/>
      <c r="G144" s="464"/>
      <c r="H144" s="464"/>
      <c r="I144" s="464"/>
      <c r="J144" s="464"/>
      <c r="K144" s="464"/>
      <c r="L144" s="464"/>
      <c r="M144" s="464"/>
      <c r="N144" s="464"/>
      <c r="O144" s="464"/>
      <c r="P144" s="464"/>
      <c r="Q144" s="464"/>
    </row>
    <row r="145" spans="1:17" x14ac:dyDescent="0.2">
      <c r="A145" s="464"/>
      <c r="B145" s="464"/>
      <c r="C145" s="464"/>
      <c r="D145" s="464"/>
      <c r="E145" s="464"/>
      <c r="F145" s="464"/>
      <c r="G145" s="464"/>
      <c r="H145" s="464"/>
      <c r="I145" s="464"/>
      <c r="J145" s="464"/>
      <c r="K145" s="464"/>
      <c r="L145" s="464"/>
      <c r="M145" s="464"/>
      <c r="N145" s="464"/>
      <c r="O145" s="464"/>
      <c r="P145" s="464"/>
      <c r="Q145" s="464"/>
    </row>
    <row r="146" spans="1:17" x14ac:dyDescent="0.2">
      <c r="A146" s="464"/>
      <c r="B146" s="464"/>
      <c r="C146" s="464"/>
      <c r="D146" s="464"/>
      <c r="E146" s="464"/>
      <c r="F146" s="464"/>
      <c r="G146" s="464"/>
      <c r="H146" s="464"/>
      <c r="I146" s="464"/>
      <c r="J146" s="464"/>
      <c r="K146" s="464"/>
      <c r="L146" s="464"/>
      <c r="M146" s="464"/>
      <c r="N146" s="464"/>
      <c r="O146" s="464"/>
      <c r="P146" s="464"/>
      <c r="Q146" s="464"/>
    </row>
    <row r="147" spans="1:17" x14ac:dyDescent="0.2">
      <c r="A147" s="464"/>
      <c r="B147" s="464"/>
      <c r="C147" s="464"/>
      <c r="D147" s="464"/>
      <c r="E147" s="464"/>
      <c r="F147" s="464"/>
      <c r="G147" s="464"/>
      <c r="H147" s="464"/>
      <c r="I147" s="464"/>
      <c r="J147" s="464"/>
      <c r="K147" s="464"/>
      <c r="L147" s="464"/>
      <c r="M147" s="464"/>
      <c r="N147" s="464"/>
      <c r="O147" s="464"/>
      <c r="P147" s="464"/>
      <c r="Q147" s="464"/>
    </row>
    <row r="148" spans="1:17" x14ac:dyDescent="0.2">
      <c r="A148" s="464"/>
      <c r="B148" s="464"/>
      <c r="C148" s="464"/>
      <c r="D148" s="464"/>
      <c r="E148" s="464"/>
      <c r="F148" s="464"/>
      <c r="G148" s="464"/>
      <c r="H148" s="464"/>
      <c r="I148" s="464"/>
      <c r="J148" s="464"/>
      <c r="K148" s="464"/>
      <c r="L148" s="464"/>
      <c r="M148" s="464"/>
      <c r="N148" s="464"/>
      <c r="O148" s="464"/>
      <c r="P148" s="464"/>
      <c r="Q148" s="464"/>
    </row>
    <row r="149" spans="1:17" x14ac:dyDescent="0.2">
      <c r="A149" s="464"/>
      <c r="B149" s="464"/>
      <c r="C149" s="464"/>
      <c r="D149" s="464"/>
      <c r="E149" s="464"/>
      <c r="F149" s="464"/>
      <c r="G149" s="464"/>
      <c r="H149" s="464"/>
      <c r="I149" s="464"/>
      <c r="J149" s="464"/>
      <c r="K149" s="464"/>
      <c r="L149" s="464"/>
      <c r="M149" s="464"/>
      <c r="N149" s="464"/>
      <c r="O149" s="464"/>
      <c r="P149" s="464"/>
      <c r="Q149" s="464"/>
    </row>
    <row r="150" spans="1:17" x14ac:dyDescent="0.2">
      <c r="A150" s="464"/>
      <c r="B150" s="464"/>
      <c r="C150" s="464"/>
      <c r="D150" s="464"/>
      <c r="E150" s="464"/>
      <c r="F150" s="464"/>
      <c r="G150" s="464"/>
      <c r="H150" s="464"/>
      <c r="I150" s="464"/>
      <c r="J150" s="464"/>
      <c r="K150" s="464"/>
      <c r="L150" s="464"/>
      <c r="M150" s="464"/>
      <c r="N150" s="464"/>
      <c r="O150" s="464"/>
      <c r="P150" s="464"/>
      <c r="Q150" s="464"/>
    </row>
    <row r="151" spans="1:17" x14ac:dyDescent="0.2">
      <c r="A151" s="464"/>
      <c r="B151" s="464"/>
      <c r="C151" s="464"/>
      <c r="D151" s="464"/>
      <c r="E151" s="464"/>
      <c r="F151" s="464"/>
      <c r="G151" s="464"/>
      <c r="H151" s="464"/>
      <c r="I151" s="464"/>
      <c r="J151" s="464"/>
      <c r="K151" s="464"/>
      <c r="L151" s="464"/>
      <c r="M151" s="464"/>
      <c r="N151" s="464"/>
      <c r="O151" s="464"/>
      <c r="P151" s="464"/>
      <c r="Q151" s="464"/>
    </row>
    <row r="152" spans="1:17" x14ac:dyDescent="0.2">
      <c r="A152" s="464"/>
      <c r="B152" s="464"/>
      <c r="C152" s="464"/>
      <c r="D152" s="464"/>
      <c r="E152" s="464"/>
      <c r="F152" s="464"/>
      <c r="G152" s="464"/>
      <c r="H152" s="464"/>
      <c r="I152" s="464"/>
      <c r="J152" s="464"/>
      <c r="K152" s="464"/>
      <c r="L152" s="464"/>
      <c r="M152" s="464"/>
      <c r="N152" s="464"/>
      <c r="O152" s="464"/>
      <c r="P152" s="464"/>
      <c r="Q152" s="464"/>
    </row>
    <row r="153" spans="1:17" x14ac:dyDescent="0.2">
      <c r="A153" s="464"/>
      <c r="B153" s="464"/>
      <c r="C153" s="464"/>
      <c r="D153" s="464"/>
      <c r="E153" s="464"/>
      <c r="F153" s="464"/>
      <c r="G153" s="464"/>
      <c r="H153" s="464"/>
      <c r="I153" s="464"/>
      <c r="J153" s="464"/>
      <c r="K153" s="464"/>
      <c r="L153" s="464"/>
      <c r="M153" s="464"/>
      <c r="N153" s="464"/>
      <c r="O153" s="464"/>
      <c r="P153" s="464"/>
      <c r="Q153" s="464"/>
    </row>
    <row r="154" spans="1:17" x14ac:dyDescent="0.2">
      <c r="A154" s="464"/>
      <c r="B154" s="464"/>
      <c r="C154" s="464"/>
      <c r="D154" s="464"/>
      <c r="E154" s="464"/>
      <c r="F154" s="464"/>
      <c r="G154" s="464"/>
      <c r="H154" s="464"/>
      <c r="I154" s="464"/>
      <c r="J154" s="464"/>
      <c r="K154" s="464"/>
      <c r="L154" s="464"/>
      <c r="M154" s="464"/>
      <c r="N154" s="464"/>
      <c r="O154" s="464"/>
      <c r="P154" s="464"/>
      <c r="Q154" s="464"/>
    </row>
    <row r="155" spans="1:17" x14ac:dyDescent="0.2">
      <c r="A155" s="464"/>
      <c r="B155" s="464"/>
      <c r="C155" s="464"/>
      <c r="D155" s="464"/>
      <c r="E155" s="464"/>
      <c r="F155" s="464"/>
      <c r="G155" s="464"/>
      <c r="H155" s="464"/>
      <c r="I155" s="464"/>
      <c r="J155" s="464"/>
      <c r="K155" s="464"/>
      <c r="L155" s="464"/>
      <c r="M155" s="464"/>
      <c r="N155" s="464"/>
      <c r="O155" s="464"/>
      <c r="P155" s="464"/>
      <c r="Q155" s="464"/>
    </row>
    <row r="156" spans="1:17" x14ac:dyDescent="0.2">
      <c r="A156" s="464"/>
      <c r="B156" s="464"/>
      <c r="C156" s="464"/>
      <c r="D156" s="464"/>
      <c r="E156" s="464"/>
      <c r="F156" s="464"/>
      <c r="G156" s="464"/>
      <c r="H156" s="464"/>
      <c r="I156" s="464"/>
      <c r="J156" s="464"/>
      <c r="K156" s="464"/>
      <c r="L156" s="464"/>
      <c r="M156" s="464"/>
      <c r="N156" s="464"/>
      <c r="O156" s="464"/>
      <c r="P156" s="464"/>
      <c r="Q156" s="464"/>
    </row>
    <row r="157" spans="1:17" x14ac:dyDescent="0.2">
      <c r="A157" s="464"/>
      <c r="B157" s="464"/>
      <c r="C157" s="464"/>
      <c r="D157" s="464"/>
      <c r="E157" s="464"/>
      <c r="F157" s="464"/>
      <c r="G157" s="464"/>
      <c r="H157" s="464"/>
      <c r="I157" s="464"/>
      <c r="J157" s="464"/>
      <c r="K157" s="464"/>
      <c r="L157" s="464"/>
      <c r="M157" s="464"/>
      <c r="N157" s="464"/>
      <c r="O157" s="464"/>
      <c r="P157" s="464"/>
      <c r="Q157" s="464"/>
    </row>
    <row r="158" spans="1:17" x14ac:dyDescent="0.2">
      <c r="A158" s="464"/>
      <c r="B158" s="464"/>
      <c r="C158" s="464"/>
      <c r="D158" s="464"/>
      <c r="E158" s="464"/>
      <c r="F158" s="464"/>
      <c r="G158" s="464"/>
      <c r="H158" s="464"/>
      <c r="I158" s="464"/>
      <c r="J158" s="464"/>
      <c r="K158" s="464"/>
      <c r="L158" s="464"/>
      <c r="M158" s="464"/>
      <c r="N158" s="464"/>
      <c r="O158" s="464"/>
      <c r="P158" s="464"/>
      <c r="Q158" s="464"/>
    </row>
    <row r="159" spans="1:17" x14ac:dyDescent="0.2">
      <c r="A159" s="464"/>
      <c r="B159" s="464"/>
      <c r="C159" s="464"/>
      <c r="D159" s="464"/>
      <c r="E159" s="464"/>
      <c r="F159" s="464"/>
      <c r="G159" s="464"/>
      <c r="H159" s="464"/>
      <c r="I159" s="464"/>
      <c r="J159" s="464"/>
      <c r="K159" s="464"/>
      <c r="L159" s="464"/>
      <c r="M159" s="464"/>
      <c r="N159" s="464"/>
      <c r="O159" s="464"/>
      <c r="P159" s="464"/>
      <c r="Q159" s="464"/>
    </row>
    <row r="160" spans="1:17" x14ac:dyDescent="0.2">
      <c r="A160" s="464"/>
      <c r="B160" s="464"/>
      <c r="C160" s="464"/>
      <c r="D160" s="464"/>
      <c r="E160" s="464"/>
      <c r="F160" s="464"/>
      <c r="G160" s="464"/>
      <c r="H160" s="464"/>
      <c r="I160" s="464"/>
      <c r="J160" s="464"/>
      <c r="K160" s="464"/>
      <c r="L160" s="464"/>
      <c r="M160" s="464"/>
      <c r="N160" s="464"/>
      <c r="O160" s="464"/>
      <c r="P160" s="464"/>
      <c r="Q160" s="464"/>
    </row>
    <row r="161" spans="1:17" x14ac:dyDescent="0.2">
      <c r="A161" s="464"/>
      <c r="B161" s="464"/>
      <c r="C161" s="464"/>
      <c r="D161" s="464"/>
      <c r="E161" s="464"/>
      <c r="F161" s="464"/>
      <c r="G161" s="464"/>
      <c r="H161" s="464"/>
      <c r="I161" s="464"/>
      <c r="J161" s="464"/>
      <c r="K161" s="464"/>
      <c r="L161" s="464"/>
      <c r="M161" s="464"/>
      <c r="N161" s="464"/>
      <c r="O161" s="464"/>
      <c r="P161" s="464"/>
      <c r="Q161" s="464"/>
    </row>
    <row r="162" spans="1:17" x14ac:dyDescent="0.2">
      <c r="A162" s="464"/>
      <c r="B162" s="464"/>
      <c r="C162" s="464"/>
      <c r="D162" s="464"/>
      <c r="E162" s="464"/>
      <c r="F162" s="464"/>
      <c r="G162" s="464"/>
      <c r="H162" s="464"/>
      <c r="I162" s="464"/>
      <c r="J162" s="464"/>
      <c r="K162" s="464"/>
      <c r="L162" s="464"/>
      <c r="M162" s="464"/>
      <c r="N162" s="464"/>
      <c r="O162" s="464"/>
      <c r="P162" s="464"/>
      <c r="Q162" s="464"/>
    </row>
    <row r="163" spans="1:17" x14ac:dyDescent="0.2">
      <c r="A163" s="464"/>
      <c r="B163" s="464"/>
      <c r="C163" s="464"/>
      <c r="D163" s="464"/>
      <c r="E163" s="464"/>
      <c r="F163" s="464"/>
      <c r="G163" s="464"/>
      <c r="H163" s="464"/>
      <c r="I163" s="464"/>
      <c r="J163" s="464"/>
      <c r="K163" s="464"/>
      <c r="L163" s="464"/>
      <c r="M163" s="464"/>
      <c r="N163" s="464"/>
      <c r="O163" s="464"/>
      <c r="P163" s="464"/>
      <c r="Q163" s="464"/>
    </row>
    <row r="164" spans="1:17" x14ac:dyDescent="0.2">
      <c r="A164" s="464"/>
      <c r="B164" s="464"/>
      <c r="C164" s="464"/>
      <c r="D164" s="464"/>
      <c r="E164" s="464"/>
      <c r="F164" s="464"/>
      <c r="G164" s="464"/>
      <c r="H164" s="464"/>
      <c r="I164" s="464"/>
      <c r="J164" s="464"/>
      <c r="K164" s="464"/>
      <c r="L164" s="464"/>
      <c r="M164" s="464"/>
      <c r="N164" s="464"/>
      <c r="O164" s="464"/>
      <c r="P164" s="464"/>
      <c r="Q164" s="464"/>
    </row>
    <row r="165" spans="1:17" x14ac:dyDescent="0.2">
      <c r="A165" s="464"/>
      <c r="B165" s="464"/>
      <c r="C165" s="464"/>
      <c r="D165" s="464"/>
      <c r="E165" s="464"/>
      <c r="F165" s="464"/>
      <c r="G165" s="464"/>
      <c r="H165" s="464"/>
      <c r="I165" s="464"/>
      <c r="J165" s="464"/>
      <c r="K165" s="464"/>
      <c r="L165" s="464"/>
      <c r="M165" s="464"/>
      <c r="N165" s="464"/>
      <c r="O165" s="464"/>
      <c r="P165" s="464"/>
      <c r="Q165" s="464"/>
    </row>
    <row r="166" spans="1:17" x14ac:dyDescent="0.2">
      <c r="A166" s="464"/>
      <c r="B166" s="464"/>
      <c r="C166" s="464"/>
      <c r="D166" s="464"/>
      <c r="E166" s="464"/>
      <c r="F166" s="464"/>
      <c r="G166" s="464"/>
      <c r="H166" s="464"/>
      <c r="I166" s="464"/>
      <c r="J166" s="464"/>
      <c r="K166" s="464"/>
      <c r="L166" s="464"/>
      <c r="M166" s="464"/>
      <c r="N166" s="464"/>
      <c r="O166" s="464"/>
      <c r="P166" s="464"/>
      <c r="Q166" s="464"/>
    </row>
    <row r="167" spans="1:17" x14ac:dyDescent="0.2">
      <c r="A167" s="464"/>
      <c r="B167" s="464"/>
      <c r="C167" s="464"/>
      <c r="D167" s="464"/>
      <c r="E167" s="464"/>
      <c r="F167" s="464"/>
      <c r="G167" s="464"/>
      <c r="H167" s="464"/>
      <c r="I167" s="464"/>
      <c r="J167" s="464"/>
      <c r="K167" s="464"/>
      <c r="L167" s="464"/>
      <c r="M167" s="464"/>
      <c r="N167" s="464"/>
      <c r="O167" s="464"/>
      <c r="P167" s="464"/>
      <c r="Q167" s="464"/>
    </row>
    <row r="168" spans="1:17" x14ac:dyDescent="0.2">
      <c r="A168" s="464"/>
      <c r="B168" s="464"/>
      <c r="C168" s="464"/>
      <c r="D168" s="464"/>
      <c r="E168" s="464"/>
      <c r="F168" s="464"/>
      <c r="G168" s="464"/>
      <c r="H168" s="464"/>
      <c r="I168" s="464"/>
      <c r="J168" s="464"/>
      <c r="K168" s="464"/>
      <c r="L168" s="464"/>
      <c r="M168" s="464"/>
      <c r="N168" s="464"/>
      <c r="O168" s="464"/>
      <c r="P168" s="464"/>
      <c r="Q168" s="464"/>
    </row>
    <row r="169" spans="1:17" x14ac:dyDescent="0.2">
      <c r="A169" s="464"/>
      <c r="B169" s="464"/>
      <c r="C169" s="464"/>
      <c r="D169" s="464"/>
      <c r="E169" s="464"/>
      <c r="F169" s="464"/>
      <c r="G169" s="464"/>
      <c r="H169" s="464"/>
      <c r="I169" s="464"/>
      <c r="J169" s="464"/>
      <c r="K169" s="464"/>
      <c r="L169" s="464"/>
      <c r="M169" s="464"/>
      <c r="N169" s="464"/>
      <c r="O169" s="464"/>
      <c r="P169" s="464"/>
      <c r="Q169" s="464"/>
    </row>
    <row r="170" spans="1:17" x14ac:dyDescent="0.2">
      <c r="A170" s="464"/>
      <c r="B170" s="464"/>
      <c r="C170" s="464"/>
      <c r="D170" s="464"/>
      <c r="E170" s="464"/>
      <c r="F170" s="464"/>
      <c r="G170" s="464"/>
      <c r="H170" s="464"/>
      <c r="I170" s="464"/>
      <c r="J170" s="464"/>
      <c r="K170" s="464"/>
      <c r="L170" s="464"/>
      <c r="M170" s="464"/>
      <c r="N170" s="464"/>
      <c r="O170" s="464"/>
      <c r="P170" s="464"/>
      <c r="Q170" s="464"/>
    </row>
    <row r="171" spans="1:17" x14ac:dyDescent="0.2">
      <c r="A171" s="464"/>
      <c r="B171" s="464"/>
      <c r="C171" s="464"/>
      <c r="D171" s="464"/>
      <c r="E171" s="464"/>
      <c r="F171" s="464"/>
      <c r="G171" s="464"/>
      <c r="H171" s="464"/>
      <c r="I171" s="464"/>
      <c r="J171" s="464"/>
      <c r="K171" s="464"/>
      <c r="L171" s="464"/>
      <c r="M171" s="464"/>
      <c r="N171" s="464"/>
      <c r="O171" s="464"/>
      <c r="P171" s="464"/>
      <c r="Q171" s="464"/>
    </row>
    <row r="172" spans="1:17" x14ac:dyDescent="0.2">
      <c r="A172" s="464"/>
      <c r="B172" s="464"/>
      <c r="C172" s="464"/>
      <c r="D172" s="464"/>
      <c r="E172" s="464"/>
      <c r="F172" s="464"/>
      <c r="G172" s="464"/>
      <c r="H172" s="464"/>
      <c r="I172" s="464"/>
      <c r="J172" s="464"/>
      <c r="K172" s="464"/>
      <c r="L172" s="464"/>
      <c r="M172" s="464"/>
      <c r="N172" s="464"/>
      <c r="O172" s="464"/>
      <c r="P172" s="464"/>
      <c r="Q172" s="464"/>
    </row>
    <row r="173" spans="1:17" x14ac:dyDescent="0.2">
      <c r="A173" s="464"/>
      <c r="B173" s="464"/>
      <c r="C173" s="464"/>
      <c r="D173" s="464"/>
      <c r="E173" s="464"/>
      <c r="F173" s="464"/>
      <c r="G173" s="464"/>
      <c r="H173" s="464"/>
      <c r="I173" s="464"/>
      <c r="J173" s="464"/>
      <c r="K173" s="464"/>
      <c r="L173" s="464"/>
      <c r="M173" s="464"/>
      <c r="N173" s="464"/>
      <c r="O173" s="464"/>
      <c r="P173" s="464"/>
      <c r="Q173" s="464"/>
    </row>
    <row r="174" spans="1:17" x14ac:dyDescent="0.2">
      <c r="A174" s="464"/>
      <c r="B174" s="464"/>
      <c r="C174" s="464"/>
      <c r="D174" s="464"/>
      <c r="E174" s="464"/>
      <c r="F174" s="464"/>
      <c r="G174" s="464"/>
      <c r="H174" s="464"/>
      <c r="I174" s="464"/>
      <c r="J174" s="464"/>
      <c r="K174" s="464"/>
      <c r="L174" s="464"/>
      <c r="M174" s="464"/>
      <c r="N174" s="464"/>
      <c r="O174" s="464"/>
      <c r="P174" s="464"/>
      <c r="Q174" s="464"/>
    </row>
    <row r="175" spans="1:17" x14ac:dyDescent="0.2">
      <c r="A175" s="464"/>
      <c r="B175" s="464"/>
      <c r="C175" s="464"/>
      <c r="D175" s="464"/>
      <c r="E175" s="464"/>
      <c r="F175" s="464"/>
      <c r="G175" s="464"/>
      <c r="H175" s="464"/>
      <c r="I175" s="464"/>
      <c r="J175" s="464"/>
      <c r="K175" s="464"/>
      <c r="L175" s="464"/>
      <c r="M175" s="464"/>
      <c r="N175" s="464"/>
      <c r="O175" s="464"/>
      <c r="P175" s="464"/>
      <c r="Q175" s="464"/>
    </row>
    <row r="176" spans="1:17" x14ac:dyDescent="0.2">
      <c r="A176" s="464"/>
      <c r="B176" s="464"/>
      <c r="C176" s="464"/>
      <c r="D176" s="464"/>
      <c r="E176" s="464"/>
      <c r="F176" s="464"/>
      <c r="G176" s="464"/>
      <c r="H176" s="464"/>
      <c r="I176" s="464"/>
      <c r="J176" s="464"/>
      <c r="K176" s="464"/>
      <c r="L176" s="464"/>
      <c r="M176" s="464"/>
      <c r="N176" s="464"/>
      <c r="O176" s="464"/>
      <c r="P176" s="464"/>
      <c r="Q176" s="464"/>
    </row>
    <row r="177" spans="1:17" x14ac:dyDescent="0.2">
      <c r="A177" s="464"/>
      <c r="B177" s="464"/>
      <c r="C177" s="464"/>
      <c r="D177" s="464"/>
      <c r="E177" s="464"/>
      <c r="F177" s="464"/>
      <c r="G177" s="464"/>
      <c r="H177" s="464"/>
      <c r="I177" s="464"/>
      <c r="J177" s="464"/>
      <c r="K177" s="464"/>
      <c r="L177" s="464"/>
      <c r="M177" s="464"/>
      <c r="N177" s="464"/>
      <c r="O177" s="464"/>
      <c r="P177" s="464"/>
      <c r="Q177" s="464"/>
    </row>
    <row r="178" spans="1:17" x14ac:dyDescent="0.2">
      <c r="A178" s="464"/>
      <c r="B178" s="464"/>
      <c r="C178" s="464"/>
      <c r="D178" s="464"/>
      <c r="E178" s="464"/>
      <c r="F178" s="464"/>
      <c r="G178" s="464"/>
      <c r="H178" s="464"/>
      <c r="I178" s="464"/>
      <c r="J178" s="464"/>
      <c r="K178" s="464"/>
      <c r="L178" s="464"/>
      <c r="M178" s="464"/>
      <c r="N178" s="464"/>
      <c r="O178" s="464"/>
      <c r="P178" s="464"/>
      <c r="Q178" s="464"/>
    </row>
    <row r="179" spans="1:17" x14ac:dyDescent="0.2">
      <c r="A179" s="464"/>
      <c r="B179" s="464"/>
      <c r="C179" s="464"/>
      <c r="D179" s="464"/>
      <c r="E179" s="464"/>
      <c r="F179" s="464"/>
      <c r="G179" s="464"/>
      <c r="H179" s="464"/>
      <c r="I179" s="464"/>
      <c r="J179" s="464"/>
      <c r="K179" s="464"/>
      <c r="L179" s="464"/>
      <c r="M179" s="464"/>
      <c r="N179" s="464"/>
      <c r="O179" s="464"/>
      <c r="P179" s="464"/>
      <c r="Q179" s="464"/>
    </row>
    <row r="180" spans="1:17" x14ac:dyDescent="0.2">
      <c r="A180" s="464"/>
      <c r="B180" s="464"/>
      <c r="C180" s="464"/>
      <c r="D180" s="464"/>
      <c r="E180" s="464"/>
      <c r="F180" s="464"/>
      <c r="G180" s="464"/>
      <c r="H180" s="464"/>
      <c r="I180" s="464"/>
      <c r="J180" s="464"/>
      <c r="K180" s="464"/>
      <c r="L180" s="464"/>
      <c r="M180" s="464"/>
      <c r="N180" s="464"/>
      <c r="O180" s="464"/>
      <c r="P180" s="464"/>
      <c r="Q180" s="464"/>
    </row>
    <row r="181" spans="1:17" x14ac:dyDescent="0.2">
      <c r="A181" s="464"/>
      <c r="B181" s="464"/>
      <c r="C181" s="464"/>
      <c r="D181" s="464"/>
      <c r="E181" s="464"/>
      <c r="F181" s="464"/>
      <c r="G181" s="464"/>
      <c r="H181" s="464"/>
      <c r="I181" s="464"/>
      <c r="J181" s="464"/>
      <c r="K181" s="464"/>
      <c r="L181" s="464"/>
      <c r="M181" s="464"/>
      <c r="N181" s="464"/>
      <c r="O181" s="464"/>
      <c r="P181" s="464"/>
      <c r="Q181" s="464"/>
    </row>
    <row r="182" spans="1:17" x14ac:dyDescent="0.2">
      <c r="A182" s="464"/>
      <c r="B182" s="464"/>
      <c r="C182" s="464"/>
      <c r="D182" s="464"/>
      <c r="E182" s="464"/>
      <c r="F182" s="464"/>
      <c r="G182" s="464"/>
      <c r="H182" s="464"/>
      <c r="I182" s="464"/>
      <c r="J182" s="464"/>
      <c r="K182" s="464"/>
      <c r="L182" s="464"/>
      <c r="M182" s="464"/>
      <c r="N182" s="464"/>
      <c r="O182" s="464"/>
      <c r="P182" s="464"/>
      <c r="Q182" s="464"/>
    </row>
    <row r="183" spans="1:17" x14ac:dyDescent="0.2">
      <c r="A183" s="464"/>
      <c r="B183" s="464"/>
      <c r="C183" s="464"/>
      <c r="D183" s="464"/>
      <c r="E183" s="464"/>
      <c r="F183" s="464"/>
      <c r="G183" s="464"/>
      <c r="H183" s="464"/>
      <c r="I183" s="464"/>
      <c r="J183" s="464"/>
      <c r="K183" s="464"/>
      <c r="L183" s="464"/>
      <c r="M183" s="464"/>
      <c r="N183" s="464"/>
      <c r="O183" s="464"/>
      <c r="P183" s="464"/>
      <c r="Q183" s="464"/>
    </row>
    <row r="184" spans="1:17" x14ac:dyDescent="0.2">
      <c r="A184" s="464"/>
      <c r="B184" s="464"/>
      <c r="C184" s="464"/>
      <c r="D184" s="464"/>
      <c r="E184" s="464"/>
      <c r="F184" s="464"/>
      <c r="G184" s="464"/>
      <c r="H184" s="464"/>
      <c r="I184" s="464"/>
      <c r="J184" s="464"/>
      <c r="K184" s="464"/>
      <c r="L184" s="464"/>
      <c r="M184" s="464"/>
      <c r="N184" s="464"/>
      <c r="O184" s="464"/>
      <c r="P184" s="464"/>
      <c r="Q184" s="464"/>
    </row>
    <row r="185" spans="1:17" x14ac:dyDescent="0.2">
      <c r="A185" s="464"/>
      <c r="B185" s="464"/>
      <c r="C185" s="464"/>
      <c r="D185" s="464"/>
      <c r="E185" s="464"/>
      <c r="F185" s="464"/>
      <c r="G185" s="464"/>
      <c r="H185" s="464"/>
      <c r="I185" s="464"/>
      <c r="J185" s="464"/>
      <c r="K185" s="464"/>
      <c r="L185" s="464"/>
      <c r="M185" s="464"/>
      <c r="N185" s="464"/>
      <c r="O185" s="464"/>
      <c r="P185" s="464"/>
      <c r="Q185" s="464"/>
    </row>
    <row r="186" spans="1:17" x14ac:dyDescent="0.2">
      <c r="A186" s="464"/>
      <c r="B186" s="464"/>
      <c r="C186" s="464"/>
      <c r="D186" s="464"/>
      <c r="E186" s="464"/>
      <c r="F186" s="464"/>
      <c r="G186" s="464"/>
      <c r="H186" s="464"/>
      <c r="I186" s="464"/>
      <c r="J186" s="464"/>
      <c r="K186" s="464"/>
      <c r="L186" s="464"/>
      <c r="M186" s="464"/>
      <c r="N186" s="464"/>
      <c r="O186" s="464"/>
      <c r="P186" s="464"/>
      <c r="Q186" s="464"/>
    </row>
  </sheetData>
  <pageMargins left="0.19685039370078741" right="0.19685039370078741" top="0.74803149606299213" bottom="0.35433070866141736" header="0.23622047244094491" footer="0.15748031496062992"/>
  <pageSetup paperSize="9" scale="75" orientation="landscape" r:id="rId1"/>
  <headerFooter alignWithMargins="0">
    <oddHeader>&amp;L&amp;"Times New Roman CE,Pogrubiona kursywa"&amp;12Departament Rynków Rolnych&amp;C&amp;"Times New Roman,Pogrubiona"&amp;14
Eksport wybranych produktów i grup towarowych według kraju przeznaczenia w 2020 r. - dane ostateczne!</oddHeader>
    <oddFooter>&amp;L&amp;"Times New Roman CE,Pogrubiona kursywa"&amp;12Źródło: Min. Finansów&amp;R&amp;"Times New Roman CE,Pogrubiona kursywa"&amp;12Przygotował: Tomasz Chruśliński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3"/>
  <dimension ref="A1:Y319"/>
  <sheetViews>
    <sheetView showGridLines="0" zoomScale="90" zoomScaleNormal="90" workbookViewId="0">
      <selection activeCell="B8" sqref="B8"/>
    </sheetView>
  </sheetViews>
  <sheetFormatPr defaultRowHeight="12.75" x14ac:dyDescent="0.2"/>
  <cols>
    <col min="1" max="1" width="6.42578125" style="419" customWidth="1"/>
    <col min="2" max="2" width="59.7109375" style="419" customWidth="1"/>
    <col min="3" max="3" width="13.7109375" style="419" customWidth="1"/>
    <col min="4" max="4" width="13.140625" style="419" customWidth="1"/>
    <col min="5" max="5" width="12.85546875" style="419" customWidth="1"/>
    <col min="6" max="6" width="12.7109375" style="419" customWidth="1"/>
    <col min="7" max="7" width="6.28515625" style="419" customWidth="1"/>
    <col min="8" max="8" width="11.140625" style="419" customWidth="1"/>
    <col min="9" max="9" width="11.7109375" style="420" customWidth="1"/>
    <col min="10" max="10" width="19.7109375" style="420" customWidth="1"/>
    <col min="11" max="11" width="11.42578125" style="420" customWidth="1"/>
    <col min="12" max="12" width="11.28515625" style="420" bestFit="1" customWidth="1"/>
    <col min="13" max="13" width="10.5703125" style="420" bestFit="1" customWidth="1"/>
    <col min="14" max="14" width="0.85546875" style="420" customWidth="1"/>
    <col min="15" max="15" width="17" style="420" bestFit="1" customWidth="1"/>
    <col min="16" max="16" width="11.28515625" style="420" bestFit="1" customWidth="1"/>
    <col min="17" max="17" width="10.5703125" style="420" bestFit="1" customWidth="1"/>
    <col min="18" max="25" width="9.140625" style="420"/>
    <col min="26" max="256" width="9.140625" style="421"/>
    <col min="257" max="257" width="6.42578125" style="421" customWidth="1"/>
    <col min="258" max="258" width="59.7109375" style="421" customWidth="1"/>
    <col min="259" max="262" width="12.7109375" style="421" customWidth="1"/>
    <col min="263" max="263" width="6.28515625" style="421" customWidth="1"/>
    <col min="264" max="264" width="11.140625" style="421" customWidth="1"/>
    <col min="265" max="265" width="11.7109375" style="421" customWidth="1"/>
    <col min="266" max="266" width="19.7109375" style="421" customWidth="1"/>
    <col min="267" max="267" width="11.42578125" style="421" customWidth="1"/>
    <col min="268" max="268" width="11.28515625" style="421" bestFit="1" customWidth="1"/>
    <col min="269" max="269" width="10.5703125" style="421" bestFit="1" customWidth="1"/>
    <col min="270" max="270" width="0.85546875" style="421" customWidth="1"/>
    <col min="271" max="271" width="17" style="421" bestFit="1" customWidth="1"/>
    <col min="272" max="272" width="11.28515625" style="421" bestFit="1" customWidth="1"/>
    <col min="273" max="273" width="10.5703125" style="421" bestFit="1" customWidth="1"/>
    <col min="274" max="512" width="9.140625" style="421"/>
    <col min="513" max="513" width="6.42578125" style="421" customWidth="1"/>
    <col min="514" max="514" width="59.7109375" style="421" customWidth="1"/>
    <col min="515" max="518" width="12.7109375" style="421" customWidth="1"/>
    <col min="519" max="519" width="6.28515625" style="421" customWidth="1"/>
    <col min="520" max="520" width="11.140625" style="421" customWidth="1"/>
    <col min="521" max="521" width="11.7109375" style="421" customWidth="1"/>
    <col min="522" max="522" width="19.7109375" style="421" customWidth="1"/>
    <col min="523" max="523" width="11.42578125" style="421" customWidth="1"/>
    <col min="524" max="524" width="11.28515625" style="421" bestFit="1" customWidth="1"/>
    <col min="525" max="525" width="10.5703125" style="421" bestFit="1" customWidth="1"/>
    <col min="526" max="526" width="0.85546875" style="421" customWidth="1"/>
    <col min="527" max="527" width="17" style="421" bestFit="1" customWidth="1"/>
    <col min="528" max="528" width="11.28515625" style="421" bestFit="1" customWidth="1"/>
    <col min="529" max="529" width="10.5703125" style="421" bestFit="1" customWidth="1"/>
    <col min="530" max="768" width="9.140625" style="421"/>
    <col min="769" max="769" width="6.42578125" style="421" customWidth="1"/>
    <col min="770" max="770" width="59.7109375" style="421" customWidth="1"/>
    <col min="771" max="774" width="12.7109375" style="421" customWidth="1"/>
    <col min="775" max="775" width="6.28515625" style="421" customWidth="1"/>
    <col min="776" max="776" width="11.140625" style="421" customWidth="1"/>
    <col min="777" max="777" width="11.7109375" style="421" customWidth="1"/>
    <col min="778" max="778" width="19.7109375" style="421" customWidth="1"/>
    <col min="779" max="779" width="11.42578125" style="421" customWidth="1"/>
    <col min="780" max="780" width="11.28515625" style="421" bestFit="1" customWidth="1"/>
    <col min="781" max="781" width="10.5703125" style="421" bestFit="1" customWidth="1"/>
    <col min="782" max="782" width="0.85546875" style="421" customWidth="1"/>
    <col min="783" max="783" width="17" style="421" bestFit="1" customWidth="1"/>
    <col min="784" max="784" width="11.28515625" style="421" bestFit="1" customWidth="1"/>
    <col min="785" max="785" width="10.5703125" style="421" bestFit="1" customWidth="1"/>
    <col min="786" max="1024" width="9.140625" style="421"/>
    <col min="1025" max="1025" width="6.42578125" style="421" customWidth="1"/>
    <col min="1026" max="1026" width="59.7109375" style="421" customWidth="1"/>
    <col min="1027" max="1030" width="12.7109375" style="421" customWidth="1"/>
    <col min="1031" max="1031" width="6.28515625" style="421" customWidth="1"/>
    <col min="1032" max="1032" width="11.140625" style="421" customWidth="1"/>
    <col min="1033" max="1033" width="11.7109375" style="421" customWidth="1"/>
    <col min="1034" max="1034" width="19.7109375" style="421" customWidth="1"/>
    <col min="1035" max="1035" width="11.42578125" style="421" customWidth="1"/>
    <col min="1036" max="1036" width="11.28515625" style="421" bestFit="1" customWidth="1"/>
    <col min="1037" max="1037" width="10.5703125" style="421" bestFit="1" customWidth="1"/>
    <col min="1038" max="1038" width="0.85546875" style="421" customWidth="1"/>
    <col min="1039" max="1039" width="17" style="421" bestFit="1" customWidth="1"/>
    <col min="1040" max="1040" width="11.28515625" style="421" bestFit="1" customWidth="1"/>
    <col min="1041" max="1041" width="10.5703125" style="421" bestFit="1" customWidth="1"/>
    <col min="1042" max="1280" width="9.140625" style="421"/>
    <col min="1281" max="1281" width="6.42578125" style="421" customWidth="1"/>
    <col min="1282" max="1282" width="59.7109375" style="421" customWidth="1"/>
    <col min="1283" max="1286" width="12.7109375" style="421" customWidth="1"/>
    <col min="1287" max="1287" width="6.28515625" style="421" customWidth="1"/>
    <col min="1288" max="1288" width="11.140625" style="421" customWidth="1"/>
    <col min="1289" max="1289" width="11.7109375" style="421" customWidth="1"/>
    <col min="1290" max="1290" width="19.7109375" style="421" customWidth="1"/>
    <col min="1291" max="1291" width="11.42578125" style="421" customWidth="1"/>
    <col min="1292" max="1292" width="11.28515625" style="421" bestFit="1" customWidth="1"/>
    <col min="1293" max="1293" width="10.5703125" style="421" bestFit="1" customWidth="1"/>
    <col min="1294" max="1294" width="0.85546875" style="421" customWidth="1"/>
    <col min="1295" max="1295" width="17" style="421" bestFit="1" customWidth="1"/>
    <col min="1296" max="1296" width="11.28515625" style="421" bestFit="1" customWidth="1"/>
    <col min="1297" max="1297" width="10.5703125" style="421" bestFit="1" customWidth="1"/>
    <col min="1298" max="1536" width="9.140625" style="421"/>
    <col min="1537" max="1537" width="6.42578125" style="421" customWidth="1"/>
    <col min="1538" max="1538" width="59.7109375" style="421" customWidth="1"/>
    <col min="1539" max="1542" width="12.7109375" style="421" customWidth="1"/>
    <col min="1543" max="1543" width="6.28515625" style="421" customWidth="1"/>
    <col min="1544" max="1544" width="11.140625" style="421" customWidth="1"/>
    <col min="1545" max="1545" width="11.7109375" style="421" customWidth="1"/>
    <col min="1546" max="1546" width="19.7109375" style="421" customWidth="1"/>
    <col min="1547" max="1547" width="11.42578125" style="421" customWidth="1"/>
    <col min="1548" max="1548" width="11.28515625" style="421" bestFit="1" customWidth="1"/>
    <col min="1549" max="1549" width="10.5703125" style="421" bestFit="1" customWidth="1"/>
    <col min="1550" max="1550" width="0.85546875" style="421" customWidth="1"/>
    <col min="1551" max="1551" width="17" style="421" bestFit="1" customWidth="1"/>
    <col min="1552" max="1552" width="11.28515625" style="421" bestFit="1" customWidth="1"/>
    <col min="1553" max="1553" width="10.5703125" style="421" bestFit="1" customWidth="1"/>
    <col min="1554" max="1792" width="9.140625" style="421"/>
    <col min="1793" max="1793" width="6.42578125" style="421" customWidth="1"/>
    <col min="1794" max="1794" width="59.7109375" style="421" customWidth="1"/>
    <col min="1795" max="1798" width="12.7109375" style="421" customWidth="1"/>
    <col min="1799" max="1799" width="6.28515625" style="421" customWidth="1"/>
    <col min="1800" max="1800" width="11.140625" style="421" customWidth="1"/>
    <col min="1801" max="1801" width="11.7109375" style="421" customWidth="1"/>
    <col min="1802" max="1802" width="19.7109375" style="421" customWidth="1"/>
    <col min="1803" max="1803" width="11.42578125" style="421" customWidth="1"/>
    <col min="1804" max="1804" width="11.28515625" style="421" bestFit="1" customWidth="1"/>
    <col min="1805" max="1805" width="10.5703125" style="421" bestFit="1" customWidth="1"/>
    <col min="1806" max="1806" width="0.85546875" style="421" customWidth="1"/>
    <col min="1807" max="1807" width="17" style="421" bestFit="1" customWidth="1"/>
    <col min="1808" max="1808" width="11.28515625" style="421" bestFit="1" customWidth="1"/>
    <col min="1809" max="1809" width="10.5703125" style="421" bestFit="1" customWidth="1"/>
    <col min="1810" max="2048" width="9.140625" style="421"/>
    <col min="2049" max="2049" width="6.42578125" style="421" customWidth="1"/>
    <col min="2050" max="2050" width="59.7109375" style="421" customWidth="1"/>
    <col min="2051" max="2054" width="12.7109375" style="421" customWidth="1"/>
    <col min="2055" max="2055" width="6.28515625" style="421" customWidth="1"/>
    <col min="2056" max="2056" width="11.140625" style="421" customWidth="1"/>
    <col min="2057" max="2057" width="11.7109375" style="421" customWidth="1"/>
    <col min="2058" max="2058" width="19.7109375" style="421" customWidth="1"/>
    <col min="2059" max="2059" width="11.42578125" style="421" customWidth="1"/>
    <col min="2060" max="2060" width="11.28515625" style="421" bestFit="1" customWidth="1"/>
    <col min="2061" max="2061" width="10.5703125" style="421" bestFit="1" customWidth="1"/>
    <col min="2062" max="2062" width="0.85546875" style="421" customWidth="1"/>
    <col min="2063" max="2063" width="17" style="421" bestFit="1" customWidth="1"/>
    <col min="2064" max="2064" width="11.28515625" style="421" bestFit="1" customWidth="1"/>
    <col min="2065" max="2065" width="10.5703125" style="421" bestFit="1" customWidth="1"/>
    <col min="2066" max="2304" width="9.140625" style="421"/>
    <col min="2305" max="2305" width="6.42578125" style="421" customWidth="1"/>
    <col min="2306" max="2306" width="59.7109375" style="421" customWidth="1"/>
    <col min="2307" max="2310" width="12.7109375" style="421" customWidth="1"/>
    <col min="2311" max="2311" width="6.28515625" style="421" customWidth="1"/>
    <col min="2312" max="2312" width="11.140625" style="421" customWidth="1"/>
    <col min="2313" max="2313" width="11.7109375" style="421" customWidth="1"/>
    <col min="2314" max="2314" width="19.7109375" style="421" customWidth="1"/>
    <col min="2315" max="2315" width="11.42578125" style="421" customWidth="1"/>
    <col min="2316" max="2316" width="11.28515625" style="421" bestFit="1" customWidth="1"/>
    <col min="2317" max="2317" width="10.5703125" style="421" bestFit="1" customWidth="1"/>
    <col min="2318" max="2318" width="0.85546875" style="421" customWidth="1"/>
    <col min="2319" max="2319" width="17" style="421" bestFit="1" customWidth="1"/>
    <col min="2320" max="2320" width="11.28515625" style="421" bestFit="1" customWidth="1"/>
    <col min="2321" max="2321" width="10.5703125" style="421" bestFit="1" customWidth="1"/>
    <col min="2322" max="2560" width="9.140625" style="421"/>
    <col min="2561" max="2561" width="6.42578125" style="421" customWidth="1"/>
    <col min="2562" max="2562" width="59.7109375" style="421" customWidth="1"/>
    <col min="2563" max="2566" width="12.7109375" style="421" customWidth="1"/>
    <col min="2567" max="2567" width="6.28515625" style="421" customWidth="1"/>
    <col min="2568" max="2568" width="11.140625" style="421" customWidth="1"/>
    <col min="2569" max="2569" width="11.7109375" style="421" customWidth="1"/>
    <col min="2570" max="2570" width="19.7109375" style="421" customWidth="1"/>
    <col min="2571" max="2571" width="11.42578125" style="421" customWidth="1"/>
    <col min="2572" max="2572" width="11.28515625" style="421" bestFit="1" customWidth="1"/>
    <col min="2573" max="2573" width="10.5703125" style="421" bestFit="1" customWidth="1"/>
    <col min="2574" max="2574" width="0.85546875" style="421" customWidth="1"/>
    <col min="2575" max="2575" width="17" style="421" bestFit="1" customWidth="1"/>
    <col min="2576" max="2576" width="11.28515625" style="421" bestFit="1" customWidth="1"/>
    <col min="2577" max="2577" width="10.5703125" style="421" bestFit="1" customWidth="1"/>
    <col min="2578" max="2816" width="9.140625" style="421"/>
    <col min="2817" max="2817" width="6.42578125" style="421" customWidth="1"/>
    <col min="2818" max="2818" width="59.7109375" style="421" customWidth="1"/>
    <col min="2819" max="2822" width="12.7109375" style="421" customWidth="1"/>
    <col min="2823" max="2823" width="6.28515625" style="421" customWidth="1"/>
    <col min="2824" max="2824" width="11.140625" style="421" customWidth="1"/>
    <col min="2825" max="2825" width="11.7109375" style="421" customWidth="1"/>
    <col min="2826" max="2826" width="19.7109375" style="421" customWidth="1"/>
    <col min="2827" max="2827" width="11.42578125" style="421" customWidth="1"/>
    <col min="2828" max="2828" width="11.28515625" style="421" bestFit="1" customWidth="1"/>
    <col min="2829" max="2829" width="10.5703125" style="421" bestFit="1" customWidth="1"/>
    <col min="2830" max="2830" width="0.85546875" style="421" customWidth="1"/>
    <col min="2831" max="2831" width="17" style="421" bestFit="1" customWidth="1"/>
    <col min="2832" max="2832" width="11.28515625" style="421" bestFit="1" customWidth="1"/>
    <col min="2833" max="2833" width="10.5703125" style="421" bestFit="1" customWidth="1"/>
    <col min="2834" max="3072" width="9.140625" style="421"/>
    <col min="3073" max="3073" width="6.42578125" style="421" customWidth="1"/>
    <col min="3074" max="3074" width="59.7109375" style="421" customWidth="1"/>
    <col min="3075" max="3078" width="12.7109375" style="421" customWidth="1"/>
    <col min="3079" max="3079" width="6.28515625" style="421" customWidth="1"/>
    <col min="3080" max="3080" width="11.140625" style="421" customWidth="1"/>
    <col min="3081" max="3081" width="11.7109375" style="421" customWidth="1"/>
    <col min="3082" max="3082" width="19.7109375" style="421" customWidth="1"/>
    <col min="3083" max="3083" width="11.42578125" style="421" customWidth="1"/>
    <col min="3084" max="3084" width="11.28515625" style="421" bestFit="1" customWidth="1"/>
    <col min="3085" max="3085" width="10.5703125" style="421" bestFit="1" customWidth="1"/>
    <col min="3086" max="3086" width="0.85546875" style="421" customWidth="1"/>
    <col min="3087" max="3087" width="17" style="421" bestFit="1" customWidth="1"/>
    <col min="3088" max="3088" width="11.28515625" style="421" bestFit="1" customWidth="1"/>
    <col min="3089" max="3089" width="10.5703125" style="421" bestFit="1" customWidth="1"/>
    <col min="3090" max="3328" width="9.140625" style="421"/>
    <col min="3329" max="3329" width="6.42578125" style="421" customWidth="1"/>
    <col min="3330" max="3330" width="59.7109375" style="421" customWidth="1"/>
    <col min="3331" max="3334" width="12.7109375" style="421" customWidth="1"/>
    <col min="3335" max="3335" width="6.28515625" style="421" customWidth="1"/>
    <col min="3336" max="3336" width="11.140625" style="421" customWidth="1"/>
    <col min="3337" max="3337" width="11.7109375" style="421" customWidth="1"/>
    <col min="3338" max="3338" width="19.7109375" style="421" customWidth="1"/>
    <col min="3339" max="3339" width="11.42578125" style="421" customWidth="1"/>
    <col min="3340" max="3340" width="11.28515625" style="421" bestFit="1" customWidth="1"/>
    <col min="3341" max="3341" width="10.5703125" style="421" bestFit="1" customWidth="1"/>
    <col min="3342" max="3342" width="0.85546875" style="421" customWidth="1"/>
    <col min="3343" max="3343" width="17" style="421" bestFit="1" customWidth="1"/>
    <col min="3344" max="3344" width="11.28515625" style="421" bestFit="1" customWidth="1"/>
    <col min="3345" max="3345" width="10.5703125" style="421" bestFit="1" customWidth="1"/>
    <col min="3346" max="3584" width="9.140625" style="421"/>
    <col min="3585" max="3585" width="6.42578125" style="421" customWidth="1"/>
    <col min="3586" max="3586" width="59.7109375" style="421" customWidth="1"/>
    <col min="3587" max="3590" width="12.7109375" style="421" customWidth="1"/>
    <col min="3591" max="3591" width="6.28515625" style="421" customWidth="1"/>
    <col min="3592" max="3592" width="11.140625" style="421" customWidth="1"/>
    <col min="3593" max="3593" width="11.7109375" style="421" customWidth="1"/>
    <col min="3594" max="3594" width="19.7109375" style="421" customWidth="1"/>
    <col min="3595" max="3595" width="11.42578125" style="421" customWidth="1"/>
    <col min="3596" max="3596" width="11.28515625" style="421" bestFit="1" customWidth="1"/>
    <col min="3597" max="3597" width="10.5703125" style="421" bestFit="1" customWidth="1"/>
    <col min="3598" max="3598" width="0.85546875" style="421" customWidth="1"/>
    <col min="3599" max="3599" width="17" style="421" bestFit="1" customWidth="1"/>
    <col min="3600" max="3600" width="11.28515625" style="421" bestFit="1" customWidth="1"/>
    <col min="3601" max="3601" width="10.5703125" style="421" bestFit="1" customWidth="1"/>
    <col min="3602" max="3840" width="9.140625" style="421"/>
    <col min="3841" max="3841" width="6.42578125" style="421" customWidth="1"/>
    <col min="3842" max="3842" width="59.7109375" style="421" customWidth="1"/>
    <col min="3843" max="3846" width="12.7109375" style="421" customWidth="1"/>
    <col min="3847" max="3847" width="6.28515625" style="421" customWidth="1"/>
    <col min="3848" max="3848" width="11.140625" style="421" customWidth="1"/>
    <col min="3849" max="3849" width="11.7109375" style="421" customWidth="1"/>
    <col min="3850" max="3850" width="19.7109375" style="421" customWidth="1"/>
    <col min="3851" max="3851" width="11.42578125" style="421" customWidth="1"/>
    <col min="3852" max="3852" width="11.28515625" style="421" bestFit="1" customWidth="1"/>
    <col min="3853" max="3853" width="10.5703125" style="421" bestFit="1" customWidth="1"/>
    <col min="3854" max="3854" width="0.85546875" style="421" customWidth="1"/>
    <col min="3855" max="3855" width="17" style="421" bestFit="1" customWidth="1"/>
    <col min="3856" max="3856" width="11.28515625" style="421" bestFit="1" customWidth="1"/>
    <col min="3857" max="3857" width="10.5703125" style="421" bestFit="1" customWidth="1"/>
    <col min="3858" max="4096" width="9.140625" style="421"/>
    <col min="4097" max="4097" width="6.42578125" style="421" customWidth="1"/>
    <col min="4098" max="4098" width="59.7109375" style="421" customWidth="1"/>
    <col min="4099" max="4102" width="12.7109375" style="421" customWidth="1"/>
    <col min="4103" max="4103" width="6.28515625" style="421" customWidth="1"/>
    <col min="4104" max="4104" width="11.140625" style="421" customWidth="1"/>
    <col min="4105" max="4105" width="11.7109375" style="421" customWidth="1"/>
    <col min="4106" max="4106" width="19.7109375" style="421" customWidth="1"/>
    <col min="4107" max="4107" width="11.42578125" style="421" customWidth="1"/>
    <col min="4108" max="4108" width="11.28515625" style="421" bestFit="1" customWidth="1"/>
    <col min="4109" max="4109" width="10.5703125" style="421" bestFit="1" customWidth="1"/>
    <col min="4110" max="4110" width="0.85546875" style="421" customWidth="1"/>
    <col min="4111" max="4111" width="17" style="421" bestFit="1" customWidth="1"/>
    <col min="4112" max="4112" width="11.28515625" style="421" bestFit="1" customWidth="1"/>
    <col min="4113" max="4113" width="10.5703125" style="421" bestFit="1" customWidth="1"/>
    <col min="4114" max="4352" width="9.140625" style="421"/>
    <col min="4353" max="4353" width="6.42578125" style="421" customWidth="1"/>
    <col min="4354" max="4354" width="59.7109375" style="421" customWidth="1"/>
    <col min="4355" max="4358" width="12.7109375" style="421" customWidth="1"/>
    <col min="4359" max="4359" width="6.28515625" style="421" customWidth="1"/>
    <col min="4360" max="4360" width="11.140625" style="421" customWidth="1"/>
    <col min="4361" max="4361" width="11.7109375" style="421" customWidth="1"/>
    <col min="4362" max="4362" width="19.7109375" style="421" customWidth="1"/>
    <col min="4363" max="4363" width="11.42578125" style="421" customWidth="1"/>
    <col min="4364" max="4364" width="11.28515625" style="421" bestFit="1" customWidth="1"/>
    <col min="4365" max="4365" width="10.5703125" style="421" bestFit="1" customWidth="1"/>
    <col min="4366" max="4366" width="0.85546875" style="421" customWidth="1"/>
    <col min="4367" max="4367" width="17" style="421" bestFit="1" customWidth="1"/>
    <col min="4368" max="4368" width="11.28515625" style="421" bestFit="1" customWidth="1"/>
    <col min="4369" max="4369" width="10.5703125" style="421" bestFit="1" customWidth="1"/>
    <col min="4370" max="4608" width="9.140625" style="421"/>
    <col min="4609" max="4609" width="6.42578125" style="421" customWidth="1"/>
    <col min="4610" max="4610" width="59.7109375" style="421" customWidth="1"/>
    <col min="4611" max="4614" width="12.7109375" style="421" customWidth="1"/>
    <col min="4615" max="4615" width="6.28515625" style="421" customWidth="1"/>
    <col min="4616" max="4616" width="11.140625" style="421" customWidth="1"/>
    <col min="4617" max="4617" width="11.7109375" style="421" customWidth="1"/>
    <col min="4618" max="4618" width="19.7109375" style="421" customWidth="1"/>
    <col min="4619" max="4619" width="11.42578125" style="421" customWidth="1"/>
    <col min="4620" max="4620" width="11.28515625" style="421" bestFit="1" customWidth="1"/>
    <col min="4621" max="4621" width="10.5703125" style="421" bestFit="1" customWidth="1"/>
    <col min="4622" max="4622" width="0.85546875" style="421" customWidth="1"/>
    <col min="4623" max="4623" width="17" style="421" bestFit="1" customWidth="1"/>
    <col min="4624" max="4624" width="11.28515625" style="421" bestFit="1" customWidth="1"/>
    <col min="4625" max="4625" width="10.5703125" style="421" bestFit="1" customWidth="1"/>
    <col min="4626" max="4864" width="9.140625" style="421"/>
    <col min="4865" max="4865" width="6.42578125" style="421" customWidth="1"/>
    <col min="4866" max="4866" width="59.7109375" style="421" customWidth="1"/>
    <col min="4867" max="4870" width="12.7109375" style="421" customWidth="1"/>
    <col min="4871" max="4871" width="6.28515625" style="421" customWidth="1"/>
    <col min="4872" max="4872" width="11.140625" style="421" customWidth="1"/>
    <col min="4873" max="4873" width="11.7109375" style="421" customWidth="1"/>
    <col min="4874" max="4874" width="19.7109375" style="421" customWidth="1"/>
    <col min="4875" max="4875" width="11.42578125" style="421" customWidth="1"/>
    <col min="4876" max="4876" width="11.28515625" style="421" bestFit="1" customWidth="1"/>
    <col min="4877" max="4877" width="10.5703125" style="421" bestFit="1" customWidth="1"/>
    <col min="4878" max="4878" width="0.85546875" style="421" customWidth="1"/>
    <col min="4879" max="4879" width="17" style="421" bestFit="1" customWidth="1"/>
    <col min="4880" max="4880" width="11.28515625" style="421" bestFit="1" customWidth="1"/>
    <col min="4881" max="4881" width="10.5703125" style="421" bestFit="1" customWidth="1"/>
    <col min="4882" max="5120" width="9.140625" style="421"/>
    <col min="5121" max="5121" width="6.42578125" style="421" customWidth="1"/>
    <col min="5122" max="5122" width="59.7109375" style="421" customWidth="1"/>
    <col min="5123" max="5126" width="12.7109375" style="421" customWidth="1"/>
    <col min="5127" max="5127" width="6.28515625" style="421" customWidth="1"/>
    <col min="5128" max="5128" width="11.140625" style="421" customWidth="1"/>
    <col min="5129" max="5129" width="11.7109375" style="421" customWidth="1"/>
    <col min="5130" max="5130" width="19.7109375" style="421" customWidth="1"/>
    <col min="5131" max="5131" width="11.42578125" style="421" customWidth="1"/>
    <col min="5132" max="5132" width="11.28515625" style="421" bestFit="1" customWidth="1"/>
    <col min="5133" max="5133" width="10.5703125" style="421" bestFit="1" customWidth="1"/>
    <col min="5134" max="5134" width="0.85546875" style="421" customWidth="1"/>
    <col min="5135" max="5135" width="17" style="421" bestFit="1" customWidth="1"/>
    <col min="5136" max="5136" width="11.28515625" style="421" bestFit="1" customWidth="1"/>
    <col min="5137" max="5137" width="10.5703125" style="421" bestFit="1" customWidth="1"/>
    <col min="5138" max="5376" width="9.140625" style="421"/>
    <col min="5377" max="5377" width="6.42578125" style="421" customWidth="1"/>
    <col min="5378" max="5378" width="59.7109375" style="421" customWidth="1"/>
    <col min="5379" max="5382" width="12.7109375" style="421" customWidth="1"/>
    <col min="5383" max="5383" width="6.28515625" style="421" customWidth="1"/>
    <col min="5384" max="5384" width="11.140625" style="421" customWidth="1"/>
    <col min="5385" max="5385" width="11.7109375" style="421" customWidth="1"/>
    <col min="5386" max="5386" width="19.7109375" style="421" customWidth="1"/>
    <col min="5387" max="5387" width="11.42578125" style="421" customWidth="1"/>
    <col min="5388" max="5388" width="11.28515625" style="421" bestFit="1" customWidth="1"/>
    <col min="5389" max="5389" width="10.5703125" style="421" bestFit="1" customWidth="1"/>
    <col min="5390" max="5390" width="0.85546875" style="421" customWidth="1"/>
    <col min="5391" max="5391" width="17" style="421" bestFit="1" customWidth="1"/>
    <col min="5392" max="5392" width="11.28515625" style="421" bestFit="1" customWidth="1"/>
    <col min="5393" max="5393" width="10.5703125" style="421" bestFit="1" customWidth="1"/>
    <col min="5394" max="5632" width="9.140625" style="421"/>
    <col min="5633" max="5633" width="6.42578125" style="421" customWidth="1"/>
    <col min="5634" max="5634" width="59.7109375" style="421" customWidth="1"/>
    <col min="5635" max="5638" width="12.7109375" style="421" customWidth="1"/>
    <col min="5639" max="5639" width="6.28515625" style="421" customWidth="1"/>
    <col min="5640" max="5640" width="11.140625" style="421" customWidth="1"/>
    <col min="5641" max="5641" width="11.7109375" style="421" customWidth="1"/>
    <col min="5642" max="5642" width="19.7109375" style="421" customWidth="1"/>
    <col min="5643" max="5643" width="11.42578125" style="421" customWidth="1"/>
    <col min="5644" max="5644" width="11.28515625" style="421" bestFit="1" customWidth="1"/>
    <col min="5645" max="5645" width="10.5703125" style="421" bestFit="1" customWidth="1"/>
    <col min="5646" max="5646" width="0.85546875" style="421" customWidth="1"/>
    <col min="5647" max="5647" width="17" style="421" bestFit="1" customWidth="1"/>
    <col min="5648" max="5648" width="11.28515625" style="421" bestFit="1" customWidth="1"/>
    <col min="5649" max="5649" width="10.5703125" style="421" bestFit="1" customWidth="1"/>
    <col min="5650" max="5888" width="9.140625" style="421"/>
    <col min="5889" max="5889" width="6.42578125" style="421" customWidth="1"/>
    <col min="5890" max="5890" width="59.7109375" style="421" customWidth="1"/>
    <col min="5891" max="5894" width="12.7109375" style="421" customWidth="1"/>
    <col min="5895" max="5895" width="6.28515625" style="421" customWidth="1"/>
    <col min="5896" max="5896" width="11.140625" style="421" customWidth="1"/>
    <col min="5897" max="5897" width="11.7109375" style="421" customWidth="1"/>
    <col min="5898" max="5898" width="19.7109375" style="421" customWidth="1"/>
    <col min="5899" max="5899" width="11.42578125" style="421" customWidth="1"/>
    <col min="5900" max="5900" width="11.28515625" style="421" bestFit="1" customWidth="1"/>
    <col min="5901" max="5901" width="10.5703125" style="421" bestFit="1" customWidth="1"/>
    <col min="5902" max="5902" width="0.85546875" style="421" customWidth="1"/>
    <col min="5903" max="5903" width="17" style="421" bestFit="1" customWidth="1"/>
    <col min="5904" max="5904" width="11.28515625" style="421" bestFit="1" customWidth="1"/>
    <col min="5905" max="5905" width="10.5703125" style="421" bestFit="1" customWidth="1"/>
    <col min="5906" max="6144" width="9.140625" style="421"/>
    <col min="6145" max="6145" width="6.42578125" style="421" customWidth="1"/>
    <col min="6146" max="6146" width="59.7109375" style="421" customWidth="1"/>
    <col min="6147" max="6150" width="12.7109375" style="421" customWidth="1"/>
    <col min="6151" max="6151" width="6.28515625" style="421" customWidth="1"/>
    <col min="6152" max="6152" width="11.140625" style="421" customWidth="1"/>
    <col min="6153" max="6153" width="11.7109375" style="421" customWidth="1"/>
    <col min="6154" max="6154" width="19.7109375" style="421" customWidth="1"/>
    <col min="6155" max="6155" width="11.42578125" style="421" customWidth="1"/>
    <col min="6156" max="6156" width="11.28515625" style="421" bestFit="1" customWidth="1"/>
    <col min="6157" max="6157" width="10.5703125" style="421" bestFit="1" customWidth="1"/>
    <col min="6158" max="6158" width="0.85546875" style="421" customWidth="1"/>
    <col min="6159" max="6159" width="17" style="421" bestFit="1" customWidth="1"/>
    <col min="6160" max="6160" width="11.28515625" style="421" bestFit="1" customWidth="1"/>
    <col min="6161" max="6161" width="10.5703125" style="421" bestFit="1" customWidth="1"/>
    <col min="6162" max="6400" width="9.140625" style="421"/>
    <col min="6401" max="6401" width="6.42578125" style="421" customWidth="1"/>
    <col min="6402" max="6402" width="59.7109375" style="421" customWidth="1"/>
    <col min="6403" max="6406" width="12.7109375" style="421" customWidth="1"/>
    <col min="6407" max="6407" width="6.28515625" style="421" customWidth="1"/>
    <col min="6408" max="6408" width="11.140625" style="421" customWidth="1"/>
    <col min="6409" max="6409" width="11.7109375" style="421" customWidth="1"/>
    <col min="6410" max="6410" width="19.7109375" style="421" customWidth="1"/>
    <col min="6411" max="6411" width="11.42578125" style="421" customWidth="1"/>
    <col min="6412" max="6412" width="11.28515625" style="421" bestFit="1" customWidth="1"/>
    <col min="6413" max="6413" width="10.5703125" style="421" bestFit="1" customWidth="1"/>
    <col min="6414" max="6414" width="0.85546875" style="421" customWidth="1"/>
    <col min="6415" max="6415" width="17" style="421" bestFit="1" customWidth="1"/>
    <col min="6416" max="6416" width="11.28515625" style="421" bestFit="1" customWidth="1"/>
    <col min="6417" max="6417" width="10.5703125" style="421" bestFit="1" customWidth="1"/>
    <col min="6418" max="6656" width="9.140625" style="421"/>
    <col min="6657" max="6657" width="6.42578125" style="421" customWidth="1"/>
    <col min="6658" max="6658" width="59.7109375" style="421" customWidth="1"/>
    <col min="6659" max="6662" width="12.7109375" style="421" customWidth="1"/>
    <col min="6663" max="6663" width="6.28515625" style="421" customWidth="1"/>
    <col min="6664" max="6664" width="11.140625" style="421" customWidth="1"/>
    <col min="6665" max="6665" width="11.7109375" style="421" customWidth="1"/>
    <col min="6666" max="6666" width="19.7109375" style="421" customWidth="1"/>
    <col min="6667" max="6667" width="11.42578125" style="421" customWidth="1"/>
    <col min="6668" max="6668" width="11.28515625" style="421" bestFit="1" customWidth="1"/>
    <col min="6669" max="6669" width="10.5703125" style="421" bestFit="1" customWidth="1"/>
    <col min="6670" max="6670" width="0.85546875" style="421" customWidth="1"/>
    <col min="6671" max="6671" width="17" style="421" bestFit="1" customWidth="1"/>
    <col min="6672" max="6672" width="11.28515625" style="421" bestFit="1" customWidth="1"/>
    <col min="6673" max="6673" width="10.5703125" style="421" bestFit="1" customWidth="1"/>
    <col min="6674" max="6912" width="9.140625" style="421"/>
    <col min="6913" max="6913" width="6.42578125" style="421" customWidth="1"/>
    <col min="6914" max="6914" width="59.7109375" style="421" customWidth="1"/>
    <col min="6915" max="6918" width="12.7109375" style="421" customWidth="1"/>
    <col min="6919" max="6919" width="6.28515625" style="421" customWidth="1"/>
    <col min="6920" max="6920" width="11.140625" style="421" customWidth="1"/>
    <col min="6921" max="6921" width="11.7109375" style="421" customWidth="1"/>
    <col min="6922" max="6922" width="19.7109375" style="421" customWidth="1"/>
    <col min="6923" max="6923" width="11.42578125" style="421" customWidth="1"/>
    <col min="6924" max="6924" width="11.28515625" style="421" bestFit="1" customWidth="1"/>
    <col min="6925" max="6925" width="10.5703125" style="421" bestFit="1" customWidth="1"/>
    <col min="6926" max="6926" width="0.85546875" style="421" customWidth="1"/>
    <col min="6927" max="6927" width="17" style="421" bestFit="1" customWidth="1"/>
    <col min="6928" max="6928" width="11.28515625" style="421" bestFit="1" customWidth="1"/>
    <col min="6929" max="6929" width="10.5703125" style="421" bestFit="1" customWidth="1"/>
    <col min="6930" max="7168" width="9.140625" style="421"/>
    <col min="7169" max="7169" width="6.42578125" style="421" customWidth="1"/>
    <col min="7170" max="7170" width="59.7109375" style="421" customWidth="1"/>
    <col min="7171" max="7174" width="12.7109375" style="421" customWidth="1"/>
    <col min="7175" max="7175" width="6.28515625" style="421" customWidth="1"/>
    <col min="7176" max="7176" width="11.140625" style="421" customWidth="1"/>
    <col min="7177" max="7177" width="11.7109375" style="421" customWidth="1"/>
    <col min="7178" max="7178" width="19.7109375" style="421" customWidth="1"/>
    <col min="7179" max="7179" width="11.42578125" style="421" customWidth="1"/>
    <col min="7180" max="7180" width="11.28515625" style="421" bestFit="1" customWidth="1"/>
    <col min="7181" max="7181" width="10.5703125" style="421" bestFit="1" customWidth="1"/>
    <col min="7182" max="7182" width="0.85546875" style="421" customWidth="1"/>
    <col min="7183" max="7183" width="17" style="421" bestFit="1" customWidth="1"/>
    <col min="7184" max="7184" width="11.28515625" style="421" bestFit="1" customWidth="1"/>
    <col min="7185" max="7185" width="10.5703125" style="421" bestFit="1" customWidth="1"/>
    <col min="7186" max="7424" width="9.140625" style="421"/>
    <col min="7425" max="7425" width="6.42578125" style="421" customWidth="1"/>
    <col min="7426" max="7426" width="59.7109375" style="421" customWidth="1"/>
    <col min="7427" max="7430" width="12.7109375" style="421" customWidth="1"/>
    <col min="7431" max="7431" width="6.28515625" style="421" customWidth="1"/>
    <col min="7432" max="7432" width="11.140625" style="421" customWidth="1"/>
    <col min="7433" max="7433" width="11.7109375" style="421" customWidth="1"/>
    <col min="7434" max="7434" width="19.7109375" style="421" customWidth="1"/>
    <col min="7435" max="7435" width="11.42578125" style="421" customWidth="1"/>
    <col min="7436" max="7436" width="11.28515625" style="421" bestFit="1" customWidth="1"/>
    <col min="7437" max="7437" width="10.5703125" style="421" bestFit="1" customWidth="1"/>
    <col min="7438" max="7438" width="0.85546875" style="421" customWidth="1"/>
    <col min="7439" max="7439" width="17" style="421" bestFit="1" customWidth="1"/>
    <col min="7440" max="7440" width="11.28515625" style="421" bestFit="1" customWidth="1"/>
    <col min="7441" max="7441" width="10.5703125" style="421" bestFit="1" customWidth="1"/>
    <col min="7442" max="7680" width="9.140625" style="421"/>
    <col min="7681" max="7681" width="6.42578125" style="421" customWidth="1"/>
    <col min="7682" max="7682" width="59.7109375" style="421" customWidth="1"/>
    <col min="7683" max="7686" width="12.7109375" style="421" customWidth="1"/>
    <col min="7687" max="7687" width="6.28515625" style="421" customWidth="1"/>
    <col min="7688" max="7688" width="11.140625" style="421" customWidth="1"/>
    <col min="7689" max="7689" width="11.7109375" style="421" customWidth="1"/>
    <col min="7690" max="7690" width="19.7109375" style="421" customWidth="1"/>
    <col min="7691" max="7691" width="11.42578125" style="421" customWidth="1"/>
    <col min="7692" max="7692" width="11.28515625" style="421" bestFit="1" customWidth="1"/>
    <col min="7693" max="7693" width="10.5703125" style="421" bestFit="1" customWidth="1"/>
    <col min="7694" max="7694" width="0.85546875" style="421" customWidth="1"/>
    <col min="7695" max="7695" width="17" style="421" bestFit="1" customWidth="1"/>
    <col min="7696" max="7696" width="11.28515625" style="421" bestFit="1" customWidth="1"/>
    <col min="7697" max="7697" width="10.5703125" style="421" bestFit="1" customWidth="1"/>
    <col min="7698" max="7936" width="9.140625" style="421"/>
    <col min="7937" max="7937" width="6.42578125" style="421" customWidth="1"/>
    <col min="7938" max="7938" width="59.7109375" style="421" customWidth="1"/>
    <col min="7939" max="7942" width="12.7109375" style="421" customWidth="1"/>
    <col min="7943" max="7943" width="6.28515625" style="421" customWidth="1"/>
    <col min="7944" max="7944" width="11.140625" style="421" customWidth="1"/>
    <col min="7945" max="7945" width="11.7109375" style="421" customWidth="1"/>
    <col min="7946" max="7946" width="19.7109375" style="421" customWidth="1"/>
    <col min="7947" max="7947" width="11.42578125" style="421" customWidth="1"/>
    <col min="7948" max="7948" width="11.28515625" style="421" bestFit="1" customWidth="1"/>
    <col min="7949" max="7949" width="10.5703125" style="421" bestFit="1" customWidth="1"/>
    <col min="7950" max="7950" width="0.85546875" style="421" customWidth="1"/>
    <col min="7951" max="7951" width="17" style="421" bestFit="1" customWidth="1"/>
    <col min="7952" max="7952" width="11.28515625" style="421" bestFit="1" customWidth="1"/>
    <col min="7953" max="7953" width="10.5703125" style="421" bestFit="1" customWidth="1"/>
    <col min="7954" max="8192" width="9.140625" style="421"/>
    <col min="8193" max="8193" width="6.42578125" style="421" customWidth="1"/>
    <col min="8194" max="8194" width="59.7109375" style="421" customWidth="1"/>
    <col min="8195" max="8198" width="12.7109375" style="421" customWidth="1"/>
    <col min="8199" max="8199" width="6.28515625" style="421" customWidth="1"/>
    <col min="8200" max="8200" width="11.140625" style="421" customWidth="1"/>
    <col min="8201" max="8201" width="11.7109375" style="421" customWidth="1"/>
    <col min="8202" max="8202" width="19.7109375" style="421" customWidth="1"/>
    <col min="8203" max="8203" width="11.42578125" style="421" customWidth="1"/>
    <col min="8204" max="8204" width="11.28515625" style="421" bestFit="1" customWidth="1"/>
    <col min="8205" max="8205" width="10.5703125" style="421" bestFit="1" customWidth="1"/>
    <col min="8206" max="8206" width="0.85546875" style="421" customWidth="1"/>
    <col min="8207" max="8207" width="17" style="421" bestFit="1" customWidth="1"/>
    <col min="8208" max="8208" width="11.28515625" style="421" bestFit="1" customWidth="1"/>
    <col min="8209" max="8209" width="10.5703125" style="421" bestFit="1" customWidth="1"/>
    <col min="8210" max="8448" width="9.140625" style="421"/>
    <col min="8449" max="8449" width="6.42578125" style="421" customWidth="1"/>
    <col min="8450" max="8450" width="59.7109375" style="421" customWidth="1"/>
    <col min="8451" max="8454" width="12.7109375" style="421" customWidth="1"/>
    <col min="8455" max="8455" width="6.28515625" style="421" customWidth="1"/>
    <col min="8456" max="8456" width="11.140625" style="421" customWidth="1"/>
    <col min="8457" max="8457" width="11.7109375" style="421" customWidth="1"/>
    <col min="8458" max="8458" width="19.7109375" style="421" customWidth="1"/>
    <col min="8459" max="8459" width="11.42578125" style="421" customWidth="1"/>
    <col min="8460" max="8460" width="11.28515625" style="421" bestFit="1" customWidth="1"/>
    <col min="8461" max="8461" width="10.5703125" style="421" bestFit="1" customWidth="1"/>
    <col min="8462" max="8462" width="0.85546875" style="421" customWidth="1"/>
    <col min="8463" max="8463" width="17" style="421" bestFit="1" customWidth="1"/>
    <col min="8464" max="8464" width="11.28515625" style="421" bestFit="1" customWidth="1"/>
    <col min="8465" max="8465" width="10.5703125" style="421" bestFit="1" customWidth="1"/>
    <col min="8466" max="8704" width="9.140625" style="421"/>
    <col min="8705" max="8705" width="6.42578125" style="421" customWidth="1"/>
    <col min="8706" max="8706" width="59.7109375" style="421" customWidth="1"/>
    <col min="8707" max="8710" width="12.7109375" style="421" customWidth="1"/>
    <col min="8711" max="8711" width="6.28515625" style="421" customWidth="1"/>
    <col min="8712" max="8712" width="11.140625" style="421" customWidth="1"/>
    <col min="8713" max="8713" width="11.7109375" style="421" customWidth="1"/>
    <col min="8714" max="8714" width="19.7109375" style="421" customWidth="1"/>
    <col min="8715" max="8715" width="11.42578125" style="421" customWidth="1"/>
    <col min="8716" max="8716" width="11.28515625" style="421" bestFit="1" customWidth="1"/>
    <col min="8717" max="8717" width="10.5703125" style="421" bestFit="1" customWidth="1"/>
    <col min="8718" max="8718" width="0.85546875" style="421" customWidth="1"/>
    <col min="8719" max="8719" width="17" style="421" bestFit="1" customWidth="1"/>
    <col min="8720" max="8720" width="11.28515625" style="421" bestFit="1" customWidth="1"/>
    <col min="8721" max="8721" width="10.5703125" style="421" bestFit="1" customWidth="1"/>
    <col min="8722" max="8960" width="9.140625" style="421"/>
    <col min="8961" max="8961" width="6.42578125" style="421" customWidth="1"/>
    <col min="8962" max="8962" width="59.7109375" style="421" customWidth="1"/>
    <col min="8963" max="8966" width="12.7109375" style="421" customWidth="1"/>
    <col min="8967" max="8967" width="6.28515625" style="421" customWidth="1"/>
    <col min="8968" max="8968" width="11.140625" style="421" customWidth="1"/>
    <col min="8969" max="8969" width="11.7109375" style="421" customWidth="1"/>
    <col min="8970" max="8970" width="19.7109375" style="421" customWidth="1"/>
    <col min="8971" max="8971" width="11.42578125" style="421" customWidth="1"/>
    <col min="8972" max="8972" width="11.28515625" style="421" bestFit="1" customWidth="1"/>
    <col min="8973" max="8973" width="10.5703125" style="421" bestFit="1" customWidth="1"/>
    <col min="8974" max="8974" width="0.85546875" style="421" customWidth="1"/>
    <col min="8975" max="8975" width="17" style="421" bestFit="1" customWidth="1"/>
    <col min="8976" max="8976" width="11.28515625" style="421" bestFit="1" customWidth="1"/>
    <col min="8977" max="8977" width="10.5703125" style="421" bestFit="1" customWidth="1"/>
    <col min="8978" max="9216" width="9.140625" style="421"/>
    <col min="9217" max="9217" width="6.42578125" style="421" customWidth="1"/>
    <col min="9218" max="9218" width="59.7109375" style="421" customWidth="1"/>
    <col min="9219" max="9222" width="12.7109375" style="421" customWidth="1"/>
    <col min="9223" max="9223" width="6.28515625" style="421" customWidth="1"/>
    <col min="9224" max="9224" width="11.140625" style="421" customWidth="1"/>
    <col min="9225" max="9225" width="11.7109375" style="421" customWidth="1"/>
    <col min="9226" max="9226" width="19.7109375" style="421" customWidth="1"/>
    <col min="9227" max="9227" width="11.42578125" style="421" customWidth="1"/>
    <col min="9228" max="9228" width="11.28515625" style="421" bestFit="1" customWidth="1"/>
    <col min="9229" max="9229" width="10.5703125" style="421" bestFit="1" customWidth="1"/>
    <col min="9230" max="9230" width="0.85546875" style="421" customWidth="1"/>
    <col min="9231" max="9231" width="17" style="421" bestFit="1" customWidth="1"/>
    <col min="9232" max="9232" width="11.28515625" style="421" bestFit="1" customWidth="1"/>
    <col min="9233" max="9233" width="10.5703125" style="421" bestFit="1" customWidth="1"/>
    <col min="9234" max="9472" width="9.140625" style="421"/>
    <col min="9473" max="9473" width="6.42578125" style="421" customWidth="1"/>
    <col min="9474" max="9474" width="59.7109375" style="421" customWidth="1"/>
    <col min="9475" max="9478" width="12.7109375" style="421" customWidth="1"/>
    <col min="9479" max="9479" width="6.28515625" style="421" customWidth="1"/>
    <col min="9480" max="9480" width="11.140625" style="421" customWidth="1"/>
    <col min="9481" max="9481" width="11.7109375" style="421" customWidth="1"/>
    <col min="9482" max="9482" width="19.7109375" style="421" customWidth="1"/>
    <col min="9483" max="9483" width="11.42578125" style="421" customWidth="1"/>
    <col min="9484" max="9484" width="11.28515625" style="421" bestFit="1" customWidth="1"/>
    <col min="9485" max="9485" width="10.5703125" style="421" bestFit="1" customWidth="1"/>
    <col min="9486" max="9486" width="0.85546875" style="421" customWidth="1"/>
    <col min="9487" max="9487" width="17" style="421" bestFit="1" customWidth="1"/>
    <col min="9488" max="9488" width="11.28515625" style="421" bestFit="1" customWidth="1"/>
    <col min="9489" max="9489" width="10.5703125" style="421" bestFit="1" customWidth="1"/>
    <col min="9490" max="9728" width="9.140625" style="421"/>
    <col min="9729" max="9729" width="6.42578125" style="421" customWidth="1"/>
    <col min="9730" max="9730" width="59.7109375" style="421" customWidth="1"/>
    <col min="9731" max="9734" width="12.7109375" style="421" customWidth="1"/>
    <col min="9735" max="9735" width="6.28515625" style="421" customWidth="1"/>
    <col min="9736" max="9736" width="11.140625" style="421" customWidth="1"/>
    <col min="9737" max="9737" width="11.7109375" style="421" customWidth="1"/>
    <col min="9738" max="9738" width="19.7109375" style="421" customWidth="1"/>
    <col min="9739" max="9739" width="11.42578125" style="421" customWidth="1"/>
    <col min="9740" max="9740" width="11.28515625" style="421" bestFit="1" customWidth="1"/>
    <col min="9741" max="9741" width="10.5703125" style="421" bestFit="1" customWidth="1"/>
    <col min="9742" max="9742" width="0.85546875" style="421" customWidth="1"/>
    <col min="9743" max="9743" width="17" style="421" bestFit="1" customWidth="1"/>
    <col min="9744" max="9744" width="11.28515625" style="421" bestFit="1" customWidth="1"/>
    <col min="9745" max="9745" width="10.5703125" style="421" bestFit="1" customWidth="1"/>
    <col min="9746" max="9984" width="9.140625" style="421"/>
    <col min="9985" max="9985" width="6.42578125" style="421" customWidth="1"/>
    <col min="9986" max="9986" width="59.7109375" style="421" customWidth="1"/>
    <col min="9987" max="9990" width="12.7109375" style="421" customWidth="1"/>
    <col min="9991" max="9991" width="6.28515625" style="421" customWidth="1"/>
    <col min="9992" max="9992" width="11.140625" style="421" customWidth="1"/>
    <col min="9993" max="9993" width="11.7109375" style="421" customWidth="1"/>
    <col min="9994" max="9994" width="19.7109375" style="421" customWidth="1"/>
    <col min="9995" max="9995" width="11.42578125" style="421" customWidth="1"/>
    <col min="9996" max="9996" width="11.28515625" style="421" bestFit="1" customWidth="1"/>
    <col min="9997" max="9997" width="10.5703125" style="421" bestFit="1" customWidth="1"/>
    <col min="9998" max="9998" width="0.85546875" style="421" customWidth="1"/>
    <col min="9999" max="9999" width="17" style="421" bestFit="1" customWidth="1"/>
    <col min="10000" max="10000" width="11.28515625" style="421" bestFit="1" customWidth="1"/>
    <col min="10001" max="10001" width="10.5703125" style="421" bestFit="1" customWidth="1"/>
    <col min="10002" max="10240" width="9.140625" style="421"/>
    <col min="10241" max="10241" width="6.42578125" style="421" customWidth="1"/>
    <col min="10242" max="10242" width="59.7109375" style="421" customWidth="1"/>
    <col min="10243" max="10246" width="12.7109375" style="421" customWidth="1"/>
    <col min="10247" max="10247" width="6.28515625" style="421" customWidth="1"/>
    <col min="10248" max="10248" width="11.140625" style="421" customWidth="1"/>
    <col min="10249" max="10249" width="11.7109375" style="421" customWidth="1"/>
    <col min="10250" max="10250" width="19.7109375" style="421" customWidth="1"/>
    <col min="10251" max="10251" width="11.42578125" style="421" customWidth="1"/>
    <col min="10252" max="10252" width="11.28515625" style="421" bestFit="1" customWidth="1"/>
    <col min="10253" max="10253" width="10.5703125" style="421" bestFit="1" customWidth="1"/>
    <col min="10254" max="10254" width="0.85546875" style="421" customWidth="1"/>
    <col min="10255" max="10255" width="17" style="421" bestFit="1" customWidth="1"/>
    <col min="10256" max="10256" width="11.28515625" style="421" bestFit="1" customWidth="1"/>
    <col min="10257" max="10257" width="10.5703125" style="421" bestFit="1" customWidth="1"/>
    <col min="10258" max="10496" width="9.140625" style="421"/>
    <col min="10497" max="10497" width="6.42578125" style="421" customWidth="1"/>
    <col min="10498" max="10498" width="59.7109375" style="421" customWidth="1"/>
    <col min="10499" max="10502" width="12.7109375" style="421" customWidth="1"/>
    <col min="10503" max="10503" width="6.28515625" style="421" customWidth="1"/>
    <col min="10504" max="10504" width="11.140625" style="421" customWidth="1"/>
    <col min="10505" max="10505" width="11.7109375" style="421" customWidth="1"/>
    <col min="10506" max="10506" width="19.7109375" style="421" customWidth="1"/>
    <col min="10507" max="10507" width="11.42578125" style="421" customWidth="1"/>
    <col min="10508" max="10508" width="11.28515625" style="421" bestFit="1" customWidth="1"/>
    <col min="10509" max="10509" width="10.5703125" style="421" bestFit="1" customWidth="1"/>
    <col min="10510" max="10510" width="0.85546875" style="421" customWidth="1"/>
    <col min="10511" max="10511" width="17" style="421" bestFit="1" customWidth="1"/>
    <col min="10512" max="10512" width="11.28515625" style="421" bestFit="1" customWidth="1"/>
    <col min="10513" max="10513" width="10.5703125" style="421" bestFit="1" customWidth="1"/>
    <col min="10514" max="10752" width="9.140625" style="421"/>
    <col min="10753" max="10753" width="6.42578125" style="421" customWidth="1"/>
    <col min="10754" max="10754" width="59.7109375" style="421" customWidth="1"/>
    <col min="10755" max="10758" width="12.7109375" style="421" customWidth="1"/>
    <col min="10759" max="10759" width="6.28515625" style="421" customWidth="1"/>
    <col min="10760" max="10760" width="11.140625" style="421" customWidth="1"/>
    <col min="10761" max="10761" width="11.7109375" style="421" customWidth="1"/>
    <col min="10762" max="10762" width="19.7109375" style="421" customWidth="1"/>
    <col min="10763" max="10763" width="11.42578125" style="421" customWidth="1"/>
    <col min="10764" max="10764" width="11.28515625" style="421" bestFit="1" customWidth="1"/>
    <col min="10765" max="10765" width="10.5703125" style="421" bestFit="1" customWidth="1"/>
    <col min="10766" max="10766" width="0.85546875" style="421" customWidth="1"/>
    <col min="10767" max="10767" width="17" style="421" bestFit="1" customWidth="1"/>
    <col min="10768" max="10768" width="11.28515625" style="421" bestFit="1" customWidth="1"/>
    <col min="10769" max="10769" width="10.5703125" style="421" bestFit="1" customWidth="1"/>
    <col min="10770" max="11008" width="9.140625" style="421"/>
    <col min="11009" max="11009" width="6.42578125" style="421" customWidth="1"/>
    <col min="11010" max="11010" width="59.7109375" style="421" customWidth="1"/>
    <col min="11011" max="11014" width="12.7109375" style="421" customWidth="1"/>
    <col min="11015" max="11015" width="6.28515625" style="421" customWidth="1"/>
    <col min="11016" max="11016" width="11.140625" style="421" customWidth="1"/>
    <col min="11017" max="11017" width="11.7109375" style="421" customWidth="1"/>
    <col min="11018" max="11018" width="19.7109375" style="421" customWidth="1"/>
    <col min="11019" max="11019" width="11.42578125" style="421" customWidth="1"/>
    <col min="11020" max="11020" width="11.28515625" style="421" bestFit="1" customWidth="1"/>
    <col min="11021" max="11021" width="10.5703125" style="421" bestFit="1" customWidth="1"/>
    <col min="11022" max="11022" width="0.85546875" style="421" customWidth="1"/>
    <col min="11023" max="11023" width="17" style="421" bestFit="1" customWidth="1"/>
    <col min="11024" max="11024" width="11.28515625" style="421" bestFit="1" customWidth="1"/>
    <col min="11025" max="11025" width="10.5703125" style="421" bestFit="1" customWidth="1"/>
    <col min="11026" max="11264" width="9.140625" style="421"/>
    <col min="11265" max="11265" width="6.42578125" style="421" customWidth="1"/>
    <col min="11266" max="11266" width="59.7109375" style="421" customWidth="1"/>
    <col min="11267" max="11270" width="12.7109375" style="421" customWidth="1"/>
    <col min="11271" max="11271" width="6.28515625" style="421" customWidth="1"/>
    <col min="11272" max="11272" width="11.140625" style="421" customWidth="1"/>
    <col min="11273" max="11273" width="11.7109375" style="421" customWidth="1"/>
    <col min="11274" max="11274" width="19.7109375" style="421" customWidth="1"/>
    <col min="11275" max="11275" width="11.42578125" style="421" customWidth="1"/>
    <col min="11276" max="11276" width="11.28515625" style="421" bestFit="1" customWidth="1"/>
    <col min="11277" max="11277" width="10.5703125" style="421" bestFit="1" customWidth="1"/>
    <col min="11278" max="11278" width="0.85546875" style="421" customWidth="1"/>
    <col min="11279" max="11279" width="17" style="421" bestFit="1" customWidth="1"/>
    <col min="11280" max="11280" width="11.28515625" style="421" bestFit="1" customWidth="1"/>
    <col min="11281" max="11281" width="10.5703125" style="421" bestFit="1" customWidth="1"/>
    <col min="11282" max="11520" width="9.140625" style="421"/>
    <col min="11521" max="11521" width="6.42578125" style="421" customWidth="1"/>
    <col min="11522" max="11522" width="59.7109375" style="421" customWidth="1"/>
    <col min="11523" max="11526" width="12.7109375" style="421" customWidth="1"/>
    <col min="11527" max="11527" width="6.28515625" style="421" customWidth="1"/>
    <col min="11528" max="11528" width="11.140625" style="421" customWidth="1"/>
    <col min="11529" max="11529" width="11.7109375" style="421" customWidth="1"/>
    <col min="11530" max="11530" width="19.7109375" style="421" customWidth="1"/>
    <col min="11531" max="11531" width="11.42578125" style="421" customWidth="1"/>
    <col min="11532" max="11532" width="11.28515625" style="421" bestFit="1" customWidth="1"/>
    <col min="11533" max="11533" width="10.5703125" style="421" bestFit="1" customWidth="1"/>
    <col min="11534" max="11534" width="0.85546875" style="421" customWidth="1"/>
    <col min="11535" max="11535" width="17" style="421" bestFit="1" customWidth="1"/>
    <col min="11536" max="11536" width="11.28515625" style="421" bestFit="1" customWidth="1"/>
    <col min="11537" max="11537" width="10.5703125" style="421" bestFit="1" customWidth="1"/>
    <col min="11538" max="11776" width="9.140625" style="421"/>
    <col min="11777" max="11777" width="6.42578125" style="421" customWidth="1"/>
    <col min="11778" max="11778" width="59.7109375" style="421" customWidth="1"/>
    <col min="11779" max="11782" width="12.7109375" style="421" customWidth="1"/>
    <col min="11783" max="11783" width="6.28515625" style="421" customWidth="1"/>
    <col min="11784" max="11784" width="11.140625" style="421" customWidth="1"/>
    <col min="11785" max="11785" width="11.7109375" style="421" customWidth="1"/>
    <col min="11786" max="11786" width="19.7109375" style="421" customWidth="1"/>
    <col min="11787" max="11787" width="11.42578125" style="421" customWidth="1"/>
    <col min="11788" max="11788" width="11.28515625" style="421" bestFit="1" customWidth="1"/>
    <col min="11789" max="11789" width="10.5703125" style="421" bestFit="1" customWidth="1"/>
    <col min="11790" max="11790" width="0.85546875" style="421" customWidth="1"/>
    <col min="11791" max="11791" width="17" style="421" bestFit="1" customWidth="1"/>
    <col min="11792" max="11792" width="11.28515625" style="421" bestFit="1" customWidth="1"/>
    <col min="11793" max="11793" width="10.5703125" style="421" bestFit="1" customWidth="1"/>
    <col min="11794" max="12032" width="9.140625" style="421"/>
    <col min="12033" max="12033" width="6.42578125" style="421" customWidth="1"/>
    <col min="12034" max="12034" width="59.7109375" style="421" customWidth="1"/>
    <col min="12035" max="12038" width="12.7109375" style="421" customWidth="1"/>
    <col min="12039" max="12039" width="6.28515625" style="421" customWidth="1"/>
    <col min="12040" max="12040" width="11.140625" style="421" customWidth="1"/>
    <col min="12041" max="12041" width="11.7109375" style="421" customWidth="1"/>
    <col min="12042" max="12042" width="19.7109375" style="421" customWidth="1"/>
    <col min="12043" max="12043" width="11.42578125" style="421" customWidth="1"/>
    <col min="12044" max="12044" width="11.28515625" style="421" bestFit="1" customWidth="1"/>
    <col min="12045" max="12045" width="10.5703125" style="421" bestFit="1" customWidth="1"/>
    <col min="12046" max="12046" width="0.85546875" style="421" customWidth="1"/>
    <col min="12047" max="12047" width="17" style="421" bestFit="1" customWidth="1"/>
    <col min="12048" max="12048" width="11.28515625" style="421" bestFit="1" customWidth="1"/>
    <col min="12049" max="12049" width="10.5703125" style="421" bestFit="1" customWidth="1"/>
    <col min="12050" max="12288" width="9.140625" style="421"/>
    <col min="12289" max="12289" width="6.42578125" style="421" customWidth="1"/>
    <col min="12290" max="12290" width="59.7109375" style="421" customWidth="1"/>
    <col min="12291" max="12294" width="12.7109375" style="421" customWidth="1"/>
    <col min="12295" max="12295" width="6.28515625" style="421" customWidth="1"/>
    <col min="12296" max="12296" width="11.140625" style="421" customWidth="1"/>
    <col min="12297" max="12297" width="11.7109375" style="421" customWidth="1"/>
    <col min="12298" max="12298" width="19.7109375" style="421" customWidth="1"/>
    <col min="12299" max="12299" width="11.42578125" style="421" customWidth="1"/>
    <col min="12300" max="12300" width="11.28515625" style="421" bestFit="1" customWidth="1"/>
    <col min="12301" max="12301" width="10.5703125" style="421" bestFit="1" customWidth="1"/>
    <col min="12302" max="12302" width="0.85546875" style="421" customWidth="1"/>
    <col min="12303" max="12303" width="17" style="421" bestFit="1" customWidth="1"/>
    <col min="12304" max="12304" width="11.28515625" style="421" bestFit="1" customWidth="1"/>
    <col min="12305" max="12305" width="10.5703125" style="421" bestFit="1" customWidth="1"/>
    <col min="12306" max="12544" width="9.140625" style="421"/>
    <col min="12545" max="12545" width="6.42578125" style="421" customWidth="1"/>
    <col min="12546" max="12546" width="59.7109375" style="421" customWidth="1"/>
    <col min="12547" max="12550" width="12.7109375" style="421" customWidth="1"/>
    <col min="12551" max="12551" width="6.28515625" style="421" customWidth="1"/>
    <col min="12552" max="12552" width="11.140625" style="421" customWidth="1"/>
    <col min="12553" max="12553" width="11.7109375" style="421" customWidth="1"/>
    <col min="12554" max="12554" width="19.7109375" style="421" customWidth="1"/>
    <col min="12555" max="12555" width="11.42578125" style="421" customWidth="1"/>
    <col min="12556" max="12556" width="11.28515625" style="421" bestFit="1" customWidth="1"/>
    <col min="12557" max="12557" width="10.5703125" style="421" bestFit="1" customWidth="1"/>
    <col min="12558" max="12558" width="0.85546875" style="421" customWidth="1"/>
    <col min="12559" max="12559" width="17" style="421" bestFit="1" customWidth="1"/>
    <col min="12560" max="12560" width="11.28515625" style="421" bestFit="1" customWidth="1"/>
    <col min="12561" max="12561" width="10.5703125" style="421" bestFit="1" customWidth="1"/>
    <col min="12562" max="12800" width="9.140625" style="421"/>
    <col min="12801" max="12801" width="6.42578125" style="421" customWidth="1"/>
    <col min="12802" max="12802" width="59.7109375" style="421" customWidth="1"/>
    <col min="12803" max="12806" width="12.7109375" style="421" customWidth="1"/>
    <col min="12807" max="12807" width="6.28515625" style="421" customWidth="1"/>
    <col min="12808" max="12808" width="11.140625" style="421" customWidth="1"/>
    <col min="12809" max="12809" width="11.7109375" style="421" customWidth="1"/>
    <col min="12810" max="12810" width="19.7109375" style="421" customWidth="1"/>
    <col min="12811" max="12811" width="11.42578125" style="421" customWidth="1"/>
    <col min="12812" max="12812" width="11.28515625" style="421" bestFit="1" customWidth="1"/>
    <col min="12813" max="12813" width="10.5703125" style="421" bestFit="1" customWidth="1"/>
    <col min="12814" max="12814" width="0.85546875" style="421" customWidth="1"/>
    <col min="12815" max="12815" width="17" style="421" bestFit="1" customWidth="1"/>
    <col min="12816" max="12816" width="11.28515625" style="421" bestFit="1" customWidth="1"/>
    <col min="12817" max="12817" width="10.5703125" style="421" bestFit="1" customWidth="1"/>
    <col min="12818" max="13056" width="9.140625" style="421"/>
    <col min="13057" max="13057" width="6.42578125" style="421" customWidth="1"/>
    <col min="13058" max="13058" width="59.7109375" style="421" customWidth="1"/>
    <col min="13059" max="13062" width="12.7109375" style="421" customWidth="1"/>
    <col min="13063" max="13063" width="6.28515625" style="421" customWidth="1"/>
    <col min="13064" max="13064" width="11.140625" style="421" customWidth="1"/>
    <col min="13065" max="13065" width="11.7109375" style="421" customWidth="1"/>
    <col min="13066" max="13066" width="19.7109375" style="421" customWidth="1"/>
    <col min="13067" max="13067" width="11.42578125" style="421" customWidth="1"/>
    <col min="13068" max="13068" width="11.28515625" style="421" bestFit="1" customWidth="1"/>
    <col min="13069" max="13069" width="10.5703125" style="421" bestFit="1" customWidth="1"/>
    <col min="13070" max="13070" width="0.85546875" style="421" customWidth="1"/>
    <col min="13071" max="13071" width="17" style="421" bestFit="1" customWidth="1"/>
    <col min="13072" max="13072" width="11.28515625" style="421" bestFit="1" customWidth="1"/>
    <col min="13073" max="13073" width="10.5703125" style="421" bestFit="1" customWidth="1"/>
    <col min="13074" max="13312" width="9.140625" style="421"/>
    <col min="13313" max="13313" width="6.42578125" style="421" customWidth="1"/>
    <col min="13314" max="13314" width="59.7109375" style="421" customWidth="1"/>
    <col min="13315" max="13318" width="12.7109375" style="421" customWidth="1"/>
    <col min="13319" max="13319" width="6.28515625" style="421" customWidth="1"/>
    <col min="13320" max="13320" width="11.140625" style="421" customWidth="1"/>
    <col min="13321" max="13321" width="11.7109375" style="421" customWidth="1"/>
    <col min="13322" max="13322" width="19.7109375" style="421" customWidth="1"/>
    <col min="13323" max="13323" width="11.42578125" style="421" customWidth="1"/>
    <col min="13324" max="13324" width="11.28515625" style="421" bestFit="1" customWidth="1"/>
    <col min="13325" max="13325" width="10.5703125" style="421" bestFit="1" customWidth="1"/>
    <col min="13326" max="13326" width="0.85546875" style="421" customWidth="1"/>
    <col min="13327" max="13327" width="17" style="421" bestFit="1" customWidth="1"/>
    <col min="13328" max="13328" width="11.28515625" style="421" bestFit="1" customWidth="1"/>
    <col min="13329" max="13329" width="10.5703125" style="421" bestFit="1" customWidth="1"/>
    <col min="13330" max="13568" width="9.140625" style="421"/>
    <col min="13569" max="13569" width="6.42578125" style="421" customWidth="1"/>
    <col min="13570" max="13570" width="59.7109375" style="421" customWidth="1"/>
    <col min="13571" max="13574" width="12.7109375" style="421" customWidth="1"/>
    <col min="13575" max="13575" width="6.28515625" style="421" customWidth="1"/>
    <col min="13576" max="13576" width="11.140625" style="421" customWidth="1"/>
    <col min="13577" max="13577" width="11.7109375" style="421" customWidth="1"/>
    <col min="13578" max="13578" width="19.7109375" style="421" customWidth="1"/>
    <col min="13579" max="13579" width="11.42578125" style="421" customWidth="1"/>
    <col min="13580" max="13580" width="11.28515625" style="421" bestFit="1" customWidth="1"/>
    <col min="13581" max="13581" width="10.5703125" style="421" bestFit="1" customWidth="1"/>
    <col min="13582" max="13582" width="0.85546875" style="421" customWidth="1"/>
    <col min="13583" max="13583" width="17" style="421" bestFit="1" customWidth="1"/>
    <col min="13584" max="13584" width="11.28515625" style="421" bestFit="1" customWidth="1"/>
    <col min="13585" max="13585" width="10.5703125" style="421" bestFit="1" customWidth="1"/>
    <col min="13586" max="13824" width="9.140625" style="421"/>
    <col min="13825" max="13825" width="6.42578125" style="421" customWidth="1"/>
    <col min="13826" max="13826" width="59.7109375" style="421" customWidth="1"/>
    <col min="13827" max="13830" width="12.7109375" style="421" customWidth="1"/>
    <col min="13831" max="13831" width="6.28515625" style="421" customWidth="1"/>
    <col min="13832" max="13832" width="11.140625" style="421" customWidth="1"/>
    <col min="13833" max="13833" width="11.7109375" style="421" customWidth="1"/>
    <col min="13834" max="13834" width="19.7109375" style="421" customWidth="1"/>
    <col min="13835" max="13835" width="11.42578125" style="421" customWidth="1"/>
    <col min="13836" max="13836" width="11.28515625" style="421" bestFit="1" customWidth="1"/>
    <col min="13837" max="13837" width="10.5703125" style="421" bestFit="1" customWidth="1"/>
    <col min="13838" max="13838" width="0.85546875" style="421" customWidth="1"/>
    <col min="13839" max="13839" width="17" style="421" bestFit="1" customWidth="1"/>
    <col min="13840" max="13840" width="11.28515625" style="421" bestFit="1" customWidth="1"/>
    <col min="13841" max="13841" width="10.5703125" style="421" bestFit="1" customWidth="1"/>
    <col min="13842" max="14080" width="9.140625" style="421"/>
    <col min="14081" max="14081" width="6.42578125" style="421" customWidth="1"/>
    <col min="14082" max="14082" width="59.7109375" style="421" customWidth="1"/>
    <col min="14083" max="14086" width="12.7109375" style="421" customWidth="1"/>
    <col min="14087" max="14087" width="6.28515625" style="421" customWidth="1"/>
    <col min="14088" max="14088" width="11.140625" style="421" customWidth="1"/>
    <col min="14089" max="14089" width="11.7109375" style="421" customWidth="1"/>
    <col min="14090" max="14090" width="19.7109375" style="421" customWidth="1"/>
    <col min="14091" max="14091" width="11.42578125" style="421" customWidth="1"/>
    <col min="14092" max="14092" width="11.28515625" style="421" bestFit="1" customWidth="1"/>
    <col min="14093" max="14093" width="10.5703125" style="421" bestFit="1" customWidth="1"/>
    <col min="14094" max="14094" width="0.85546875" style="421" customWidth="1"/>
    <col min="14095" max="14095" width="17" style="421" bestFit="1" customWidth="1"/>
    <col min="14096" max="14096" width="11.28515625" style="421" bestFit="1" customWidth="1"/>
    <col min="14097" max="14097" width="10.5703125" style="421" bestFit="1" customWidth="1"/>
    <col min="14098" max="14336" width="9.140625" style="421"/>
    <col min="14337" max="14337" width="6.42578125" style="421" customWidth="1"/>
    <col min="14338" max="14338" width="59.7109375" style="421" customWidth="1"/>
    <col min="14339" max="14342" width="12.7109375" style="421" customWidth="1"/>
    <col min="14343" max="14343" width="6.28515625" style="421" customWidth="1"/>
    <col min="14344" max="14344" width="11.140625" style="421" customWidth="1"/>
    <col min="14345" max="14345" width="11.7109375" style="421" customWidth="1"/>
    <col min="14346" max="14346" width="19.7109375" style="421" customWidth="1"/>
    <col min="14347" max="14347" width="11.42578125" style="421" customWidth="1"/>
    <col min="14348" max="14348" width="11.28515625" style="421" bestFit="1" customWidth="1"/>
    <col min="14349" max="14349" width="10.5703125" style="421" bestFit="1" customWidth="1"/>
    <col min="14350" max="14350" width="0.85546875" style="421" customWidth="1"/>
    <col min="14351" max="14351" width="17" style="421" bestFit="1" customWidth="1"/>
    <col min="14352" max="14352" width="11.28515625" style="421" bestFit="1" customWidth="1"/>
    <col min="14353" max="14353" width="10.5703125" style="421" bestFit="1" customWidth="1"/>
    <col min="14354" max="14592" width="9.140625" style="421"/>
    <col min="14593" max="14593" width="6.42578125" style="421" customWidth="1"/>
    <col min="14594" max="14594" width="59.7109375" style="421" customWidth="1"/>
    <col min="14595" max="14598" width="12.7109375" style="421" customWidth="1"/>
    <col min="14599" max="14599" width="6.28515625" style="421" customWidth="1"/>
    <col min="14600" max="14600" width="11.140625" style="421" customWidth="1"/>
    <col min="14601" max="14601" width="11.7109375" style="421" customWidth="1"/>
    <col min="14602" max="14602" width="19.7109375" style="421" customWidth="1"/>
    <col min="14603" max="14603" width="11.42578125" style="421" customWidth="1"/>
    <col min="14604" max="14604" width="11.28515625" style="421" bestFit="1" customWidth="1"/>
    <col min="14605" max="14605" width="10.5703125" style="421" bestFit="1" customWidth="1"/>
    <col min="14606" max="14606" width="0.85546875" style="421" customWidth="1"/>
    <col min="14607" max="14607" width="17" style="421" bestFit="1" customWidth="1"/>
    <col min="14608" max="14608" width="11.28515625" style="421" bestFit="1" customWidth="1"/>
    <col min="14609" max="14609" width="10.5703125" style="421" bestFit="1" customWidth="1"/>
    <col min="14610" max="14848" width="9.140625" style="421"/>
    <col min="14849" max="14849" width="6.42578125" style="421" customWidth="1"/>
    <col min="14850" max="14850" width="59.7109375" style="421" customWidth="1"/>
    <col min="14851" max="14854" width="12.7109375" style="421" customWidth="1"/>
    <col min="14855" max="14855" width="6.28515625" style="421" customWidth="1"/>
    <col min="14856" max="14856" width="11.140625" style="421" customWidth="1"/>
    <col min="14857" max="14857" width="11.7109375" style="421" customWidth="1"/>
    <col min="14858" max="14858" width="19.7109375" style="421" customWidth="1"/>
    <col min="14859" max="14859" width="11.42578125" style="421" customWidth="1"/>
    <col min="14860" max="14860" width="11.28515625" style="421" bestFit="1" customWidth="1"/>
    <col min="14861" max="14861" width="10.5703125" style="421" bestFit="1" customWidth="1"/>
    <col min="14862" max="14862" width="0.85546875" style="421" customWidth="1"/>
    <col min="14863" max="14863" width="17" style="421" bestFit="1" customWidth="1"/>
    <col min="14864" max="14864" width="11.28515625" style="421" bestFit="1" customWidth="1"/>
    <col min="14865" max="14865" width="10.5703125" style="421" bestFit="1" customWidth="1"/>
    <col min="14866" max="15104" width="9.140625" style="421"/>
    <col min="15105" max="15105" width="6.42578125" style="421" customWidth="1"/>
    <col min="15106" max="15106" width="59.7109375" style="421" customWidth="1"/>
    <col min="15107" max="15110" width="12.7109375" style="421" customWidth="1"/>
    <col min="15111" max="15111" width="6.28515625" style="421" customWidth="1"/>
    <col min="15112" max="15112" width="11.140625" style="421" customWidth="1"/>
    <col min="15113" max="15113" width="11.7109375" style="421" customWidth="1"/>
    <col min="15114" max="15114" width="19.7109375" style="421" customWidth="1"/>
    <col min="15115" max="15115" width="11.42578125" style="421" customWidth="1"/>
    <col min="15116" max="15116" width="11.28515625" style="421" bestFit="1" customWidth="1"/>
    <col min="15117" max="15117" width="10.5703125" style="421" bestFit="1" customWidth="1"/>
    <col min="15118" max="15118" width="0.85546875" style="421" customWidth="1"/>
    <col min="15119" max="15119" width="17" style="421" bestFit="1" customWidth="1"/>
    <col min="15120" max="15120" width="11.28515625" style="421" bestFit="1" customWidth="1"/>
    <col min="15121" max="15121" width="10.5703125" style="421" bestFit="1" customWidth="1"/>
    <col min="15122" max="15360" width="9.140625" style="421"/>
    <col min="15361" max="15361" width="6.42578125" style="421" customWidth="1"/>
    <col min="15362" max="15362" width="59.7109375" style="421" customWidth="1"/>
    <col min="15363" max="15366" width="12.7109375" style="421" customWidth="1"/>
    <col min="15367" max="15367" width="6.28515625" style="421" customWidth="1"/>
    <col min="15368" max="15368" width="11.140625" style="421" customWidth="1"/>
    <col min="15369" max="15369" width="11.7109375" style="421" customWidth="1"/>
    <col min="15370" max="15370" width="19.7109375" style="421" customWidth="1"/>
    <col min="15371" max="15371" width="11.42578125" style="421" customWidth="1"/>
    <col min="15372" max="15372" width="11.28515625" style="421" bestFit="1" customWidth="1"/>
    <col min="15373" max="15373" width="10.5703125" style="421" bestFit="1" customWidth="1"/>
    <col min="15374" max="15374" width="0.85546875" style="421" customWidth="1"/>
    <col min="15375" max="15375" width="17" style="421" bestFit="1" customWidth="1"/>
    <col min="15376" max="15376" width="11.28515625" style="421" bestFit="1" customWidth="1"/>
    <col min="15377" max="15377" width="10.5703125" style="421" bestFit="1" customWidth="1"/>
    <col min="15378" max="15616" width="9.140625" style="421"/>
    <col min="15617" max="15617" width="6.42578125" style="421" customWidth="1"/>
    <col min="15618" max="15618" width="59.7109375" style="421" customWidth="1"/>
    <col min="15619" max="15622" width="12.7109375" style="421" customWidth="1"/>
    <col min="15623" max="15623" width="6.28515625" style="421" customWidth="1"/>
    <col min="15624" max="15624" width="11.140625" style="421" customWidth="1"/>
    <col min="15625" max="15625" width="11.7109375" style="421" customWidth="1"/>
    <col min="15626" max="15626" width="19.7109375" style="421" customWidth="1"/>
    <col min="15627" max="15627" width="11.42578125" style="421" customWidth="1"/>
    <col min="15628" max="15628" width="11.28515625" style="421" bestFit="1" customWidth="1"/>
    <col min="15629" max="15629" width="10.5703125" style="421" bestFit="1" customWidth="1"/>
    <col min="15630" max="15630" width="0.85546875" style="421" customWidth="1"/>
    <col min="15631" max="15631" width="17" style="421" bestFit="1" customWidth="1"/>
    <col min="15632" max="15632" width="11.28515625" style="421" bestFit="1" customWidth="1"/>
    <col min="15633" max="15633" width="10.5703125" style="421" bestFit="1" customWidth="1"/>
    <col min="15634" max="15872" width="9.140625" style="421"/>
    <col min="15873" max="15873" width="6.42578125" style="421" customWidth="1"/>
    <col min="15874" max="15874" width="59.7109375" style="421" customWidth="1"/>
    <col min="15875" max="15878" width="12.7109375" style="421" customWidth="1"/>
    <col min="15879" max="15879" width="6.28515625" style="421" customWidth="1"/>
    <col min="15880" max="15880" width="11.140625" style="421" customWidth="1"/>
    <col min="15881" max="15881" width="11.7109375" style="421" customWidth="1"/>
    <col min="15882" max="15882" width="19.7109375" style="421" customWidth="1"/>
    <col min="15883" max="15883" width="11.42578125" style="421" customWidth="1"/>
    <col min="15884" max="15884" width="11.28515625" style="421" bestFit="1" customWidth="1"/>
    <col min="15885" max="15885" width="10.5703125" style="421" bestFit="1" customWidth="1"/>
    <col min="15886" max="15886" width="0.85546875" style="421" customWidth="1"/>
    <col min="15887" max="15887" width="17" style="421" bestFit="1" customWidth="1"/>
    <col min="15888" max="15888" width="11.28515625" style="421" bestFit="1" customWidth="1"/>
    <col min="15889" max="15889" width="10.5703125" style="421" bestFit="1" customWidth="1"/>
    <col min="15890" max="16128" width="9.140625" style="421"/>
    <col min="16129" max="16129" width="6.42578125" style="421" customWidth="1"/>
    <col min="16130" max="16130" width="59.7109375" style="421" customWidth="1"/>
    <col min="16131" max="16134" width="12.7109375" style="421" customWidth="1"/>
    <col min="16135" max="16135" width="6.28515625" style="421" customWidth="1"/>
    <col min="16136" max="16136" width="11.140625" style="421" customWidth="1"/>
    <col min="16137" max="16137" width="11.7109375" style="421" customWidth="1"/>
    <col min="16138" max="16138" width="19.7109375" style="421" customWidth="1"/>
    <col min="16139" max="16139" width="11.42578125" style="421" customWidth="1"/>
    <col min="16140" max="16140" width="11.28515625" style="421" bestFit="1" customWidth="1"/>
    <col min="16141" max="16141" width="10.5703125" style="421" bestFit="1" customWidth="1"/>
    <col min="16142" max="16142" width="0.85546875" style="421" customWidth="1"/>
    <col min="16143" max="16143" width="17" style="421" bestFit="1" customWidth="1"/>
    <col min="16144" max="16144" width="11.28515625" style="421" bestFit="1" customWidth="1"/>
    <col min="16145" max="16145" width="10.5703125" style="421" bestFit="1" customWidth="1"/>
    <col min="16146" max="16384" width="9.140625" style="421"/>
  </cols>
  <sheetData>
    <row r="1" spans="1:25" ht="25.5" x14ac:dyDescent="0.35">
      <c r="A1" s="418" t="s">
        <v>578</v>
      </c>
      <c r="G1" s="420"/>
    </row>
    <row r="2" spans="1:25" ht="20.25" customHeight="1" thickBot="1" x14ac:dyDescent="0.25">
      <c r="A2" s="422" t="s">
        <v>579</v>
      </c>
      <c r="G2" s="420"/>
    </row>
    <row r="3" spans="1:25" s="378" customFormat="1" ht="20.25" x14ac:dyDescent="0.3">
      <c r="A3" s="423"/>
      <c r="B3" s="424"/>
      <c r="C3" s="425" t="s">
        <v>1</v>
      </c>
      <c r="D3" s="426"/>
      <c r="E3" s="426"/>
      <c r="F3" s="427"/>
      <c r="G3" s="420"/>
      <c r="H3" s="419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</row>
    <row r="4" spans="1:25" ht="20.25" x14ac:dyDescent="0.3">
      <c r="A4" s="428" t="s">
        <v>4</v>
      </c>
      <c r="B4" s="429" t="s">
        <v>5</v>
      </c>
      <c r="C4" s="430" t="s">
        <v>6</v>
      </c>
      <c r="D4" s="430"/>
      <c r="E4" s="430" t="s">
        <v>7</v>
      </c>
      <c r="F4" s="431"/>
      <c r="G4" s="420"/>
      <c r="H4" s="379"/>
    </row>
    <row r="5" spans="1:25" ht="16.5" thickBot="1" x14ac:dyDescent="0.3">
      <c r="A5" s="432"/>
      <c r="B5" s="433"/>
      <c r="C5" s="434" t="s">
        <v>540</v>
      </c>
      <c r="D5" s="435" t="s">
        <v>658</v>
      </c>
      <c r="E5" s="434" t="s">
        <v>540</v>
      </c>
      <c r="F5" s="436" t="s">
        <v>658</v>
      </c>
      <c r="G5" s="420"/>
      <c r="H5" s="380"/>
    </row>
    <row r="6" spans="1:25" ht="15.75" x14ac:dyDescent="0.25">
      <c r="A6" s="19" t="s">
        <v>532</v>
      </c>
      <c r="B6" s="20"/>
      <c r="C6" s="437">
        <v>7729265.9209999973</v>
      </c>
      <c r="D6" s="438">
        <v>8622825.5920000039</v>
      </c>
      <c r="E6" s="439"/>
      <c r="F6" s="440"/>
      <c r="G6" s="420"/>
      <c r="H6" s="382"/>
    </row>
    <row r="7" spans="1:25" ht="15.75" x14ac:dyDescent="0.25">
      <c r="A7" s="71" t="s">
        <v>392</v>
      </c>
      <c r="B7" s="441" t="s">
        <v>393</v>
      </c>
      <c r="C7" s="442">
        <v>850561.81900000002</v>
      </c>
      <c r="D7" s="295">
        <v>1232038.5870000001</v>
      </c>
      <c r="E7" s="442">
        <v>38437.675000000003</v>
      </c>
      <c r="F7" s="443">
        <v>56541.968000000001</v>
      </c>
      <c r="G7" s="420"/>
      <c r="H7" s="380"/>
    </row>
    <row r="8" spans="1:25" ht="15.75" x14ac:dyDescent="0.25">
      <c r="A8" s="71" t="s">
        <v>48</v>
      </c>
      <c r="B8" s="441" t="s">
        <v>49</v>
      </c>
      <c r="C8" s="442">
        <v>588643.86399999994</v>
      </c>
      <c r="D8" s="295">
        <v>609371.90399999998</v>
      </c>
      <c r="E8" s="442">
        <v>40287.101999999999</v>
      </c>
      <c r="F8" s="443">
        <v>45655.716999999997</v>
      </c>
      <c r="G8" s="420"/>
      <c r="H8" s="380"/>
    </row>
    <row r="9" spans="1:25" ht="15.75" x14ac:dyDescent="0.25">
      <c r="A9" s="71" t="s">
        <v>32</v>
      </c>
      <c r="B9" s="441" t="s">
        <v>33</v>
      </c>
      <c r="C9" s="442">
        <v>569596.66299999994</v>
      </c>
      <c r="D9" s="295">
        <v>514683.04</v>
      </c>
      <c r="E9" s="442">
        <v>224723.413</v>
      </c>
      <c r="F9" s="443">
        <v>247756.875</v>
      </c>
      <c r="G9" s="420"/>
      <c r="H9" s="380"/>
    </row>
    <row r="10" spans="1:25" ht="15.75" x14ac:dyDescent="0.25">
      <c r="A10" s="71" t="s">
        <v>326</v>
      </c>
      <c r="B10" s="441" t="s">
        <v>327</v>
      </c>
      <c r="C10" s="442">
        <v>413160.02399999998</v>
      </c>
      <c r="D10" s="295">
        <v>461898.92499999999</v>
      </c>
      <c r="E10" s="442">
        <v>169730.19899999999</v>
      </c>
      <c r="F10" s="443">
        <v>179256.62</v>
      </c>
      <c r="G10" s="420"/>
      <c r="H10" s="380"/>
    </row>
    <row r="11" spans="1:25" ht="15.75" x14ac:dyDescent="0.25">
      <c r="A11" s="71" t="s">
        <v>316</v>
      </c>
      <c r="B11" s="441" t="s">
        <v>317</v>
      </c>
      <c r="C11" s="442">
        <v>380618.35</v>
      </c>
      <c r="D11" s="295">
        <v>423760.40700000001</v>
      </c>
      <c r="E11" s="442">
        <v>72300.638000000006</v>
      </c>
      <c r="F11" s="443">
        <v>79572.986999999994</v>
      </c>
      <c r="G11" s="420"/>
    </row>
    <row r="12" spans="1:25" ht="15.75" x14ac:dyDescent="0.25">
      <c r="A12" s="71" t="s">
        <v>388</v>
      </c>
      <c r="B12" s="441" t="s">
        <v>389</v>
      </c>
      <c r="C12" s="442">
        <v>361701.77899999998</v>
      </c>
      <c r="D12" s="295">
        <v>379505.08</v>
      </c>
      <c r="E12" s="442">
        <v>218454.071</v>
      </c>
      <c r="F12" s="443">
        <v>232648.31</v>
      </c>
      <c r="G12" s="420"/>
      <c r="H12" s="380"/>
    </row>
    <row r="13" spans="1:25" ht="15.75" x14ac:dyDescent="0.25">
      <c r="A13" s="71" t="s">
        <v>46</v>
      </c>
      <c r="B13" s="441" t="s">
        <v>47</v>
      </c>
      <c r="C13" s="442">
        <v>278377.022</v>
      </c>
      <c r="D13" s="295">
        <v>286248.71000000002</v>
      </c>
      <c r="E13" s="442">
        <v>30191.39</v>
      </c>
      <c r="F13" s="443">
        <v>30407.531999999999</v>
      </c>
      <c r="G13" s="420"/>
      <c r="H13" s="380"/>
    </row>
    <row r="14" spans="1:25" ht="15.75" x14ac:dyDescent="0.25">
      <c r="A14" s="71" t="s">
        <v>294</v>
      </c>
      <c r="B14" s="441" t="s">
        <v>295</v>
      </c>
      <c r="C14" s="442">
        <v>262754.10100000002</v>
      </c>
      <c r="D14" s="295">
        <v>272937.71999999997</v>
      </c>
      <c r="E14" s="442">
        <v>72061.051999999996</v>
      </c>
      <c r="F14" s="443">
        <v>75387.137000000002</v>
      </c>
      <c r="G14" s="420"/>
      <c r="H14" s="380"/>
    </row>
    <row r="15" spans="1:25" ht="15.75" x14ac:dyDescent="0.25">
      <c r="A15" s="71" t="s">
        <v>186</v>
      </c>
      <c r="B15" s="441" t="s">
        <v>187</v>
      </c>
      <c r="C15" s="442">
        <v>177854.44899999999</v>
      </c>
      <c r="D15" s="295">
        <v>205792.04500000001</v>
      </c>
      <c r="E15" s="442">
        <v>1000917.2070000001</v>
      </c>
      <c r="F15" s="443">
        <v>1143888.003</v>
      </c>
      <c r="G15" s="420"/>
      <c r="H15" s="380"/>
    </row>
    <row r="16" spans="1:25" ht="15.75" x14ac:dyDescent="0.25">
      <c r="A16" s="71" t="s">
        <v>344</v>
      </c>
      <c r="B16" s="441" t="s">
        <v>345</v>
      </c>
      <c r="C16" s="442">
        <v>171185.47099999999</v>
      </c>
      <c r="D16" s="295">
        <v>205057.951</v>
      </c>
      <c r="E16" s="442">
        <v>210984.37</v>
      </c>
      <c r="F16" s="443">
        <v>219220.13099999999</v>
      </c>
      <c r="G16" s="420"/>
    </row>
    <row r="17" spans="1:8" ht="15.75" x14ac:dyDescent="0.25">
      <c r="A17" s="71" t="s">
        <v>56</v>
      </c>
      <c r="B17" s="441" t="s">
        <v>57</v>
      </c>
      <c r="C17" s="442">
        <v>244357.212</v>
      </c>
      <c r="D17" s="295">
        <v>205035.573</v>
      </c>
      <c r="E17" s="442">
        <v>508099.64799999999</v>
      </c>
      <c r="F17" s="443">
        <v>490686.848</v>
      </c>
      <c r="G17" s="420"/>
      <c r="H17" s="381"/>
    </row>
    <row r="18" spans="1:8" ht="15.75" x14ac:dyDescent="0.25">
      <c r="A18" s="71" t="s">
        <v>20</v>
      </c>
      <c r="B18" s="441" t="s">
        <v>21</v>
      </c>
      <c r="C18" s="442">
        <v>165627.80900000001</v>
      </c>
      <c r="D18" s="295">
        <v>204674.00899999999</v>
      </c>
      <c r="E18" s="442">
        <v>46804.182000000001</v>
      </c>
      <c r="F18" s="443">
        <v>55104.732000000004</v>
      </c>
      <c r="G18" s="420"/>
      <c r="H18" s="381"/>
    </row>
    <row r="19" spans="1:8" ht="18" customHeight="1" thickBot="1" x14ac:dyDescent="0.3">
      <c r="A19" s="82" t="s">
        <v>356</v>
      </c>
      <c r="B19" s="444" t="s">
        <v>357</v>
      </c>
      <c r="C19" s="445">
        <v>185000.06200000001</v>
      </c>
      <c r="D19" s="446">
        <v>190051.796</v>
      </c>
      <c r="E19" s="445">
        <v>35440.302000000003</v>
      </c>
      <c r="F19" s="447">
        <v>34692.49</v>
      </c>
      <c r="G19" s="420"/>
      <c r="H19" s="420"/>
    </row>
    <row r="20" spans="1:8" ht="15.75" x14ac:dyDescent="0.25">
      <c r="A20" s="94"/>
      <c r="B20" s="420"/>
      <c r="C20" s="420"/>
      <c r="D20" s="420"/>
      <c r="E20" s="420"/>
      <c r="F20" s="420"/>
      <c r="G20" s="420"/>
      <c r="H20" s="420"/>
    </row>
    <row r="21" spans="1:8" x14ac:dyDescent="0.2">
      <c r="A21" s="448"/>
      <c r="B21" s="420"/>
      <c r="C21" s="420"/>
      <c r="D21" s="420"/>
      <c r="E21" s="420"/>
      <c r="F21" s="420"/>
      <c r="G21" s="420"/>
      <c r="H21" s="420"/>
    </row>
    <row r="22" spans="1:8" ht="25.5" x14ac:dyDescent="0.35">
      <c r="A22" s="449" t="s">
        <v>580</v>
      </c>
      <c r="B22" s="450"/>
      <c r="G22" s="420"/>
    </row>
    <row r="23" spans="1:8" ht="21.75" customHeight="1" thickBot="1" x14ac:dyDescent="0.3">
      <c r="A23" s="422" t="s">
        <v>579</v>
      </c>
      <c r="G23" s="420"/>
      <c r="H23" s="380"/>
    </row>
    <row r="24" spans="1:8" ht="18.75" x14ac:dyDescent="0.25">
      <c r="A24" s="423"/>
      <c r="B24" s="424"/>
      <c r="C24" s="425" t="s">
        <v>1</v>
      </c>
      <c r="D24" s="426"/>
      <c r="E24" s="426"/>
      <c r="F24" s="427"/>
      <c r="G24" s="420"/>
      <c r="H24" s="380"/>
    </row>
    <row r="25" spans="1:8" ht="15.75" x14ac:dyDescent="0.25">
      <c r="A25" s="428" t="s">
        <v>4</v>
      </c>
      <c r="B25" s="429" t="s">
        <v>5</v>
      </c>
      <c r="C25" s="430" t="s">
        <v>6</v>
      </c>
      <c r="D25" s="430"/>
      <c r="E25" s="430" t="s">
        <v>7</v>
      </c>
      <c r="F25" s="431"/>
      <c r="G25" s="420"/>
      <c r="H25" s="420"/>
    </row>
    <row r="26" spans="1:8" ht="16.5" thickBot="1" x14ac:dyDescent="0.3">
      <c r="A26" s="432"/>
      <c r="B26" s="433"/>
      <c r="C26" s="434" t="s">
        <v>540</v>
      </c>
      <c r="D26" s="435" t="s">
        <v>658</v>
      </c>
      <c r="E26" s="434" t="s">
        <v>540</v>
      </c>
      <c r="F26" s="436" t="s">
        <v>658</v>
      </c>
      <c r="G26" s="420"/>
      <c r="H26" s="420"/>
    </row>
    <row r="27" spans="1:8" ht="15.75" x14ac:dyDescent="0.25">
      <c r="A27" s="19" t="s">
        <v>532</v>
      </c>
      <c r="B27" s="20"/>
      <c r="C27" s="451">
        <v>2808844.0470000003</v>
      </c>
      <c r="D27" s="452">
        <v>3103907.2000000007</v>
      </c>
      <c r="E27" s="453"/>
      <c r="F27" s="454"/>
      <c r="G27" s="420"/>
    </row>
    <row r="28" spans="1:8" ht="15.75" x14ac:dyDescent="0.25">
      <c r="A28" s="71" t="s">
        <v>290</v>
      </c>
      <c r="B28" s="441" t="s">
        <v>291</v>
      </c>
      <c r="C28" s="455">
        <v>311592.10700000002</v>
      </c>
      <c r="D28" s="456">
        <v>336218.07900000003</v>
      </c>
      <c r="E28" s="455">
        <v>99860.56</v>
      </c>
      <c r="F28" s="457">
        <v>108364.269</v>
      </c>
      <c r="G28" s="420"/>
      <c r="H28" s="420"/>
    </row>
    <row r="29" spans="1:8" ht="15.75" x14ac:dyDescent="0.25">
      <c r="A29" s="71" t="s">
        <v>32</v>
      </c>
      <c r="B29" s="441" t="s">
        <v>33</v>
      </c>
      <c r="C29" s="455">
        <v>353570.52799999999</v>
      </c>
      <c r="D29" s="456">
        <v>330515.58199999999</v>
      </c>
      <c r="E29" s="455">
        <v>122254.40300000001</v>
      </c>
      <c r="F29" s="457">
        <v>137605.74400000001</v>
      </c>
      <c r="G29" s="420"/>
      <c r="H29" s="420"/>
    </row>
    <row r="30" spans="1:8" ht="15.75" x14ac:dyDescent="0.25">
      <c r="A30" s="71" t="s">
        <v>316</v>
      </c>
      <c r="B30" s="441" t="s">
        <v>317</v>
      </c>
      <c r="C30" s="455">
        <v>267546.18699999998</v>
      </c>
      <c r="D30" s="456">
        <v>313422.402</v>
      </c>
      <c r="E30" s="455">
        <v>76137.2</v>
      </c>
      <c r="F30" s="457">
        <v>89080.835000000006</v>
      </c>
      <c r="G30" s="420"/>
      <c r="H30" s="420"/>
    </row>
    <row r="31" spans="1:8" ht="15.75" x14ac:dyDescent="0.25">
      <c r="A31" s="71" t="s">
        <v>392</v>
      </c>
      <c r="B31" s="441" t="s">
        <v>393</v>
      </c>
      <c r="C31" s="455">
        <v>188761.44699999999</v>
      </c>
      <c r="D31" s="456">
        <v>262732.21999999997</v>
      </c>
      <c r="E31" s="455">
        <v>15414.346</v>
      </c>
      <c r="F31" s="457">
        <v>20041.009999999998</v>
      </c>
      <c r="G31" s="420"/>
      <c r="H31" s="420"/>
    </row>
    <row r="32" spans="1:8" ht="15.75" x14ac:dyDescent="0.25">
      <c r="A32" s="71" t="s">
        <v>326</v>
      </c>
      <c r="B32" s="441" t="s">
        <v>327</v>
      </c>
      <c r="C32" s="455">
        <v>200982.31599999999</v>
      </c>
      <c r="D32" s="456">
        <v>206666.98800000001</v>
      </c>
      <c r="E32" s="455">
        <v>66475.491999999998</v>
      </c>
      <c r="F32" s="457">
        <v>67159.48</v>
      </c>
      <c r="G32" s="420"/>
      <c r="H32" s="420"/>
    </row>
    <row r="33" spans="1:8" ht="15.75" x14ac:dyDescent="0.25">
      <c r="A33" s="71" t="s">
        <v>288</v>
      </c>
      <c r="B33" s="441" t="s">
        <v>289</v>
      </c>
      <c r="C33" s="455">
        <v>107673.841</v>
      </c>
      <c r="D33" s="456">
        <v>120355.59</v>
      </c>
      <c r="E33" s="455">
        <v>29004.011999999999</v>
      </c>
      <c r="F33" s="457">
        <v>30494.603999999999</v>
      </c>
      <c r="G33" s="420"/>
      <c r="H33" s="420"/>
    </row>
    <row r="34" spans="1:8" ht="15.75" x14ac:dyDescent="0.25">
      <c r="A34" s="71" t="s">
        <v>118</v>
      </c>
      <c r="B34" s="441" t="s">
        <v>119</v>
      </c>
      <c r="C34" s="455">
        <v>108017.72500000001</v>
      </c>
      <c r="D34" s="456">
        <v>100205.88400000001</v>
      </c>
      <c r="E34" s="455">
        <v>61216.923999999999</v>
      </c>
      <c r="F34" s="457">
        <v>54315.328999999998</v>
      </c>
      <c r="G34" s="420"/>
      <c r="H34" s="420"/>
    </row>
    <row r="35" spans="1:8" ht="15.75" x14ac:dyDescent="0.25">
      <c r="A35" s="71" t="s">
        <v>38</v>
      </c>
      <c r="B35" s="441" t="s">
        <v>39</v>
      </c>
      <c r="C35" s="455">
        <v>82441.8</v>
      </c>
      <c r="D35" s="456">
        <v>94819.982000000004</v>
      </c>
      <c r="E35" s="455">
        <v>29539.100999999999</v>
      </c>
      <c r="F35" s="457">
        <v>34910.356</v>
      </c>
      <c r="G35" s="420"/>
      <c r="H35" s="420"/>
    </row>
    <row r="36" spans="1:8" ht="16.5" thickBot="1" x14ac:dyDescent="0.3">
      <c r="A36" s="82" t="s">
        <v>394</v>
      </c>
      <c r="B36" s="444" t="s">
        <v>395</v>
      </c>
      <c r="C36" s="458">
        <v>52125.205000000002</v>
      </c>
      <c r="D36" s="459">
        <v>82659.322</v>
      </c>
      <c r="E36" s="458">
        <v>3295.5920000000001</v>
      </c>
      <c r="F36" s="460">
        <v>5369.9759999999997</v>
      </c>
      <c r="G36" s="420"/>
      <c r="H36" s="420"/>
    </row>
    <row r="37" spans="1:8" ht="15.75" x14ac:dyDescent="0.25">
      <c r="A37" s="94"/>
      <c r="B37" s="420"/>
      <c r="C37" s="420"/>
      <c r="D37" s="420"/>
      <c r="E37" s="420"/>
      <c r="F37" s="420"/>
      <c r="G37" s="420"/>
      <c r="H37" s="420"/>
    </row>
    <row r="38" spans="1:8" ht="8.25" customHeight="1" x14ac:dyDescent="0.25">
      <c r="A38" s="94"/>
      <c r="B38" s="420"/>
      <c r="C38" s="420"/>
      <c r="D38" s="420"/>
      <c r="E38" s="420"/>
      <c r="F38" s="420"/>
      <c r="G38" s="420"/>
      <c r="H38" s="420"/>
    </row>
    <row r="39" spans="1:8" ht="33.75" customHeight="1" x14ac:dyDescent="0.35">
      <c r="A39" s="449" t="s">
        <v>587</v>
      </c>
      <c r="G39" s="420"/>
      <c r="H39" s="420"/>
    </row>
    <row r="40" spans="1:8" ht="16.5" thickBot="1" x14ac:dyDescent="0.3">
      <c r="A40" s="422" t="s">
        <v>579</v>
      </c>
      <c r="G40" s="420"/>
      <c r="H40" s="380"/>
    </row>
    <row r="41" spans="1:8" ht="22.5" customHeight="1" x14ac:dyDescent="0.2">
      <c r="A41" s="423"/>
      <c r="B41" s="424"/>
      <c r="C41" s="425" t="s">
        <v>1</v>
      </c>
      <c r="D41" s="426"/>
      <c r="E41" s="426"/>
      <c r="F41" s="427"/>
      <c r="G41" s="420"/>
    </row>
    <row r="42" spans="1:8" ht="15.75" x14ac:dyDescent="0.25">
      <c r="A42" s="428" t="s">
        <v>4</v>
      </c>
      <c r="B42" s="429" t="s">
        <v>5</v>
      </c>
      <c r="C42" s="430" t="s">
        <v>6</v>
      </c>
      <c r="D42" s="430"/>
      <c r="E42" s="430" t="s">
        <v>7</v>
      </c>
      <c r="F42" s="431"/>
      <c r="G42" s="420"/>
    </row>
    <row r="43" spans="1:8" ht="16.5" thickBot="1" x14ac:dyDescent="0.3">
      <c r="A43" s="432"/>
      <c r="B43" s="433"/>
      <c r="C43" s="434" t="s">
        <v>540</v>
      </c>
      <c r="D43" s="435" t="s">
        <v>658</v>
      </c>
      <c r="E43" s="434" t="s">
        <v>540</v>
      </c>
      <c r="F43" s="436" t="s">
        <v>658</v>
      </c>
      <c r="G43" s="420"/>
      <c r="H43" s="420"/>
    </row>
    <row r="44" spans="1:8" ht="15.75" x14ac:dyDescent="0.25">
      <c r="A44" s="19" t="s">
        <v>532</v>
      </c>
      <c r="B44" s="20"/>
      <c r="C44" s="451">
        <v>1985052.2969999998</v>
      </c>
      <c r="D44" s="452">
        <v>1929232.7329999988</v>
      </c>
      <c r="E44" s="453"/>
      <c r="F44" s="454"/>
      <c r="G44" s="420"/>
      <c r="H44" s="420"/>
    </row>
    <row r="45" spans="1:8" ht="15.75" x14ac:dyDescent="0.25">
      <c r="A45" s="71" t="s">
        <v>392</v>
      </c>
      <c r="B45" s="441" t="s">
        <v>393</v>
      </c>
      <c r="C45" s="455">
        <v>417733.61700000003</v>
      </c>
      <c r="D45" s="456">
        <v>307007.78600000002</v>
      </c>
      <c r="E45" s="455">
        <v>23485.409</v>
      </c>
      <c r="F45" s="457">
        <v>17361.37</v>
      </c>
      <c r="G45" s="420"/>
      <c r="H45" s="420"/>
    </row>
    <row r="46" spans="1:8" ht="15.75" x14ac:dyDescent="0.25">
      <c r="A46" s="71" t="s">
        <v>32</v>
      </c>
      <c r="B46" s="441" t="s">
        <v>33</v>
      </c>
      <c r="C46" s="455">
        <v>193809.554</v>
      </c>
      <c r="D46" s="456">
        <v>176941.04699999999</v>
      </c>
      <c r="E46" s="455">
        <v>116768.107</v>
      </c>
      <c r="F46" s="457">
        <v>127692.151</v>
      </c>
      <c r="G46" s="420"/>
      <c r="H46" s="420"/>
    </row>
    <row r="47" spans="1:8" ht="15" customHeight="1" x14ac:dyDescent="0.25">
      <c r="A47" s="71" t="s">
        <v>20</v>
      </c>
      <c r="B47" s="441" t="s">
        <v>21</v>
      </c>
      <c r="C47" s="455">
        <v>96035.165999999997</v>
      </c>
      <c r="D47" s="456">
        <v>96323.926999999996</v>
      </c>
      <c r="E47" s="455">
        <v>31047.847000000002</v>
      </c>
      <c r="F47" s="457">
        <v>33554.332999999999</v>
      </c>
      <c r="G47" s="420"/>
      <c r="H47" s="420"/>
    </row>
    <row r="48" spans="1:8" ht="15" customHeight="1" x14ac:dyDescent="0.25">
      <c r="A48" s="71" t="s">
        <v>344</v>
      </c>
      <c r="B48" s="441" t="s">
        <v>345</v>
      </c>
      <c r="C48" s="455">
        <v>80624.964999999997</v>
      </c>
      <c r="D48" s="456">
        <v>83341.650999999998</v>
      </c>
      <c r="E48" s="455">
        <v>108233.296</v>
      </c>
      <c r="F48" s="457">
        <v>107084.452</v>
      </c>
      <c r="G48" s="420"/>
      <c r="H48" s="420"/>
    </row>
    <row r="49" spans="1:8" ht="15" customHeight="1" x14ac:dyDescent="0.25">
      <c r="A49" s="71" t="s">
        <v>316</v>
      </c>
      <c r="B49" s="441" t="s">
        <v>317</v>
      </c>
      <c r="C49" s="455">
        <v>96711.490999999995</v>
      </c>
      <c r="D49" s="456">
        <v>82867.92</v>
      </c>
      <c r="E49" s="455">
        <v>28994.343000000001</v>
      </c>
      <c r="F49" s="457">
        <v>23864.314999999999</v>
      </c>
      <c r="G49" s="420"/>
      <c r="H49" s="420"/>
    </row>
    <row r="50" spans="1:8" ht="15" customHeight="1" x14ac:dyDescent="0.25">
      <c r="A50" s="71" t="s">
        <v>68</v>
      </c>
      <c r="B50" s="441" t="s">
        <v>69</v>
      </c>
      <c r="C50" s="455">
        <v>67283.808999999994</v>
      </c>
      <c r="D50" s="456">
        <v>57480.828999999998</v>
      </c>
      <c r="E50" s="455">
        <v>63217.623</v>
      </c>
      <c r="F50" s="457">
        <v>54009.332999999999</v>
      </c>
      <c r="G50" s="420"/>
      <c r="H50" s="420"/>
    </row>
    <row r="51" spans="1:8" ht="15" customHeight="1" x14ac:dyDescent="0.25">
      <c r="A51" s="71" t="s">
        <v>158</v>
      </c>
      <c r="B51" s="441" t="s">
        <v>159</v>
      </c>
      <c r="C51" s="455">
        <v>55267.855000000003</v>
      </c>
      <c r="D51" s="456">
        <v>56235.239000000001</v>
      </c>
      <c r="E51" s="455">
        <v>8763.7939999999999</v>
      </c>
      <c r="F51" s="457">
        <v>8094.652</v>
      </c>
      <c r="G51" s="420"/>
      <c r="H51" s="420"/>
    </row>
    <row r="52" spans="1:8" ht="15" customHeight="1" x14ac:dyDescent="0.25">
      <c r="A52" s="71" t="s">
        <v>388</v>
      </c>
      <c r="B52" s="441" t="s">
        <v>389</v>
      </c>
      <c r="C52" s="455">
        <v>52278.94</v>
      </c>
      <c r="D52" s="456">
        <v>51637.277000000002</v>
      </c>
      <c r="E52" s="455">
        <v>34086.462</v>
      </c>
      <c r="F52" s="457">
        <v>35522.654000000002</v>
      </c>
      <c r="G52" s="420"/>
      <c r="H52" s="420"/>
    </row>
    <row r="53" spans="1:8" ht="15" customHeight="1" x14ac:dyDescent="0.25">
      <c r="A53" s="71" t="s">
        <v>150</v>
      </c>
      <c r="B53" s="441" t="s">
        <v>151</v>
      </c>
      <c r="C53" s="455">
        <v>48818.565999999999</v>
      </c>
      <c r="D53" s="456">
        <v>48948.629000000001</v>
      </c>
      <c r="E53" s="455">
        <v>36002.377</v>
      </c>
      <c r="F53" s="457">
        <v>31712.082999999999</v>
      </c>
      <c r="G53" s="420"/>
      <c r="H53" s="420"/>
    </row>
    <row r="54" spans="1:8" ht="15" customHeight="1" x14ac:dyDescent="0.25">
      <c r="A54" s="71" t="s">
        <v>24</v>
      </c>
      <c r="B54" s="441" t="s">
        <v>25</v>
      </c>
      <c r="C54" s="455">
        <v>40044.612000000001</v>
      </c>
      <c r="D54" s="456">
        <v>46860.042999999998</v>
      </c>
      <c r="E54" s="455">
        <v>21238.32</v>
      </c>
      <c r="F54" s="457">
        <v>20976.091</v>
      </c>
      <c r="G54" s="420"/>
      <c r="H54" s="420"/>
    </row>
    <row r="55" spans="1:8" ht="15" customHeight="1" thickBot="1" x14ac:dyDescent="0.3">
      <c r="A55" s="82" t="s">
        <v>356</v>
      </c>
      <c r="B55" s="444" t="s">
        <v>357</v>
      </c>
      <c r="C55" s="458">
        <v>59508.385999999999</v>
      </c>
      <c r="D55" s="459">
        <v>45198.942000000003</v>
      </c>
      <c r="E55" s="458">
        <v>15452.516</v>
      </c>
      <c r="F55" s="460">
        <v>14048.328</v>
      </c>
      <c r="G55" s="420"/>
    </row>
    <row r="56" spans="1:8" ht="21.75" customHeight="1" x14ac:dyDescent="0.2">
      <c r="A56" s="448"/>
      <c r="G56" s="420"/>
      <c r="H56" s="420"/>
    </row>
    <row r="57" spans="1:8" ht="25.5" x14ac:dyDescent="0.35">
      <c r="A57" s="418" t="s">
        <v>581</v>
      </c>
      <c r="D57" s="461"/>
      <c r="E57" s="461"/>
      <c r="F57" s="461"/>
      <c r="G57" s="420"/>
    </row>
    <row r="58" spans="1:8" ht="16.5" thickBot="1" x14ac:dyDescent="0.25">
      <c r="A58" s="422" t="s">
        <v>579</v>
      </c>
      <c r="C58" s="462"/>
      <c r="D58" s="462"/>
      <c r="E58" s="462"/>
      <c r="F58" s="462"/>
      <c r="G58" s="463"/>
    </row>
    <row r="59" spans="1:8" ht="18.75" x14ac:dyDescent="0.25">
      <c r="A59" s="423"/>
      <c r="B59" s="424"/>
      <c r="C59" s="425" t="s">
        <v>1</v>
      </c>
      <c r="D59" s="426"/>
      <c r="E59" s="426"/>
      <c r="F59" s="427"/>
      <c r="G59" s="420"/>
      <c r="H59" s="380"/>
    </row>
    <row r="60" spans="1:8" ht="15.75" x14ac:dyDescent="0.25">
      <c r="A60" s="428" t="s">
        <v>4</v>
      </c>
      <c r="B60" s="429" t="s">
        <v>5</v>
      </c>
      <c r="C60" s="430" t="s">
        <v>6</v>
      </c>
      <c r="D60" s="430"/>
      <c r="E60" s="430" t="s">
        <v>7</v>
      </c>
      <c r="F60" s="431"/>
      <c r="G60" s="420"/>
    </row>
    <row r="61" spans="1:8" ht="16.5" thickBot="1" x14ac:dyDescent="0.3">
      <c r="A61" s="432"/>
      <c r="B61" s="433"/>
      <c r="C61" s="434" t="s">
        <v>540</v>
      </c>
      <c r="D61" s="435" t="s">
        <v>658</v>
      </c>
      <c r="E61" s="434" t="s">
        <v>540</v>
      </c>
      <c r="F61" s="436" t="s">
        <v>658</v>
      </c>
      <c r="G61" s="420"/>
      <c r="H61" s="420"/>
    </row>
    <row r="62" spans="1:8" ht="15.75" x14ac:dyDescent="0.25">
      <c r="A62" s="19" t="s">
        <v>532</v>
      </c>
      <c r="B62" s="20"/>
      <c r="C62" s="451">
        <v>1696710.0679999993</v>
      </c>
      <c r="D62" s="452">
        <v>1850883.4660000002</v>
      </c>
      <c r="E62" s="453"/>
      <c r="F62" s="454"/>
      <c r="G62" s="420"/>
      <c r="H62" s="420"/>
    </row>
    <row r="63" spans="1:8" ht="15.75" x14ac:dyDescent="0.25">
      <c r="A63" s="71" t="s">
        <v>32</v>
      </c>
      <c r="B63" s="441" t="s">
        <v>33</v>
      </c>
      <c r="C63" s="455">
        <v>208801.212</v>
      </c>
      <c r="D63" s="456">
        <v>222549.196</v>
      </c>
      <c r="E63" s="455">
        <v>92060.441999999995</v>
      </c>
      <c r="F63" s="457">
        <v>105214.599</v>
      </c>
      <c r="G63" s="420"/>
      <c r="H63" s="420"/>
    </row>
    <row r="64" spans="1:8" ht="15.75" x14ac:dyDescent="0.25">
      <c r="A64" s="71" t="s">
        <v>316</v>
      </c>
      <c r="B64" s="441" t="s">
        <v>317</v>
      </c>
      <c r="C64" s="455">
        <v>98849.722999999998</v>
      </c>
      <c r="D64" s="456">
        <v>125094.727</v>
      </c>
      <c r="E64" s="455">
        <v>20236.627</v>
      </c>
      <c r="F64" s="457">
        <v>25669.179</v>
      </c>
      <c r="G64" s="420"/>
    </row>
    <row r="65" spans="1:8" ht="15.75" x14ac:dyDescent="0.25">
      <c r="A65" s="71" t="s">
        <v>290</v>
      </c>
      <c r="B65" s="441" t="s">
        <v>291</v>
      </c>
      <c r="C65" s="455">
        <v>89289.016000000003</v>
      </c>
      <c r="D65" s="456">
        <v>112609.682</v>
      </c>
      <c r="E65" s="455">
        <v>27136.312000000002</v>
      </c>
      <c r="F65" s="457">
        <v>34552.364999999998</v>
      </c>
      <c r="G65" s="420"/>
      <c r="H65" s="420"/>
    </row>
    <row r="66" spans="1:8" ht="14.25" customHeight="1" x14ac:dyDescent="0.25">
      <c r="A66" s="71" t="s">
        <v>326</v>
      </c>
      <c r="B66" s="441" t="s">
        <v>327</v>
      </c>
      <c r="C66" s="455">
        <v>92193.675000000003</v>
      </c>
      <c r="D66" s="456">
        <v>100348.193</v>
      </c>
      <c r="E66" s="455">
        <v>32489.334999999999</v>
      </c>
      <c r="F66" s="457">
        <v>34871.677000000003</v>
      </c>
      <c r="G66" s="420"/>
      <c r="H66" s="420"/>
    </row>
    <row r="67" spans="1:8" ht="14.25" customHeight="1" x14ac:dyDescent="0.25">
      <c r="A67" s="71" t="s">
        <v>356</v>
      </c>
      <c r="B67" s="441" t="s">
        <v>357</v>
      </c>
      <c r="C67" s="455">
        <v>88430.851999999999</v>
      </c>
      <c r="D67" s="456">
        <v>98938.510999999999</v>
      </c>
      <c r="E67" s="455">
        <v>14153.928</v>
      </c>
      <c r="F67" s="457">
        <v>15797.348</v>
      </c>
      <c r="G67" s="420"/>
      <c r="H67" s="420"/>
    </row>
    <row r="68" spans="1:8" ht="14.25" customHeight="1" x14ac:dyDescent="0.25">
      <c r="A68" s="71" t="s">
        <v>388</v>
      </c>
      <c r="B68" s="441" t="s">
        <v>389</v>
      </c>
      <c r="C68" s="455">
        <v>77424.37</v>
      </c>
      <c r="D68" s="456">
        <v>97040.98</v>
      </c>
      <c r="E68" s="455">
        <v>39339.050999999999</v>
      </c>
      <c r="F68" s="457">
        <v>46644.061000000002</v>
      </c>
      <c r="G68" s="420"/>
      <c r="H68" s="420"/>
    </row>
    <row r="69" spans="1:8" ht="14.25" customHeight="1" x14ac:dyDescent="0.25">
      <c r="A69" s="71" t="s">
        <v>392</v>
      </c>
      <c r="B69" s="441" t="s">
        <v>393</v>
      </c>
      <c r="C69" s="455">
        <v>73632.657000000007</v>
      </c>
      <c r="D69" s="456">
        <v>84890.947</v>
      </c>
      <c r="E69" s="455">
        <v>8113.3149999999996</v>
      </c>
      <c r="F69" s="457">
        <v>8347.1080000000002</v>
      </c>
      <c r="G69" s="420"/>
      <c r="H69" s="420"/>
    </row>
    <row r="70" spans="1:8" ht="14.25" customHeight="1" x14ac:dyDescent="0.25">
      <c r="A70" s="71" t="s">
        <v>48</v>
      </c>
      <c r="B70" s="441" t="s">
        <v>49</v>
      </c>
      <c r="C70" s="455">
        <v>93929.269</v>
      </c>
      <c r="D70" s="456">
        <v>65669.194000000003</v>
      </c>
      <c r="E70" s="455">
        <v>6589.8850000000002</v>
      </c>
      <c r="F70" s="457">
        <v>5097.3329999999996</v>
      </c>
      <c r="G70" s="420"/>
      <c r="H70" s="420"/>
    </row>
    <row r="71" spans="1:8" ht="14.25" customHeight="1" x14ac:dyDescent="0.25">
      <c r="A71" s="71" t="s">
        <v>46</v>
      </c>
      <c r="B71" s="441" t="s">
        <v>47</v>
      </c>
      <c r="C71" s="455">
        <v>60484.124000000003</v>
      </c>
      <c r="D71" s="456">
        <v>64787.949000000001</v>
      </c>
      <c r="E71" s="455">
        <v>9635.2649999999994</v>
      </c>
      <c r="F71" s="457">
        <v>9520.8230000000003</v>
      </c>
      <c r="G71" s="420"/>
      <c r="H71" s="420"/>
    </row>
    <row r="72" spans="1:8" ht="14.25" customHeight="1" x14ac:dyDescent="0.25">
      <c r="A72" s="71" t="s">
        <v>372</v>
      </c>
      <c r="B72" s="441" t="s">
        <v>373</v>
      </c>
      <c r="C72" s="455">
        <v>78784.744000000006</v>
      </c>
      <c r="D72" s="456">
        <v>64444.58</v>
      </c>
      <c r="E72" s="455">
        <v>11987.737999999999</v>
      </c>
      <c r="F72" s="457">
        <v>13806.409</v>
      </c>
      <c r="G72" s="420"/>
      <c r="H72" s="420"/>
    </row>
    <row r="73" spans="1:8" ht="14.25" customHeight="1" thickBot="1" x14ac:dyDescent="0.3">
      <c r="A73" s="82" t="s">
        <v>360</v>
      </c>
      <c r="B73" s="444" t="s">
        <v>361</v>
      </c>
      <c r="C73" s="458">
        <v>29968.026999999998</v>
      </c>
      <c r="D73" s="459">
        <v>61926.396000000001</v>
      </c>
      <c r="E73" s="458">
        <v>51760.877</v>
      </c>
      <c r="F73" s="460">
        <v>99380.857000000004</v>
      </c>
      <c r="G73" s="420"/>
      <c r="H73" s="420"/>
    </row>
    <row r="74" spans="1:8" ht="14.25" customHeight="1" x14ac:dyDescent="0.2">
      <c r="A74" s="464"/>
      <c r="B74" s="464"/>
      <c r="C74" s="464"/>
      <c r="D74" s="464"/>
      <c r="E74" s="464"/>
      <c r="F74" s="464"/>
      <c r="G74" s="420"/>
      <c r="H74" s="420"/>
    </row>
    <row r="75" spans="1:8" ht="14.25" customHeight="1" x14ac:dyDescent="0.2">
      <c r="A75" s="464"/>
      <c r="B75" s="464"/>
      <c r="C75" s="464"/>
      <c r="D75" s="464"/>
      <c r="E75" s="464"/>
      <c r="F75" s="464"/>
      <c r="G75" s="420"/>
      <c r="H75" s="420"/>
    </row>
    <row r="76" spans="1:8" s="420" customFormat="1" ht="25.5" x14ac:dyDescent="0.35">
      <c r="A76" s="418" t="s">
        <v>583</v>
      </c>
      <c r="B76" s="419"/>
      <c r="D76" s="464"/>
      <c r="E76" s="464"/>
      <c r="F76" s="464"/>
      <c r="G76" s="464"/>
    </row>
    <row r="77" spans="1:8" s="420" customFormat="1" ht="16.5" thickBot="1" x14ac:dyDescent="0.25">
      <c r="A77" s="422" t="s">
        <v>579</v>
      </c>
      <c r="B77" s="419"/>
      <c r="C77" s="419"/>
      <c r="D77" s="419"/>
      <c r="E77" s="419"/>
      <c r="F77" s="419"/>
      <c r="G77" s="464"/>
      <c r="H77" s="419"/>
    </row>
    <row r="78" spans="1:8" s="420" customFormat="1" ht="18.75" x14ac:dyDescent="0.25">
      <c r="A78" s="423"/>
      <c r="B78" s="424"/>
      <c r="C78" s="425" t="s">
        <v>1</v>
      </c>
      <c r="D78" s="426"/>
      <c r="E78" s="426"/>
      <c r="F78" s="427"/>
      <c r="G78" s="464"/>
      <c r="H78" s="380"/>
    </row>
    <row r="79" spans="1:8" s="420" customFormat="1" ht="15.75" x14ac:dyDescent="0.25">
      <c r="A79" s="428" t="s">
        <v>4</v>
      </c>
      <c r="B79" s="429" t="s">
        <v>5</v>
      </c>
      <c r="C79" s="430" t="s">
        <v>6</v>
      </c>
      <c r="D79" s="430"/>
      <c r="E79" s="430" t="s">
        <v>7</v>
      </c>
      <c r="F79" s="431"/>
      <c r="G79" s="464"/>
      <c r="H79" s="419"/>
    </row>
    <row r="80" spans="1:8" s="420" customFormat="1" ht="16.5" thickBot="1" x14ac:dyDescent="0.3">
      <c r="A80" s="432"/>
      <c r="B80" s="433"/>
      <c r="C80" s="434" t="s">
        <v>540</v>
      </c>
      <c r="D80" s="435" t="s">
        <v>658</v>
      </c>
      <c r="E80" s="434" t="s">
        <v>540</v>
      </c>
      <c r="F80" s="436" t="s">
        <v>658</v>
      </c>
      <c r="G80" s="464"/>
    </row>
    <row r="81" spans="1:8" s="420" customFormat="1" ht="15.75" x14ac:dyDescent="0.25">
      <c r="A81" s="19" t="s">
        <v>532</v>
      </c>
      <c r="B81" s="20"/>
      <c r="C81" s="451">
        <v>1704773.6409999998</v>
      </c>
      <c r="D81" s="452">
        <v>1727116.4770000007</v>
      </c>
      <c r="E81" s="453"/>
      <c r="F81" s="465"/>
      <c r="G81" s="464"/>
      <c r="H81" s="419"/>
    </row>
    <row r="82" spans="1:8" s="420" customFormat="1" ht="15.75" x14ac:dyDescent="0.25">
      <c r="A82" s="466" t="s">
        <v>392</v>
      </c>
      <c r="B82" s="441" t="s">
        <v>393</v>
      </c>
      <c r="C82" s="455">
        <v>362074.41</v>
      </c>
      <c r="D82" s="456">
        <v>350535.42300000001</v>
      </c>
      <c r="E82" s="455">
        <v>12927.17</v>
      </c>
      <c r="F82" s="457">
        <v>14839.297</v>
      </c>
      <c r="G82" s="464"/>
    </row>
    <row r="83" spans="1:8" s="420" customFormat="1" ht="15.75" x14ac:dyDescent="0.25">
      <c r="A83" s="466" t="s">
        <v>20</v>
      </c>
      <c r="B83" s="441" t="s">
        <v>21</v>
      </c>
      <c r="C83" s="455">
        <v>314688.65999999997</v>
      </c>
      <c r="D83" s="456">
        <v>286153.46899999998</v>
      </c>
      <c r="E83" s="455">
        <v>82869.316000000006</v>
      </c>
      <c r="F83" s="457">
        <v>75203.006999999998</v>
      </c>
      <c r="G83" s="464"/>
    </row>
    <row r="84" spans="1:8" s="420" customFormat="1" ht="15.75" x14ac:dyDescent="0.25">
      <c r="A84" s="466" t="s">
        <v>48</v>
      </c>
      <c r="B84" s="441" t="s">
        <v>49</v>
      </c>
      <c r="C84" s="455">
        <v>95242.380999999994</v>
      </c>
      <c r="D84" s="456">
        <v>109925.895</v>
      </c>
      <c r="E84" s="455">
        <v>6444.665</v>
      </c>
      <c r="F84" s="457">
        <v>7208.7579999999998</v>
      </c>
      <c r="G84" s="464"/>
    </row>
    <row r="85" spans="1:8" s="420" customFormat="1" ht="15.75" x14ac:dyDescent="0.25">
      <c r="A85" s="466" t="s">
        <v>388</v>
      </c>
      <c r="B85" s="441" t="s">
        <v>389</v>
      </c>
      <c r="C85" s="455">
        <v>35288.425999999999</v>
      </c>
      <c r="D85" s="456">
        <v>94824.773000000001</v>
      </c>
      <c r="E85" s="455">
        <v>11440.406999999999</v>
      </c>
      <c r="F85" s="457">
        <v>33188.733999999997</v>
      </c>
      <c r="G85" s="464"/>
    </row>
    <row r="86" spans="1:8" s="420" customFormat="1" ht="15.75" x14ac:dyDescent="0.25">
      <c r="A86" s="466" t="s">
        <v>66</v>
      </c>
      <c r="B86" s="441" t="s">
        <v>67</v>
      </c>
      <c r="C86" s="455">
        <v>74931.828999999998</v>
      </c>
      <c r="D86" s="456">
        <v>62570.807000000001</v>
      </c>
      <c r="E86" s="455">
        <v>22411.223999999998</v>
      </c>
      <c r="F86" s="457">
        <v>19236.032999999999</v>
      </c>
      <c r="G86" s="464"/>
    </row>
    <row r="87" spans="1:8" s="420" customFormat="1" ht="15.75" x14ac:dyDescent="0.25">
      <c r="A87" s="466" t="s">
        <v>316</v>
      </c>
      <c r="B87" s="441" t="s">
        <v>317</v>
      </c>
      <c r="C87" s="455">
        <v>53121.631999999998</v>
      </c>
      <c r="D87" s="456">
        <v>58437.453000000001</v>
      </c>
      <c r="E87" s="455">
        <v>7275.0940000000001</v>
      </c>
      <c r="F87" s="457">
        <v>8106.1210000000001</v>
      </c>
      <c r="G87" s="464"/>
    </row>
    <row r="88" spans="1:8" s="420" customFormat="1" ht="15.75" x14ac:dyDescent="0.25">
      <c r="A88" s="466" t="s">
        <v>394</v>
      </c>
      <c r="B88" s="441" t="s">
        <v>395</v>
      </c>
      <c r="C88" s="455">
        <v>28646.145</v>
      </c>
      <c r="D88" s="456">
        <v>48267.493999999999</v>
      </c>
      <c r="E88" s="455">
        <v>1600.645</v>
      </c>
      <c r="F88" s="457">
        <v>2874.922</v>
      </c>
      <c r="G88" s="464"/>
    </row>
    <row r="89" spans="1:8" s="420" customFormat="1" ht="15.75" x14ac:dyDescent="0.25">
      <c r="A89" s="466" t="s">
        <v>24</v>
      </c>
      <c r="B89" s="441" t="s">
        <v>25</v>
      </c>
      <c r="C89" s="455">
        <v>74325.247000000003</v>
      </c>
      <c r="D89" s="456">
        <v>46014.993999999999</v>
      </c>
      <c r="E89" s="455">
        <v>42404.135999999999</v>
      </c>
      <c r="F89" s="457">
        <v>29344.611000000001</v>
      </c>
      <c r="G89" s="464"/>
    </row>
    <row r="90" spans="1:8" s="420" customFormat="1" ht="15.75" x14ac:dyDescent="0.25">
      <c r="A90" s="466" t="s">
        <v>326</v>
      </c>
      <c r="B90" s="441" t="s">
        <v>327</v>
      </c>
      <c r="C90" s="455">
        <v>42791.167999999998</v>
      </c>
      <c r="D90" s="456">
        <v>36619.196000000004</v>
      </c>
      <c r="E90" s="455">
        <v>11779.402</v>
      </c>
      <c r="F90" s="457">
        <v>9118.8729999999996</v>
      </c>
      <c r="G90" s="464"/>
    </row>
    <row r="91" spans="1:8" s="420" customFormat="1" ht="15.75" x14ac:dyDescent="0.25">
      <c r="A91" s="466" t="s">
        <v>324</v>
      </c>
      <c r="B91" s="441" t="s">
        <v>325</v>
      </c>
      <c r="C91" s="455">
        <v>31456.772000000001</v>
      </c>
      <c r="D91" s="456">
        <v>35252.735000000001</v>
      </c>
      <c r="E91" s="455">
        <v>9752.9580000000005</v>
      </c>
      <c r="F91" s="457">
        <v>10291.584999999999</v>
      </c>
      <c r="G91" s="464"/>
    </row>
    <row r="92" spans="1:8" s="420" customFormat="1" ht="16.5" thickBot="1" x14ac:dyDescent="0.3">
      <c r="A92" s="467" t="s">
        <v>294</v>
      </c>
      <c r="B92" s="444" t="s">
        <v>295</v>
      </c>
      <c r="C92" s="458">
        <v>22336.85</v>
      </c>
      <c r="D92" s="459">
        <v>32785.451000000001</v>
      </c>
      <c r="E92" s="458">
        <v>6513.826</v>
      </c>
      <c r="F92" s="460">
        <v>8898.7170000000006</v>
      </c>
      <c r="G92" s="464"/>
    </row>
    <row r="93" spans="1:8" s="420" customFormat="1" ht="15.75" x14ac:dyDescent="0.25">
      <c r="A93" s="94"/>
      <c r="B93" s="464"/>
      <c r="C93" s="464"/>
      <c r="D93" s="464"/>
      <c r="E93" s="464"/>
      <c r="F93" s="464"/>
      <c r="G93" s="464"/>
    </row>
    <row r="94" spans="1:8" s="420" customFormat="1" ht="23.25" customHeight="1" x14ac:dyDescent="0.25">
      <c r="A94" s="94"/>
      <c r="B94" s="464"/>
      <c r="D94" s="464"/>
      <c r="E94" s="464"/>
      <c r="F94" s="464"/>
      <c r="G94" s="464"/>
    </row>
    <row r="95" spans="1:8" s="420" customFormat="1" ht="25.5" x14ac:dyDescent="0.35">
      <c r="A95" s="418" t="s">
        <v>582</v>
      </c>
      <c r="B95" s="419"/>
      <c r="C95" s="464"/>
      <c r="D95" s="464"/>
      <c r="E95" s="464"/>
      <c r="F95" s="464"/>
      <c r="G95" s="464"/>
      <c r="H95" s="419"/>
    </row>
    <row r="96" spans="1:8" s="420" customFormat="1" ht="16.5" thickBot="1" x14ac:dyDescent="0.25">
      <c r="A96" s="422" t="s">
        <v>579</v>
      </c>
      <c r="B96" s="419"/>
      <c r="C96" s="419"/>
      <c r="D96" s="419"/>
      <c r="E96" s="419"/>
      <c r="F96" s="419"/>
      <c r="G96" s="464"/>
      <c r="H96" s="419"/>
    </row>
    <row r="97" spans="1:8" s="420" customFormat="1" ht="18.75" x14ac:dyDescent="0.25">
      <c r="A97" s="423"/>
      <c r="B97" s="424"/>
      <c r="C97" s="425" t="s">
        <v>1</v>
      </c>
      <c r="D97" s="426"/>
      <c r="E97" s="426"/>
      <c r="F97" s="427"/>
      <c r="G97" s="464"/>
      <c r="H97" s="380"/>
    </row>
    <row r="98" spans="1:8" s="420" customFormat="1" ht="15.75" x14ac:dyDescent="0.25">
      <c r="A98" s="428" t="s">
        <v>4</v>
      </c>
      <c r="B98" s="429" t="s">
        <v>5</v>
      </c>
      <c r="C98" s="430" t="s">
        <v>6</v>
      </c>
      <c r="D98" s="430"/>
      <c r="E98" s="430" t="s">
        <v>7</v>
      </c>
      <c r="F98" s="431"/>
      <c r="G98" s="464"/>
    </row>
    <row r="99" spans="1:8" s="420" customFormat="1" ht="16.5" thickBot="1" x14ac:dyDescent="0.3">
      <c r="A99" s="432"/>
      <c r="B99" s="433"/>
      <c r="C99" s="434" t="s">
        <v>540</v>
      </c>
      <c r="D99" s="435" t="s">
        <v>658</v>
      </c>
      <c r="E99" s="434" t="s">
        <v>540</v>
      </c>
      <c r="F99" s="436" t="s">
        <v>658</v>
      </c>
      <c r="G99" s="464"/>
      <c r="H99" s="419"/>
    </row>
    <row r="100" spans="1:8" s="420" customFormat="1" ht="15.75" x14ac:dyDescent="0.25">
      <c r="A100" s="468" t="s">
        <v>532</v>
      </c>
      <c r="B100" s="469"/>
      <c r="C100" s="451">
        <v>1518211.8619999995</v>
      </c>
      <c r="D100" s="452">
        <v>1512038.1790000002</v>
      </c>
      <c r="E100" s="453"/>
      <c r="F100" s="470"/>
      <c r="G100" s="464"/>
      <c r="H100" s="419"/>
    </row>
    <row r="101" spans="1:8" s="420" customFormat="1" ht="15.75" x14ac:dyDescent="0.25">
      <c r="A101" s="471" t="s">
        <v>32</v>
      </c>
      <c r="B101" s="472" t="s">
        <v>33</v>
      </c>
      <c r="C101" s="455">
        <v>159583.003</v>
      </c>
      <c r="D101" s="456">
        <v>144167.84</v>
      </c>
      <c r="E101" s="455">
        <v>79913.025999999998</v>
      </c>
      <c r="F101" s="457">
        <v>83401.991999999998</v>
      </c>
      <c r="G101" s="464"/>
      <c r="H101" s="419"/>
    </row>
    <row r="102" spans="1:8" s="420" customFormat="1" ht="15.75" x14ac:dyDescent="0.25">
      <c r="A102" s="471" t="s">
        <v>326</v>
      </c>
      <c r="B102" s="472" t="s">
        <v>327</v>
      </c>
      <c r="C102" s="455">
        <v>118781.855</v>
      </c>
      <c r="D102" s="456">
        <v>121257.76</v>
      </c>
      <c r="E102" s="455">
        <v>69090.358999999997</v>
      </c>
      <c r="F102" s="457">
        <v>67794.714000000007</v>
      </c>
      <c r="G102" s="464"/>
      <c r="H102" s="419"/>
    </row>
    <row r="103" spans="1:8" s="420" customFormat="1" ht="15.75" x14ac:dyDescent="0.25">
      <c r="A103" s="471" t="s">
        <v>66</v>
      </c>
      <c r="B103" s="472" t="s">
        <v>67</v>
      </c>
      <c r="C103" s="455">
        <v>97076.532000000007</v>
      </c>
      <c r="D103" s="456">
        <v>92421.289000000004</v>
      </c>
      <c r="E103" s="455">
        <v>30509.343000000001</v>
      </c>
      <c r="F103" s="457">
        <v>28408.3</v>
      </c>
      <c r="G103" s="464"/>
      <c r="H103" s="419"/>
    </row>
    <row r="104" spans="1:8" s="420" customFormat="1" ht="15.75" x14ac:dyDescent="0.25">
      <c r="A104" s="471" t="s">
        <v>392</v>
      </c>
      <c r="B104" s="472" t="s">
        <v>393</v>
      </c>
      <c r="C104" s="455">
        <v>103466.14200000001</v>
      </c>
      <c r="D104" s="456">
        <v>84242.293999999994</v>
      </c>
      <c r="E104" s="455">
        <v>7688.7290000000003</v>
      </c>
      <c r="F104" s="457">
        <v>7227.2160000000003</v>
      </c>
      <c r="G104" s="464"/>
      <c r="H104" s="419"/>
    </row>
    <row r="105" spans="1:8" s="420" customFormat="1" ht="15.75" x14ac:dyDescent="0.25">
      <c r="A105" s="471" t="s">
        <v>24</v>
      </c>
      <c r="B105" s="472" t="s">
        <v>25</v>
      </c>
      <c r="C105" s="455">
        <v>80178.05</v>
      </c>
      <c r="D105" s="456">
        <v>80395.89</v>
      </c>
      <c r="E105" s="455">
        <v>28105.241000000002</v>
      </c>
      <c r="F105" s="457">
        <v>29021.522000000001</v>
      </c>
      <c r="G105" s="464"/>
      <c r="H105" s="419"/>
    </row>
    <row r="106" spans="1:8" s="420" customFormat="1" ht="15.75" x14ac:dyDescent="0.25">
      <c r="A106" s="471" t="s">
        <v>388</v>
      </c>
      <c r="B106" s="472" t="s">
        <v>389</v>
      </c>
      <c r="C106" s="455">
        <v>50054.737999999998</v>
      </c>
      <c r="D106" s="456">
        <v>66214.513999999996</v>
      </c>
      <c r="E106" s="455">
        <v>41782.690999999999</v>
      </c>
      <c r="F106" s="457">
        <v>55175.749000000003</v>
      </c>
      <c r="G106" s="464"/>
      <c r="H106" s="419"/>
    </row>
    <row r="107" spans="1:8" s="420" customFormat="1" ht="15.75" x14ac:dyDescent="0.25">
      <c r="A107" s="471" t="s">
        <v>360</v>
      </c>
      <c r="B107" s="472" t="s">
        <v>361</v>
      </c>
      <c r="C107" s="455">
        <v>69129.432000000001</v>
      </c>
      <c r="D107" s="456">
        <v>56749.415999999997</v>
      </c>
      <c r="E107" s="455">
        <v>138561.45600000001</v>
      </c>
      <c r="F107" s="457">
        <v>130885.558</v>
      </c>
      <c r="G107" s="464"/>
      <c r="H107" s="419"/>
    </row>
    <row r="108" spans="1:8" s="420" customFormat="1" ht="15.75" x14ac:dyDescent="0.25">
      <c r="A108" s="471" t="s">
        <v>356</v>
      </c>
      <c r="B108" s="472" t="s">
        <v>357</v>
      </c>
      <c r="C108" s="455">
        <v>55281.690999999999</v>
      </c>
      <c r="D108" s="456">
        <v>56498.364999999998</v>
      </c>
      <c r="E108" s="455">
        <v>13199.198</v>
      </c>
      <c r="F108" s="457">
        <v>16352.414000000001</v>
      </c>
      <c r="G108" s="464"/>
      <c r="H108" s="419"/>
    </row>
    <row r="109" spans="1:8" s="420" customFormat="1" ht="15.75" x14ac:dyDescent="0.25">
      <c r="A109" s="471" t="s">
        <v>316</v>
      </c>
      <c r="B109" s="472" t="s">
        <v>317</v>
      </c>
      <c r="C109" s="455">
        <v>50694.249000000003</v>
      </c>
      <c r="D109" s="456">
        <v>50440.430999999997</v>
      </c>
      <c r="E109" s="455">
        <v>15763.003000000001</v>
      </c>
      <c r="F109" s="457">
        <v>14924.824000000001</v>
      </c>
      <c r="G109" s="464"/>
      <c r="H109" s="419"/>
    </row>
    <row r="110" spans="1:8" s="420" customFormat="1" ht="15.75" x14ac:dyDescent="0.25">
      <c r="A110" s="471" t="s">
        <v>64</v>
      </c>
      <c r="B110" s="472" t="s">
        <v>65</v>
      </c>
      <c r="C110" s="473">
        <v>44883.67</v>
      </c>
      <c r="D110" s="456">
        <v>37257.707999999999</v>
      </c>
      <c r="E110" s="473">
        <v>11295.293</v>
      </c>
      <c r="F110" s="457">
        <v>10787.857</v>
      </c>
      <c r="G110" s="464"/>
      <c r="H110" s="419"/>
    </row>
    <row r="111" spans="1:8" s="420" customFormat="1" ht="16.5" thickBot="1" x14ac:dyDescent="0.3">
      <c r="A111" s="474" t="s">
        <v>20</v>
      </c>
      <c r="B111" s="475" t="s">
        <v>21</v>
      </c>
      <c r="C111" s="458">
        <v>29708.975999999999</v>
      </c>
      <c r="D111" s="459">
        <v>33351.207000000002</v>
      </c>
      <c r="E111" s="458">
        <v>7463.8059999999996</v>
      </c>
      <c r="F111" s="460">
        <v>7966.1270000000004</v>
      </c>
      <c r="G111" s="464"/>
      <c r="H111" s="419"/>
    </row>
    <row r="112" spans="1:8" s="420" customFormat="1" x14ac:dyDescent="0.2">
      <c r="A112" s="464"/>
      <c r="B112" s="464"/>
      <c r="C112" s="464"/>
      <c r="D112" s="464"/>
      <c r="E112" s="464"/>
      <c r="F112" s="464"/>
      <c r="G112" s="464"/>
      <c r="H112" s="419"/>
    </row>
    <row r="113" spans="1:8" s="420" customFormat="1" ht="29.25" customHeight="1" x14ac:dyDescent="0.2">
      <c r="A113" s="464"/>
      <c r="B113" s="464"/>
      <c r="C113" s="464"/>
      <c r="D113" s="464"/>
      <c r="E113" s="464"/>
      <c r="F113" s="464"/>
      <c r="G113" s="464"/>
      <c r="H113" s="419"/>
    </row>
    <row r="114" spans="1:8" s="420" customFormat="1" ht="25.5" x14ac:dyDescent="0.35">
      <c r="A114" s="418" t="s">
        <v>584</v>
      </c>
      <c r="B114" s="419"/>
      <c r="D114" s="464"/>
      <c r="E114" s="464"/>
      <c r="F114" s="464"/>
      <c r="G114" s="464"/>
      <c r="H114" s="419"/>
    </row>
    <row r="115" spans="1:8" s="420" customFormat="1" ht="16.5" thickBot="1" x14ac:dyDescent="0.3">
      <c r="A115" s="422" t="s">
        <v>579</v>
      </c>
      <c r="B115" s="419"/>
      <c r="C115" s="419"/>
      <c r="D115" s="419"/>
      <c r="E115" s="419"/>
      <c r="F115" s="419"/>
      <c r="G115" s="464"/>
      <c r="H115" s="380"/>
    </row>
    <row r="116" spans="1:8" s="420" customFormat="1" ht="18.75" x14ac:dyDescent="0.2">
      <c r="A116" s="423"/>
      <c r="B116" s="424"/>
      <c r="C116" s="425" t="s">
        <v>1</v>
      </c>
      <c r="D116" s="426"/>
      <c r="E116" s="426"/>
      <c r="F116" s="427"/>
      <c r="G116" s="464"/>
      <c r="H116" s="419"/>
    </row>
    <row r="117" spans="1:8" s="420" customFormat="1" ht="15.75" x14ac:dyDescent="0.25">
      <c r="A117" s="428" t="s">
        <v>4</v>
      </c>
      <c r="B117" s="429" t="s">
        <v>5</v>
      </c>
      <c r="C117" s="430" t="s">
        <v>6</v>
      </c>
      <c r="D117" s="430"/>
      <c r="E117" s="430" t="s">
        <v>7</v>
      </c>
      <c r="F117" s="431"/>
      <c r="G117" s="464"/>
      <c r="H117" s="419"/>
    </row>
    <row r="118" spans="1:8" s="420" customFormat="1" ht="16.5" thickBot="1" x14ac:dyDescent="0.3">
      <c r="A118" s="432"/>
      <c r="B118" s="433"/>
      <c r="C118" s="434" t="s">
        <v>540</v>
      </c>
      <c r="D118" s="435" t="s">
        <v>658</v>
      </c>
      <c r="E118" s="434" t="s">
        <v>540</v>
      </c>
      <c r="F118" s="436" t="s">
        <v>658</v>
      </c>
      <c r="G118" s="464"/>
      <c r="H118" s="419"/>
    </row>
    <row r="119" spans="1:8" s="420" customFormat="1" ht="15.75" x14ac:dyDescent="0.25">
      <c r="A119" s="19" t="s">
        <v>532</v>
      </c>
      <c r="B119" s="20"/>
      <c r="C119" s="451">
        <v>863324.69100000022</v>
      </c>
      <c r="D119" s="452">
        <v>902194.49399999995</v>
      </c>
      <c r="E119" s="453"/>
      <c r="F119" s="470"/>
      <c r="G119" s="464"/>
      <c r="H119" s="419"/>
    </row>
    <row r="120" spans="1:8" s="420" customFormat="1" ht="15.75" x14ac:dyDescent="0.25">
      <c r="A120" s="466" t="s">
        <v>326</v>
      </c>
      <c r="B120" s="441" t="s">
        <v>327</v>
      </c>
      <c r="C120" s="455">
        <v>82706.87</v>
      </c>
      <c r="D120" s="456">
        <v>81774.944000000003</v>
      </c>
      <c r="E120" s="455">
        <v>32216.309000000001</v>
      </c>
      <c r="F120" s="457">
        <v>31721.609</v>
      </c>
      <c r="G120" s="464"/>
      <c r="H120" s="419"/>
    </row>
    <row r="121" spans="1:8" s="420" customFormat="1" ht="15.75" x14ac:dyDescent="0.25">
      <c r="A121" s="466" t="s">
        <v>316</v>
      </c>
      <c r="B121" s="441" t="s">
        <v>317</v>
      </c>
      <c r="C121" s="455">
        <v>67897.544999999998</v>
      </c>
      <c r="D121" s="456">
        <v>60389.569000000003</v>
      </c>
      <c r="E121" s="455">
        <v>15436.561</v>
      </c>
      <c r="F121" s="457">
        <v>13819.331</v>
      </c>
      <c r="G121" s="464"/>
      <c r="H121" s="419"/>
    </row>
    <row r="122" spans="1:8" s="420" customFormat="1" ht="15.75" x14ac:dyDescent="0.25">
      <c r="A122" s="466" t="s">
        <v>32</v>
      </c>
      <c r="B122" s="441" t="s">
        <v>33</v>
      </c>
      <c r="C122" s="455">
        <v>38739.999000000003</v>
      </c>
      <c r="D122" s="456">
        <v>57859.421000000002</v>
      </c>
      <c r="E122" s="455">
        <v>24446.987000000001</v>
      </c>
      <c r="F122" s="457">
        <v>46331.249000000003</v>
      </c>
      <c r="G122" s="464"/>
      <c r="H122" s="419"/>
    </row>
    <row r="123" spans="1:8" s="420" customFormat="1" ht="15.75" x14ac:dyDescent="0.25">
      <c r="A123" s="466" t="s">
        <v>392</v>
      </c>
      <c r="B123" s="441" t="s">
        <v>393</v>
      </c>
      <c r="C123" s="455">
        <v>52149.682999999997</v>
      </c>
      <c r="D123" s="456">
        <v>50797.824000000001</v>
      </c>
      <c r="E123" s="455">
        <v>3116.15</v>
      </c>
      <c r="F123" s="457">
        <v>2445.88</v>
      </c>
      <c r="G123" s="464"/>
      <c r="H123" s="419"/>
    </row>
    <row r="124" spans="1:8" s="420" customFormat="1" ht="15.75" x14ac:dyDescent="0.25">
      <c r="A124" s="466" t="s">
        <v>24</v>
      </c>
      <c r="B124" s="441" t="s">
        <v>25</v>
      </c>
      <c r="C124" s="455">
        <v>45493.845000000001</v>
      </c>
      <c r="D124" s="456">
        <v>43305.394999999997</v>
      </c>
      <c r="E124" s="455">
        <v>22217.635999999999</v>
      </c>
      <c r="F124" s="457">
        <v>22792.482</v>
      </c>
      <c r="G124" s="464"/>
      <c r="H124" s="419"/>
    </row>
    <row r="125" spans="1:8" s="420" customFormat="1" ht="15.75" x14ac:dyDescent="0.25">
      <c r="A125" s="466" t="s">
        <v>356</v>
      </c>
      <c r="B125" s="441" t="s">
        <v>357</v>
      </c>
      <c r="C125" s="455">
        <v>43704.713000000003</v>
      </c>
      <c r="D125" s="456">
        <v>42977.671999999999</v>
      </c>
      <c r="E125" s="455">
        <v>11051.977999999999</v>
      </c>
      <c r="F125" s="457">
        <v>11503.165999999999</v>
      </c>
      <c r="G125" s="464"/>
      <c r="H125" s="419"/>
    </row>
    <row r="126" spans="1:8" s="420" customFormat="1" ht="15.75" x14ac:dyDescent="0.25">
      <c r="A126" s="466" t="s">
        <v>66</v>
      </c>
      <c r="B126" s="441" t="s">
        <v>67</v>
      </c>
      <c r="C126" s="455">
        <v>37711.29</v>
      </c>
      <c r="D126" s="456">
        <v>41064.728000000003</v>
      </c>
      <c r="E126" s="455">
        <v>15394.545</v>
      </c>
      <c r="F126" s="457">
        <v>16074.700999999999</v>
      </c>
      <c r="G126" s="464"/>
      <c r="H126" s="419"/>
    </row>
    <row r="127" spans="1:8" s="420" customFormat="1" ht="15.75" x14ac:dyDescent="0.25">
      <c r="A127" s="466" t="s">
        <v>388</v>
      </c>
      <c r="B127" s="441" t="s">
        <v>389</v>
      </c>
      <c r="C127" s="455">
        <v>27733.948</v>
      </c>
      <c r="D127" s="456">
        <v>39999.343999999997</v>
      </c>
      <c r="E127" s="455">
        <v>22559.477999999999</v>
      </c>
      <c r="F127" s="457">
        <v>35466.152000000002</v>
      </c>
      <c r="G127" s="464"/>
      <c r="H127" s="419"/>
    </row>
    <row r="128" spans="1:8" s="420" customFormat="1" ht="15.75" x14ac:dyDescent="0.25">
      <c r="A128" s="466" t="s">
        <v>298</v>
      </c>
      <c r="B128" s="441" t="s">
        <v>299</v>
      </c>
      <c r="C128" s="455">
        <v>39087.841999999997</v>
      </c>
      <c r="D128" s="456">
        <v>36894.993000000002</v>
      </c>
      <c r="E128" s="455">
        <v>111315.061</v>
      </c>
      <c r="F128" s="457">
        <v>84186.630999999994</v>
      </c>
      <c r="G128" s="464"/>
      <c r="H128" s="419"/>
    </row>
    <row r="129" spans="1:25" s="420" customFormat="1" ht="15.75" x14ac:dyDescent="0.25">
      <c r="A129" s="466" t="s">
        <v>144</v>
      </c>
      <c r="B129" s="441" t="s">
        <v>145</v>
      </c>
      <c r="C129" s="455">
        <v>26234.312999999998</v>
      </c>
      <c r="D129" s="456">
        <v>33093.095000000001</v>
      </c>
      <c r="E129" s="455">
        <v>73297.03</v>
      </c>
      <c r="F129" s="457">
        <v>56609.046000000002</v>
      </c>
      <c r="G129" s="464"/>
      <c r="H129" s="419"/>
    </row>
    <row r="130" spans="1:25" s="420" customFormat="1" ht="16.5" thickBot="1" x14ac:dyDescent="0.3">
      <c r="A130" s="467" t="s">
        <v>394</v>
      </c>
      <c r="B130" s="444" t="s">
        <v>395</v>
      </c>
      <c r="C130" s="458">
        <v>14215.156000000001</v>
      </c>
      <c r="D130" s="459">
        <v>31337.423999999999</v>
      </c>
      <c r="E130" s="458">
        <v>2519.0149999999999</v>
      </c>
      <c r="F130" s="460">
        <v>4991.183</v>
      </c>
      <c r="G130" s="464"/>
      <c r="H130" s="419"/>
    </row>
    <row r="131" spans="1:25" s="420" customFormat="1" ht="15.75" x14ac:dyDescent="0.25">
      <c r="A131" s="94"/>
      <c r="B131" s="419"/>
      <c r="C131" s="419"/>
      <c r="D131" s="419"/>
      <c r="E131" s="419"/>
      <c r="F131" s="419"/>
      <c r="G131" s="464"/>
      <c r="H131" s="419"/>
    </row>
    <row r="132" spans="1:25" s="420" customFormat="1" ht="6" customHeight="1" x14ac:dyDescent="0.25">
      <c r="A132" s="94"/>
      <c r="B132" s="419"/>
      <c r="C132" s="419"/>
      <c r="D132" s="419"/>
      <c r="E132" s="419"/>
      <c r="F132" s="419"/>
      <c r="G132" s="464"/>
      <c r="H132" s="419"/>
    </row>
    <row r="133" spans="1:25" s="420" customFormat="1" ht="25.5" x14ac:dyDescent="0.35">
      <c r="A133" s="418" t="s">
        <v>586</v>
      </c>
      <c r="B133" s="419"/>
      <c r="C133" s="461"/>
      <c r="D133" s="464"/>
      <c r="E133" s="464"/>
      <c r="F133" s="464"/>
      <c r="G133" s="464"/>
      <c r="H133" s="419"/>
    </row>
    <row r="134" spans="1:25" s="420" customFormat="1" ht="20.25" customHeight="1" thickBot="1" x14ac:dyDescent="0.25">
      <c r="A134" s="422" t="s">
        <v>579</v>
      </c>
      <c r="B134" s="419"/>
      <c r="C134" s="419"/>
      <c r="D134" s="419"/>
      <c r="E134" s="419"/>
      <c r="F134" s="419"/>
      <c r="G134" s="464"/>
      <c r="H134" s="419"/>
    </row>
    <row r="135" spans="1:25" s="420" customFormat="1" ht="18.75" x14ac:dyDescent="0.2">
      <c r="A135" s="423"/>
      <c r="B135" s="424"/>
      <c r="C135" s="425" t="s">
        <v>1</v>
      </c>
      <c r="D135" s="426"/>
      <c r="E135" s="426"/>
      <c r="F135" s="427"/>
      <c r="G135" s="464"/>
      <c r="H135" s="419"/>
    </row>
    <row r="136" spans="1:25" s="420" customFormat="1" ht="15.75" x14ac:dyDescent="0.25">
      <c r="A136" s="428" t="s">
        <v>4</v>
      </c>
      <c r="B136" s="429" t="s">
        <v>5</v>
      </c>
      <c r="C136" s="430" t="s">
        <v>6</v>
      </c>
      <c r="D136" s="430"/>
      <c r="E136" s="430" t="s">
        <v>7</v>
      </c>
      <c r="F136" s="431"/>
      <c r="G136" s="464"/>
      <c r="H136" s="419"/>
    </row>
    <row r="137" spans="1:25" s="420" customFormat="1" ht="16.5" thickBot="1" x14ac:dyDescent="0.3">
      <c r="A137" s="432"/>
      <c r="B137" s="433"/>
      <c r="C137" s="434" t="s">
        <v>540</v>
      </c>
      <c r="D137" s="435" t="s">
        <v>658</v>
      </c>
      <c r="E137" s="434" t="s">
        <v>540</v>
      </c>
      <c r="F137" s="436" t="s">
        <v>658</v>
      </c>
      <c r="G137" s="464"/>
      <c r="H137" s="380"/>
    </row>
    <row r="138" spans="1:25" s="420" customFormat="1" ht="15.75" x14ac:dyDescent="0.25">
      <c r="A138" s="19" t="s">
        <v>532</v>
      </c>
      <c r="B138" s="20"/>
      <c r="C138" s="451">
        <v>806389.24700000021</v>
      </c>
      <c r="D138" s="452">
        <v>882656.36599999992</v>
      </c>
      <c r="E138" s="453"/>
      <c r="F138" s="470"/>
      <c r="G138" s="464"/>
      <c r="H138" s="419"/>
    </row>
    <row r="139" spans="1:25" s="420" customFormat="1" ht="15.75" x14ac:dyDescent="0.25">
      <c r="A139" s="466" t="s">
        <v>392</v>
      </c>
      <c r="B139" s="441" t="s">
        <v>393</v>
      </c>
      <c r="C139" s="455">
        <v>156155.16899999999</v>
      </c>
      <c r="D139" s="456">
        <v>173982.69500000001</v>
      </c>
      <c r="E139" s="455">
        <v>13385.503000000001</v>
      </c>
      <c r="F139" s="457">
        <v>15898.47</v>
      </c>
      <c r="G139" s="464"/>
      <c r="H139" s="419"/>
    </row>
    <row r="140" spans="1:25" s="420" customFormat="1" ht="15.75" x14ac:dyDescent="0.25">
      <c r="A140" s="466" t="s">
        <v>32</v>
      </c>
      <c r="B140" s="441" t="s">
        <v>33</v>
      </c>
      <c r="C140" s="455">
        <v>110033.217</v>
      </c>
      <c r="D140" s="456">
        <v>106668.64200000001</v>
      </c>
      <c r="E140" s="455">
        <v>37500.720999999998</v>
      </c>
      <c r="F140" s="457">
        <v>46051.828999999998</v>
      </c>
      <c r="G140" s="464"/>
      <c r="H140" s="419"/>
    </row>
    <row r="141" spans="1:25" s="420" customFormat="1" ht="15.75" x14ac:dyDescent="0.25">
      <c r="A141" s="466" t="s">
        <v>20</v>
      </c>
      <c r="B141" s="441" t="s">
        <v>21</v>
      </c>
      <c r="C141" s="455">
        <v>86180.22</v>
      </c>
      <c r="D141" s="456">
        <v>70078.748000000007</v>
      </c>
      <c r="E141" s="455">
        <v>21462.157999999999</v>
      </c>
      <c r="F141" s="457">
        <v>17915.448</v>
      </c>
      <c r="G141" s="464"/>
      <c r="H141" s="419"/>
    </row>
    <row r="142" spans="1:25" s="419" customFormat="1" ht="15.75" x14ac:dyDescent="0.25">
      <c r="A142" s="466" t="s">
        <v>192</v>
      </c>
      <c r="B142" s="441" t="s">
        <v>193</v>
      </c>
      <c r="C142" s="455">
        <v>34.045999999999999</v>
      </c>
      <c r="D142" s="456">
        <v>55861.688999999998</v>
      </c>
      <c r="E142" s="455">
        <v>35.814</v>
      </c>
      <c r="F142" s="457">
        <v>330736.74400000001</v>
      </c>
      <c r="G142" s="464"/>
      <c r="I142" s="420"/>
      <c r="J142" s="420"/>
      <c r="K142" s="420"/>
      <c r="L142" s="420"/>
      <c r="M142" s="420"/>
      <c r="N142" s="420"/>
      <c r="O142" s="420"/>
      <c r="P142" s="420"/>
      <c r="Q142" s="420"/>
      <c r="R142" s="420"/>
      <c r="S142" s="420"/>
      <c r="T142" s="420"/>
      <c r="U142" s="420"/>
      <c r="V142" s="420"/>
      <c r="W142" s="420"/>
      <c r="X142" s="420"/>
      <c r="Y142" s="420"/>
    </row>
    <row r="143" spans="1:25" s="419" customFormat="1" ht="15.75" x14ac:dyDescent="0.25">
      <c r="A143" s="466" t="s">
        <v>394</v>
      </c>
      <c r="B143" s="441" t="s">
        <v>395</v>
      </c>
      <c r="C143" s="455">
        <v>43728.813999999998</v>
      </c>
      <c r="D143" s="456">
        <v>46569.756999999998</v>
      </c>
      <c r="E143" s="455">
        <v>3103.9389999999999</v>
      </c>
      <c r="F143" s="457">
        <v>3348.5940000000001</v>
      </c>
      <c r="G143" s="464"/>
      <c r="I143" s="420"/>
      <c r="J143" s="420"/>
      <c r="K143" s="420"/>
      <c r="L143" s="420"/>
      <c r="M143" s="420"/>
      <c r="N143" s="420"/>
      <c r="O143" s="420"/>
      <c r="P143" s="420"/>
      <c r="Q143" s="420"/>
      <c r="R143" s="420"/>
      <c r="S143" s="420"/>
      <c r="T143" s="420"/>
      <c r="U143" s="420"/>
      <c r="V143" s="420"/>
      <c r="W143" s="420"/>
      <c r="X143" s="420"/>
      <c r="Y143" s="420"/>
    </row>
    <row r="144" spans="1:25" s="419" customFormat="1" ht="15.75" x14ac:dyDescent="0.25">
      <c r="A144" s="466" t="s">
        <v>326</v>
      </c>
      <c r="B144" s="441" t="s">
        <v>327</v>
      </c>
      <c r="C144" s="455">
        <v>38042.165000000001</v>
      </c>
      <c r="D144" s="456">
        <v>36456.216999999997</v>
      </c>
      <c r="E144" s="455">
        <v>11253.661</v>
      </c>
      <c r="F144" s="457">
        <v>10250.977999999999</v>
      </c>
      <c r="G144" s="464"/>
      <c r="I144" s="420"/>
      <c r="J144" s="420"/>
      <c r="K144" s="420"/>
      <c r="L144" s="420"/>
      <c r="M144" s="420"/>
      <c r="N144" s="420"/>
      <c r="O144" s="420"/>
      <c r="P144" s="420"/>
      <c r="Q144" s="420"/>
      <c r="R144" s="420"/>
      <c r="S144" s="420"/>
      <c r="T144" s="420"/>
      <c r="U144" s="420"/>
      <c r="V144" s="420"/>
      <c r="W144" s="420"/>
      <c r="X144" s="420"/>
      <c r="Y144" s="420"/>
    </row>
    <row r="145" spans="1:25" s="419" customFormat="1" ht="15.75" x14ac:dyDescent="0.25">
      <c r="A145" s="466" t="s">
        <v>180</v>
      </c>
      <c r="B145" s="441" t="s">
        <v>181</v>
      </c>
      <c r="C145" s="455">
        <v>4167.1959999999999</v>
      </c>
      <c r="D145" s="456">
        <v>28147.456999999999</v>
      </c>
      <c r="E145" s="455">
        <v>29090.27</v>
      </c>
      <c r="F145" s="457">
        <v>192033.299</v>
      </c>
      <c r="G145" s="464"/>
      <c r="I145" s="420"/>
      <c r="J145" s="420"/>
      <c r="K145" s="420"/>
      <c r="L145" s="420"/>
      <c r="M145" s="420"/>
      <c r="N145" s="420"/>
      <c r="O145" s="420"/>
      <c r="P145" s="420"/>
      <c r="Q145" s="420"/>
      <c r="R145" s="420"/>
      <c r="S145" s="420"/>
      <c r="T145" s="420"/>
      <c r="U145" s="420"/>
      <c r="V145" s="420"/>
      <c r="W145" s="420"/>
      <c r="X145" s="420"/>
      <c r="Y145" s="420"/>
    </row>
    <row r="146" spans="1:25" s="419" customFormat="1" ht="15.75" x14ac:dyDescent="0.25">
      <c r="A146" s="466" t="s">
        <v>22</v>
      </c>
      <c r="B146" s="441" t="s">
        <v>23</v>
      </c>
      <c r="C146" s="455">
        <v>31761.125</v>
      </c>
      <c r="D146" s="456">
        <v>28118.411</v>
      </c>
      <c r="E146" s="455">
        <v>8956.6779999999999</v>
      </c>
      <c r="F146" s="457">
        <v>8438.75</v>
      </c>
      <c r="G146" s="464"/>
      <c r="I146" s="420"/>
      <c r="J146" s="420"/>
      <c r="K146" s="420"/>
      <c r="L146" s="420"/>
      <c r="M146" s="420"/>
      <c r="N146" s="420"/>
      <c r="O146" s="420"/>
      <c r="P146" s="420"/>
      <c r="Q146" s="420"/>
      <c r="R146" s="420"/>
      <c r="S146" s="420"/>
      <c r="T146" s="420"/>
      <c r="U146" s="420"/>
      <c r="V146" s="420"/>
      <c r="W146" s="420"/>
      <c r="X146" s="420"/>
      <c r="Y146" s="420"/>
    </row>
    <row r="147" spans="1:25" s="419" customFormat="1" ht="15.75" x14ac:dyDescent="0.25">
      <c r="A147" s="466" t="s">
        <v>356</v>
      </c>
      <c r="B147" s="441" t="s">
        <v>357</v>
      </c>
      <c r="C147" s="455">
        <v>30461.741000000002</v>
      </c>
      <c r="D147" s="456">
        <v>24510.066999999999</v>
      </c>
      <c r="E147" s="455">
        <v>5519.1350000000002</v>
      </c>
      <c r="F147" s="457">
        <v>4290.0940000000001</v>
      </c>
      <c r="G147" s="464"/>
      <c r="I147" s="420"/>
      <c r="J147" s="420"/>
      <c r="K147" s="420"/>
      <c r="L147" s="420"/>
      <c r="M147" s="420"/>
      <c r="N147" s="420"/>
      <c r="O147" s="420"/>
      <c r="P147" s="420"/>
      <c r="Q147" s="420"/>
      <c r="R147" s="420"/>
      <c r="S147" s="420"/>
      <c r="T147" s="420"/>
      <c r="U147" s="420"/>
      <c r="V147" s="420"/>
      <c r="W147" s="420"/>
      <c r="X147" s="420"/>
      <c r="Y147" s="420"/>
    </row>
    <row r="148" spans="1:25" s="419" customFormat="1" ht="15.75" x14ac:dyDescent="0.25">
      <c r="A148" s="466" t="s">
        <v>316</v>
      </c>
      <c r="B148" s="441" t="s">
        <v>317</v>
      </c>
      <c r="C148" s="455">
        <v>30289.197</v>
      </c>
      <c r="D148" s="456">
        <v>23145.95</v>
      </c>
      <c r="E148" s="455">
        <v>3460.7979999999998</v>
      </c>
      <c r="F148" s="457">
        <v>2408.5210000000002</v>
      </c>
      <c r="G148" s="464"/>
      <c r="I148" s="420"/>
      <c r="J148" s="420"/>
      <c r="K148" s="420"/>
      <c r="L148" s="420"/>
      <c r="M148" s="420"/>
      <c r="N148" s="420"/>
      <c r="O148" s="420"/>
      <c r="P148" s="420"/>
      <c r="Q148" s="420"/>
      <c r="R148" s="420"/>
      <c r="S148" s="420"/>
      <c r="T148" s="420"/>
      <c r="U148" s="420"/>
      <c r="V148" s="420"/>
      <c r="W148" s="420"/>
      <c r="X148" s="420"/>
      <c r="Y148" s="420"/>
    </row>
    <row r="149" spans="1:25" s="419" customFormat="1" ht="15.75" x14ac:dyDescent="0.25">
      <c r="A149" s="466" t="s">
        <v>66</v>
      </c>
      <c r="B149" s="441" t="s">
        <v>67</v>
      </c>
      <c r="C149" s="476">
        <v>21825.098999999998</v>
      </c>
      <c r="D149" s="456">
        <v>21834.636999999999</v>
      </c>
      <c r="E149" s="476">
        <v>6742.0420000000004</v>
      </c>
      <c r="F149" s="457">
        <v>6708.442</v>
      </c>
      <c r="G149" s="464"/>
      <c r="I149" s="420"/>
      <c r="J149" s="420"/>
      <c r="K149" s="420"/>
      <c r="L149" s="420"/>
      <c r="M149" s="420"/>
      <c r="N149" s="420"/>
      <c r="O149" s="420"/>
      <c r="P149" s="420"/>
      <c r="Q149" s="420"/>
      <c r="R149" s="420"/>
      <c r="S149" s="420"/>
      <c r="T149" s="420"/>
      <c r="U149" s="420"/>
      <c r="V149" s="420"/>
      <c r="W149" s="420"/>
      <c r="X149" s="420"/>
      <c r="Y149" s="420"/>
    </row>
    <row r="150" spans="1:25" s="419" customFormat="1" ht="16.5" thickBot="1" x14ac:dyDescent="0.3">
      <c r="A150" s="467" t="s">
        <v>324</v>
      </c>
      <c r="B150" s="444" t="s">
        <v>325</v>
      </c>
      <c r="C150" s="477">
        <v>16740.805</v>
      </c>
      <c r="D150" s="459">
        <v>18833.776000000002</v>
      </c>
      <c r="E150" s="477">
        <v>10523.62</v>
      </c>
      <c r="F150" s="460">
        <v>10445.617</v>
      </c>
      <c r="G150" s="464"/>
      <c r="I150" s="420"/>
      <c r="J150" s="420"/>
      <c r="K150" s="420"/>
      <c r="L150" s="420"/>
      <c r="M150" s="420"/>
      <c r="N150" s="420"/>
      <c r="O150" s="420"/>
      <c r="P150" s="420"/>
      <c r="Q150" s="420"/>
      <c r="R150" s="420"/>
      <c r="S150" s="420"/>
      <c r="T150" s="420"/>
      <c r="U150" s="420"/>
      <c r="V150" s="420"/>
      <c r="W150" s="420"/>
      <c r="X150" s="420"/>
      <c r="Y150" s="420"/>
    </row>
    <row r="151" spans="1:25" s="419" customFormat="1" ht="15.75" x14ac:dyDescent="0.25">
      <c r="A151" s="94" t="s">
        <v>416</v>
      </c>
      <c r="C151" s="464"/>
      <c r="D151" s="464"/>
      <c r="E151" s="464"/>
      <c r="F151" s="464"/>
      <c r="G151" s="464"/>
      <c r="I151" s="420"/>
      <c r="J151" s="420"/>
      <c r="K151" s="420"/>
      <c r="L151" s="420"/>
      <c r="M151" s="420"/>
      <c r="N151" s="420"/>
      <c r="O151" s="420"/>
      <c r="P151" s="420"/>
      <c r="Q151" s="420"/>
      <c r="R151" s="420"/>
      <c r="S151" s="420"/>
      <c r="T151" s="420"/>
      <c r="U151" s="420"/>
      <c r="V151" s="420"/>
      <c r="W151" s="420"/>
      <c r="X151" s="420"/>
      <c r="Y151" s="420"/>
    </row>
    <row r="152" spans="1:25" s="419" customFormat="1" x14ac:dyDescent="0.2">
      <c r="A152" s="464"/>
      <c r="B152" s="464"/>
      <c r="C152" s="464"/>
      <c r="D152" s="464"/>
      <c r="E152" s="464"/>
      <c r="F152" s="464"/>
      <c r="G152" s="464"/>
      <c r="I152" s="420"/>
      <c r="J152" s="420"/>
      <c r="K152" s="420"/>
      <c r="L152" s="420"/>
      <c r="M152" s="420"/>
      <c r="N152" s="420"/>
      <c r="O152" s="420"/>
      <c r="P152" s="420"/>
      <c r="Q152" s="420"/>
      <c r="R152" s="420"/>
      <c r="S152" s="420"/>
      <c r="T152" s="420"/>
      <c r="U152" s="420"/>
      <c r="V152" s="420"/>
      <c r="W152" s="420"/>
      <c r="X152" s="420"/>
      <c r="Y152" s="420"/>
    </row>
    <row r="153" spans="1:25" s="419" customFormat="1" ht="25.5" x14ac:dyDescent="0.35">
      <c r="A153" s="418" t="s">
        <v>585</v>
      </c>
      <c r="C153" s="420"/>
      <c r="D153" s="464"/>
      <c r="E153" s="464"/>
      <c r="F153" s="464"/>
      <c r="G153" s="464"/>
      <c r="I153" s="420"/>
      <c r="J153" s="420"/>
      <c r="K153" s="420"/>
      <c r="L153" s="420"/>
      <c r="M153" s="420"/>
      <c r="N153" s="420"/>
      <c r="O153" s="420"/>
      <c r="P153" s="420"/>
      <c r="Q153" s="420"/>
      <c r="R153" s="420"/>
      <c r="S153" s="420"/>
      <c r="T153" s="420"/>
      <c r="U153" s="420"/>
      <c r="V153" s="420"/>
      <c r="W153" s="420"/>
      <c r="X153" s="420"/>
      <c r="Y153" s="420"/>
    </row>
    <row r="154" spans="1:25" s="419" customFormat="1" ht="16.5" thickBot="1" x14ac:dyDescent="0.25">
      <c r="A154" s="422" t="s">
        <v>579</v>
      </c>
      <c r="G154" s="464"/>
      <c r="I154" s="420"/>
      <c r="J154" s="420"/>
      <c r="K154" s="420"/>
      <c r="L154" s="420"/>
      <c r="M154" s="420"/>
      <c r="N154" s="420"/>
      <c r="O154" s="420"/>
      <c r="P154" s="420"/>
      <c r="Q154" s="420"/>
      <c r="R154" s="420"/>
      <c r="S154" s="420"/>
      <c r="T154" s="420"/>
      <c r="U154" s="420"/>
      <c r="V154" s="420"/>
      <c r="W154" s="420"/>
      <c r="X154" s="420"/>
      <c r="Y154" s="420"/>
    </row>
    <row r="155" spans="1:25" s="419" customFormat="1" ht="18.75" x14ac:dyDescent="0.2">
      <c r="A155" s="423"/>
      <c r="B155" s="424"/>
      <c r="C155" s="425" t="s">
        <v>1</v>
      </c>
      <c r="D155" s="426"/>
      <c r="E155" s="426"/>
      <c r="F155" s="427"/>
      <c r="G155" s="464"/>
      <c r="I155" s="420"/>
      <c r="J155" s="420"/>
      <c r="K155" s="420"/>
      <c r="L155" s="420"/>
      <c r="M155" s="420"/>
      <c r="N155" s="420"/>
      <c r="O155" s="420"/>
      <c r="P155" s="420"/>
      <c r="Q155" s="420"/>
      <c r="R155" s="420"/>
      <c r="S155" s="420"/>
      <c r="T155" s="420"/>
      <c r="U155" s="420"/>
      <c r="V155" s="420"/>
      <c r="W155" s="420"/>
      <c r="X155" s="420"/>
      <c r="Y155" s="420"/>
    </row>
    <row r="156" spans="1:25" s="419" customFormat="1" ht="15.75" x14ac:dyDescent="0.25">
      <c r="A156" s="428" t="s">
        <v>4</v>
      </c>
      <c r="B156" s="429" t="s">
        <v>5</v>
      </c>
      <c r="C156" s="430" t="s">
        <v>6</v>
      </c>
      <c r="D156" s="430"/>
      <c r="E156" s="430" t="s">
        <v>7</v>
      </c>
      <c r="F156" s="431"/>
      <c r="G156" s="464"/>
      <c r="I156" s="420"/>
      <c r="J156" s="420"/>
      <c r="K156" s="420"/>
      <c r="L156" s="420"/>
      <c r="M156" s="420"/>
      <c r="N156" s="420"/>
      <c r="O156" s="420"/>
      <c r="P156" s="420"/>
      <c r="Q156" s="420"/>
      <c r="R156" s="420"/>
      <c r="S156" s="420"/>
      <c r="T156" s="420"/>
      <c r="U156" s="420"/>
      <c r="V156" s="420"/>
      <c r="W156" s="420"/>
      <c r="X156" s="420"/>
      <c r="Y156" s="420"/>
    </row>
    <row r="157" spans="1:25" s="419" customFormat="1" ht="16.5" thickBot="1" x14ac:dyDescent="0.3">
      <c r="A157" s="432"/>
      <c r="B157" s="433"/>
      <c r="C157" s="434" t="s">
        <v>540</v>
      </c>
      <c r="D157" s="435" t="s">
        <v>658</v>
      </c>
      <c r="E157" s="434" t="s">
        <v>540</v>
      </c>
      <c r="F157" s="436" t="s">
        <v>658</v>
      </c>
      <c r="G157" s="464"/>
      <c r="I157" s="420"/>
      <c r="J157" s="420"/>
      <c r="K157" s="420"/>
      <c r="L157" s="420"/>
      <c r="M157" s="420"/>
      <c r="N157" s="420"/>
      <c r="O157" s="420"/>
      <c r="P157" s="420"/>
      <c r="Q157" s="420"/>
      <c r="R157" s="420"/>
      <c r="S157" s="420"/>
      <c r="T157" s="420"/>
      <c r="U157" s="420"/>
      <c r="V157" s="420"/>
      <c r="W157" s="420"/>
      <c r="X157" s="420"/>
      <c r="Y157" s="420"/>
    </row>
    <row r="158" spans="1:25" s="419" customFormat="1" ht="15.75" x14ac:dyDescent="0.25">
      <c r="A158" s="19" t="s">
        <v>532</v>
      </c>
      <c r="B158" s="20"/>
      <c r="C158" s="451">
        <v>851183.3189999999</v>
      </c>
      <c r="D158" s="452">
        <v>854360.84999999974</v>
      </c>
      <c r="E158" s="453"/>
      <c r="F158" s="470"/>
      <c r="G158" s="464"/>
      <c r="I158" s="420"/>
      <c r="J158" s="420"/>
      <c r="K158" s="420"/>
      <c r="L158" s="420"/>
      <c r="M158" s="420"/>
      <c r="N158" s="420"/>
      <c r="O158" s="420"/>
      <c r="P158" s="420"/>
      <c r="Q158" s="420"/>
      <c r="R158" s="420"/>
      <c r="S158" s="420"/>
      <c r="T158" s="420"/>
      <c r="U158" s="420"/>
      <c r="V158" s="420"/>
      <c r="W158" s="420"/>
      <c r="X158" s="420"/>
      <c r="Y158" s="420"/>
    </row>
    <row r="159" spans="1:25" s="419" customFormat="1" ht="15.75" x14ac:dyDescent="0.25">
      <c r="A159" s="466" t="s">
        <v>392</v>
      </c>
      <c r="B159" s="441" t="s">
        <v>393</v>
      </c>
      <c r="C159" s="455">
        <v>109791.272</v>
      </c>
      <c r="D159" s="456">
        <v>101670.90300000001</v>
      </c>
      <c r="E159" s="455">
        <v>5672.4449999999997</v>
      </c>
      <c r="F159" s="457">
        <v>5693.768</v>
      </c>
      <c r="G159" s="464"/>
      <c r="I159" s="420"/>
      <c r="J159" s="420"/>
      <c r="K159" s="420"/>
      <c r="L159" s="420"/>
      <c r="M159" s="420"/>
      <c r="N159" s="420"/>
      <c r="O159" s="420"/>
      <c r="P159" s="420"/>
      <c r="Q159" s="420"/>
      <c r="R159" s="420"/>
      <c r="S159" s="420"/>
      <c r="T159" s="420"/>
      <c r="U159" s="420"/>
      <c r="V159" s="420"/>
      <c r="W159" s="420"/>
      <c r="X159" s="420"/>
      <c r="Y159" s="420"/>
    </row>
    <row r="160" spans="1:25" s="419" customFormat="1" ht="15.75" x14ac:dyDescent="0.25">
      <c r="A160" s="466" t="s">
        <v>326</v>
      </c>
      <c r="B160" s="441" t="s">
        <v>327</v>
      </c>
      <c r="C160" s="455">
        <v>54009.9</v>
      </c>
      <c r="D160" s="456">
        <v>53893.542000000001</v>
      </c>
      <c r="E160" s="455">
        <v>32675.271000000001</v>
      </c>
      <c r="F160" s="457">
        <v>31263.98</v>
      </c>
      <c r="G160" s="464"/>
      <c r="I160" s="420"/>
      <c r="J160" s="420"/>
      <c r="K160" s="420"/>
      <c r="L160" s="420"/>
      <c r="M160" s="420"/>
      <c r="N160" s="420"/>
      <c r="O160" s="420"/>
      <c r="P160" s="420"/>
      <c r="Q160" s="420"/>
      <c r="R160" s="420"/>
      <c r="S160" s="420"/>
      <c r="T160" s="420"/>
      <c r="U160" s="420"/>
      <c r="V160" s="420"/>
      <c r="W160" s="420"/>
      <c r="X160" s="420"/>
      <c r="Y160" s="420"/>
    </row>
    <row r="161" spans="1:25" s="419" customFormat="1" ht="15.75" x14ac:dyDescent="0.25">
      <c r="A161" s="466" t="s">
        <v>32</v>
      </c>
      <c r="B161" s="441" t="s">
        <v>33</v>
      </c>
      <c r="C161" s="455">
        <v>57429.360999999997</v>
      </c>
      <c r="D161" s="456">
        <v>49269.904999999999</v>
      </c>
      <c r="E161" s="455">
        <v>32148.784</v>
      </c>
      <c r="F161" s="457">
        <v>29986.227999999999</v>
      </c>
      <c r="G161" s="464"/>
      <c r="I161" s="420"/>
      <c r="J161" s="420"/>
      <c r="K161" s="420"/>
      <c r="L161" s="420"/>
      <c r="M161" s="420"/>
      <c r="N161" s="420"/>
      <c r="O161" s="420"/>
      <c r="P161" s="420"/>
      <c r="Q161" s="420"/>
      <c r="R161" s="420"/>
      <c r="S161" s="420"/>
      <c r="T161" s="420"/>
      <c r="U161" s="420"/>
      <c r="V161" s="420"/>
      <c r="W161" s="420"/>
      <c r="X161" s="420"/>
      <c r="Y161" s="420"/>
    </row>
    <row r="162" spans="1:25" s="419" customFormat="1" ht="15.75" x14ac:dyDescent="0.25">
      <c r="A162" s="466" t="s">
        <v>24</v>
      </c>
      <c r="B162" s="441" t="s">
        <v>25</v>
      </c>
      <c r="C162" s="455">
        <v>49694.432000000001</v>
      </c>
      <c r="D162" s="456">
        <v>43135.095000000001</v>
      </c>
      <c r="E162" s="455">
        <v>23311.83</v>
      </c>
      <c r="F162" s="457">
        <v>18131.183000000001</v>
      </c>
      <c r="G162" s="464"/>
      <c r="I162" s="420"/>
      <c r="J162" s="420"/>
      <c r="K162" s="420"/>
      <c r="L162" s="420"/>
      <c r="M162" s="420"/>
      <c r="N162" s="420"/>
      <c r="O162" s="420"/>
      <c r="P162" s="420"/>
      <c r="Q162" s="420"/>
      <c r="R162" s="420"/>
      <c r="S162" s="420"/>
      <c r="T162" s="420"/>
      <c r="U162" s="420"/>
      <c r="V162" s="420"/>
      <c r="W162" s="420"/>
      <c r="X162" s="420"/>
      <c r="Y162" s="420"/>
    </row>
    <row r="163" spans="1:25" s="419" customFormat="1" ht="15.75" x14ac:dyDescent="0.25">
      <c r="A163" s="466" t="s">
        <v>316</v>
      </c>
      <c r="B163" s="441" t="s">
        <v>317</v>
      </c>
      <c r="C163" s="455">
        <v>41745.379999999997</v>
      </c>
      <c r="D163" s="456">
        <v>41135.925999999999</v>
      </c>
      <c r="E163" s="455">
        <v>12122.634</v>
      </c>
      <c r="F163" s="457">
        <v>12702.157999999999</v>
      </c>
      <c r="G163" s="464"/>
      <c r="I163" s="420"/>
      <c r="J163" s="420"/>
      <c r="K163" s="420"/>
      <c r="L163" s="420"/>
      <c r="M163" s="420"/>
      <c r="N163" s="420"/>
      <c r="O163" s="420"/>
      <c r="P163" s="420"/>
      <c r="Q163" s="420"/>
      <c r="R163" s="420"/>
      <c r="S163" s="420"/>
      <c r="T163" s="420"/>
      <c r="U163" s="420"/>
      <c r="V163" s="420"/>
      <c r="W163" s="420"/>
      <c r="X163" s="420"/>
      <c r="Y163" s="420"/>
    </row>
    <row r="164" spans="1:25" s="419" customFormat="1" ht="15.75" x14ac:dyDescent="0.25">
      <c r="A164" s="466" t="s">
        <v>278</v>
      </c>
      <c r="B164" s="441" t="s">
        <v>279</v>
      </c>
      <c r="C164" s="455">
        <v>31097.742999999999</v>
      </c>
      <c r="D164" s="456">
        <v>36638.04</v>
      </c>
      <c r="E164" s="455">
        <v>40826.419000000002</v>
      </c>
      <c r="F164" s="457">
        <v>45406.584000000003</v>
      </c>
      <c r="G164" s="464"/>
      <c r="I164" s="420"/>
      <c r="J164" s="420"/>
      <c r="K164" s="420"/>
      <c r="L164" s="420"/>
      <c r="M164" s="420"/>
      <c r="N164" s="420"/>
      <c r="O164" s="420"/>
      <c r="P164" s="420"/>
      <c r="Q164" s="420"/>
      <c r="R164" s="420"/>
      <c r="S164" s="420"/>
      <c r="T164" s="420"/>
      <c r="U164" s="420"/>
      <c r="V164" s="420"/>
      <c r="W164" s="420"/>
      <c r="X164" s="420"/>
      <c r="Y164" s="420"/>
    </row>
    <row r="165" spans="1:25" s="419" customFormat="1" ht="15.75" x14ac:dyDescent="0.25">
      <c r="A165" s="466" t="s">
        <v>356</v>
      </c>
      <c r="B165" s="441" t="s">
        <v>357</v>
      </c>
      <c r="C165" s="455">
        <v>30673.476999999999</v>
      </c>
      <c r="D165" s="456">
        <v>32857.735000000001</v>
      </c>
      <c r="E165" s="455">
        <v>8028.27</v>
      </c>
      <c r="F165" s="457">
        <v>7945.7380000000003</v>
      </c>
      <c r="G165" s="464"/>
      <c r="I165" s="420"/>
      <c r="J165" s="420"/>
      <c r="K165" s="420"/>
      <c r="L165" s="420"/>
      <c r="M165" s="420"/>
      <c r="N165" s="420"/>
      <c r="O165" s="420"/>
      <c r="P165" s="420"/>
      <c r="Q165" s="420"/>
      <c r="R165" s="420"/>
      <c r="S165" s="420"/>
      <c r="T165" s="420"/>
      <c r="U165" s="420"/>
      <c r="V165" s="420"/>
      <c r="W165" s="420"/>
      <c r="X165" s="420"/>
      <c r="Y165" s="420"/>
    </row>
    <row r="166" spans="1:25" s="419" customFormat="1" ht="15.75" x14ac:dyDescent="0.25">
      <c r="A166" s="466" t="s">
        <v>360</v>
      </c>
      <c r="B166" s="441" t="s">
        <v>361</v>
      </c>
      <c r="C166" s="455">
        <v>30705.955000000002</v>
      </c>
      <c r="D166" s="456">
        <v>28506.868999999999</v>
      </c>
      <c r="E166" s="455">
        <v>85052.12</v>
      </c>
      <c r="F166" s="457">
        <v>77829.875</v>
      </c>
      <c r="G166" s="464"/>
      <c r="I166" s="420"/>
      <c r="J166" s="420"/>
      <c r="K166" s="420"/>
      <c r="L166" s="420"/>
      <c r="M166" s="420"/>
      <c r="N166" s="420"/>
      <c r="O166" s="420"/>
      <c r="P166" s="420"/>
      <c r="Q166" s="420"/>
      <c r="R166" s="420"/>
      <c r="S166" s="420"/>
      <c r="T166" s="420"/>
      <c r="U166" s="420"/>
      <c r="V166" s="420"/>
      <c r="W166" s="420"/>
      <c r="X166" s="420"/>
      <c r="Y166" s="420"/>
    </row>
    <row r="167" spans="1:25" s="419" customFormat="1" ht="15.75" x14ac:dyDescent="0.25">
      <c r="A167" s="466" t="s">
        <v>66</v>
      </c>
      <c r="B167" s="441" t="s">
        <v>67</v>
      </c>
      <c r="C167" s="455">
        <v>30853.286</v>
      </c>
      <c r="D167" s="456">
        <v>28222.822</v>
      </c>
      <c r="E167" s="455">
        <v>10254.557000000001</v>
      </c>
      <c r="F167" s="457">
        <v>9048.6090000000004</v>
      </c>
      <c r="G167" s="464"/>
      <c r="I167" s="420"/>
      <c r="J167" s="420"/>
      <c r="K167" s="420"/>
      <c r="L167" s="420"/>
      <c r="M167" s="420"/>
      <c r="N167" s="420"/>
      <c r="O167" s="420"/>
      <c r="P167" s="420"/>
      <c r="Q167" s="420"/>
      <c r="R167" s="420"/>
      <c r="S167" s="420"/>
      <c r="T167" s="420"/>
      <c r="U167" s="420"/>
      <c r="V167" s="420"/>
      <c r="W167" s="420"/>
      <c r="X167" s="420"/>
      <c r="Y167" s="420"/>
    </row>
    <row r="168" spans="1:25" s="419" customFormat="1" ht="15.75" x14ac:dyDescent="0.25">
      <c r="A168" s="466" t="s">
        <v>394</v>
      </c>
      <c r="B168" s="441" t="s">
        <v>395</v>
      </c>
      <c r="C168" s="455">
        <v>23608.125</v>
      </c>
      <c r="D168" s="456">
        <v>22426.916000000001</v>
      </c>
      <c r="E168" s="455">
        <v>1692.81</v>
      </c>
      <c r="F168" s="457">
        <v>1718.617</v>
      </c>
      <c r="G168" s="464"/>
      <c r="I168" s="420"/>
      <c r="J168" s="420"/>
      <c r="K168" s="420"/>
      <c r="L168" s="420"/>
      <c r="M168" s="420"/>
      <c r="N168" s="420"/>
      <c r="O168" s="420"/>
      <c r="P168" s="420"/>
      <c r="Q168" s="420"/>
      <c r="R168" s="420"/>
      <c r="S168" s="420"/>
      <c r="T168" s="420"/>
      <c r="U168" s="420"/>
      <c r="V168" s="420"/>
      <c r="W168" s="420"/>
      <c r="X168" s="420"/>
      <c r="Y168" s="420"/>
    </row>
    <row r="169" spans="1:25" s="419" customFormat="1" ht="15.75" x14ac:dyDescent="0.25">
      <c r="A169" s="466" t="s">
        <v>290</v>
      </c>
      <c r="B169" s="441" t="s">
        <v>291</v>
      </c>
      <c r="C169" s="455">
        <v>23926.030999999999</v>
      </c>
      <c r="D169" s="456">
        <v>22001.681</v>
      </c>
      <c r="E169" s="455">
        <v>12039.557000000001</v>
      </c>
      <c r="F169" s="457">
        <v>10892.254000000001</v>
      </c>
      <c r="G169" s="464"/>
      <c r="I169" s="420"/>
      <c r="J169" s="420"/>
      <c r="K169" s="420"/>
      <c r="L169" s="420"/>
      <c r="M169" s="420"/>
      <c r="N169" s="420"/>
      <c r="O169" s="420"/>
      <c r="P169" s="420"/>
      <c r="Q169" s="420"/>
      <c r="R169" s="420"/>
      <c r="S169" s="420"/>
      <c r="T169" s="420"/>
      <c r="U169" s="420"/>
      <c r="V169" s="420"/>
      <c r="W169" s="420"/>
      <c r="X169" s="420"/>
      <c r="Y169" s="420"/>
    </row>
    <row r="170" spans="1:25" s="419" customFormat="1" ht="16.5" thickBot="1" x14ac:dyDescent="0.3">
      <c r="A170" s="467" t="s">
        <v>298</v>
      </c>
      <c r="B170" s="444" t="s">
        <v>299</v>
      </c>
      <c r="C170" s="477">
        <v>10999.46</v>
      </c>
      <c r="D170" s="459">
        <v>21428.097000000002</v>
      </c>
      <c r="E170" s="477">
        <v>26913.100999999999</v>
      </c>
      <c r="F170" s="460">
        <v>47992.843999999997</v>
      </c>
      <c r="G170" s="464"/>
      <c r="I170" s="420"/>
      <c r="J170" s="420"/>
      <c r="K170" s="420"/>
      <c r="L170" s="420"/>
      <c r="M170" s="420"/>
      <c r="N170" s="420"/>
      <c r="O170" s="420"/>
      <c r="P170" s="420"/>
      <c r="Q170" s="420"/>
      <c r="R170" s="420"/>
      <c r="S170" s="420"/>
      <c r="T170" s="420"/>
      <c r="U170" s="420"/>
      <c r="V170" s="420"/>
      <c r="W170" s="420"/>
      <c r="X170" s="420"/>
      <c r="Y170" s="420"/>
    </row>
    <row r="171" spans="1:25" s="419" customFormat="1" ht="15.75" x14ac:dyDescent="0.25">
      <c r="A171" s="393"/>
      <c r="B171" s="394"/>
      <c r="C171" s="395"/>
      <c r="D171" s="464"/>
      <c r="E171" s="464"/>
      <c r="F171" s="464"/>
      <c r="G171" s="464"/>
      <c r="I171" s="420"/>
      <c r="J171" s="420"/>
      <c r="K171" s="420"/>
      <c r="L171" s="420"/>
      <c r="M171" s="420"/>
      <c r="N171" s="420"/>
      <c r="O171" s="420"/>
      <c r="P171" s="420"/>
      <c r="Q171" s="420"/>
      <c r="R171" s="420"/>
      <c r="S171" s="420"/>
      <c r="T171" s="420"/>
      <c r="U171" s="420"/>
      <c r="V171" s="420"/>
      <c r="W171" s="420"/>
      <c r="X171" s="420"/>
      <c r="Y171" s="420"/>
    </row>
    <row r="172" spans="1:25" s="419" customFormat="1" x14ac:dyDescent="0.2">
      <c r="A172" s="464"/>
      <c r="B172" s="464"/>
      <c r="C172" s="464"/>
      <c r="D172" s="464"/>
      <c r="E172" s="464"/>
      <c r="F172" s="464"/>
      <c r="G172" s="464"/>
      <c r="I172" s="420"/>
      <c r="J172" s="420"/>
      <c r="K172" s="420"/>
      <c r="L172" s="420"/>
      <c r="M172" s="420"/>
      <c r="N172" s="420"/>
      <c r="O172" s="420"/>
      <c r="P172" s="420"/>
      <c r="Q172" s="420"/>
      <c r="R172" s="420"/>
      <c r="S172" s="420"/>
      <c r="T172" s="420"/>
      <c r="U172" s="420"/>
      <c r="V172" s="420"/>
      <c r="W172" s="420"/>
      <c r="X172" s="420"/>
      <c r="Y172" s="420"/>
    </row>
    <row r="173" spans="1:25" s="419" customFormat="1" x14ac:dyDescent="0.2">
      <c r="A173" s="464"/>
      <c r="B173" s="464"/>
      <c r="C173" s="464"/>
      <c r="D173" s="464"/>
      <c r="E173" s="464"/>
      <c r="F173" s="464"/>
      <c r="G173" s="464"/>
      <c r="I173" s="420"/>
      <c r="J173" s="420"/>
      <c r="K173" s="420"/>
      <c r="L173" s="420"/>
      <c r="M173" s="420"/>
      <c r="N173" s="420"/>
      <c r="O173" s="420"/>
      <c r="P173" s="420"/>
      <c r="Q173" s="420"/>
      <c r="R173" s="420"/>
      <c r="S173" s="420"/>
      <c r="T173" s="420"/>
      <c r="U173" s="420"/>
      <c r="V173" s="420"/>
      <c r="W173" s="420"/>
      <c r="X173" s="420"/>
      <c r="Y173" s="420"/>
    </row>
    <row r="174" spans="1:25" s="419" customFormat="1" x14ac:dyDescent="0.2">
      <c r="A174" s="464"/>
      <c r="B174" s="464"/>
      <c r="C174" s="464"/>
      <c r="D174" s="464"/>
      <c r="E174" s="464"/>
      <c r="F174" s="464"/>
      <c r="G174" s="464"/>
      <c r="I174" s="420"/>
      <c r="J174" s="420"/>
      <c r="K174" s="420"/>
      <c r="L174" s="420"/>
      <c r="M174" s="420"/>
      <c r="N174" s="420"/>
      <c r="O174" s="420"/>
      <c r="P174" s="420"/>
      <c r="Q174" s="420"/>
      <c r="R174" s="420"/>
      <c r="S174" s="420"/>
      <c r="T174" s="420"/>
      <c r="U174" s="420"/>
      <c r="V174" s="420"/>
      <c r="W174" s="420"/>
      <c r="X174" s="420"/>
      <c r="Y174" s="420"/>
    </row>
    <row r="175" spans="1:25" s="419" customFormat="1" x14ac:dyDescent="0.2">
      <c r="A175" s="464"/>
      <c r="B175" s="464"/>
      <c r="C175" s="464"/>
      <c r="D175" s="464"/>
      <c r="E175" s="464"/>
      <c r="F175" s="464"/>
      <c r="G175" s="464"/>
      <c r="I175" s="420"/>
      <c r="J175" s="420"/>
      <c r="K175" s="420"/>
      <c r="L175" s="420"/>
      <c r="M175" s="420"/>
      <c r="N175" s="420"/>
      <c r="O175" s="420"/>
      <c r="P175" s="420"/>
      <c r="Q175" s="420"/>
      <c r="R175" s="420"/>
      <c r="S175" s="420"/>
      <c r="T175" s="420"/>
      <c r="U175" s="420"/>
      <c r="V175" s="420"/>
      <c r="W175" s="420"/>
      <c r="X175" s="420"/>
      <c r="Y175" s="420"/>
    </row>
    <row r="176" spans="1:25" s="419" customFormat="1" x14ac:dyDescent="0.2">
      <c r="A176" s="464"/>
      <c r="B176" s="464"/>
      <c r="C176" s="464"/>
      <c r="D176" s="464"/>
      <c r="E176" s="464"/>
      <c r="F176" s="464"/>
      <c r="G176" s="464"/>
      <c r="I176" s="420"/>
      <c r="J176" s="420"/>
      <c r="K176" s="420"/>
      <c r="L176" s="420"/>
      <c r="M176" s="420"/>
      <c r="N176" s="420"/>
      <c r="O176" s="420"/>
      <c r="P176" s="420"/>
      <c r="Q176" s="420"/>
      <c r="R176" s="420"/>
      <c r="S176" s="420"/>
      <c r="T176" s="420"/>
      <c r="U176" s="420"/>
      <c r="V176" s="420"/>
      <c r="W176" s="420"/>
      <c r="X176" s="420"/>
      <c r="Y176" s="420"/>
    </row>
    <row r="177" spans="1:25" s="419" customFormat="1" x14ac:dyDescent="0.2">
      <c r="A177" s="464"/>
      <c r="B177" s="464"/>
      <c r="C177" s="464"/>
      <c r="D177" s="464"/>
      <c r="E177" s="464"/>
      <c r="F177" s="464"/>
      <c r="G177" s="464"/>
      <c r="I177" s="420"/>
      <c r="J177" s="420"/>
      <c r="K177" s="420"/>
      <c r="L177" s="420"/>
      <c r="M177" s="420"/>
      <c r="N177" s="420"/>
      <c r="O177" s="420"/>
      <c r="P177" s="420"/>
      <c r="Q177" s="420"/>
      <c r="R177" s="420"/>
      <c r="S177" s="420"/>
      <c r="T177" s="420"/>
      <c r="U177" s="420"/>
      <c r="V177" s="420"/>
      <c r="W177" s="420"/>
      <c r="X177" s="420"/>
      <c r="Y177" s="420"/>
    </row>
    <row r="178" spans="1:25" s="419" customFormat="1" x14ac:dyDescent="0.2">
      <c r="A178" s="464"/>
      <c r="B178" s="464"/>
      <c r="C178" s="464"/>
      <c r="D178" s="464"/>
      <c r="E178" s="464"/>
      <c r="F178" s="464"/>
      <c r="G178" s="464"/>
      <c r="I178" s="420"/>
      <c r="J178" s="420"/>
      <c r="K178" s="420"/>
      <c r="L178" s="420"/>
      <c r="M178" s="420"/>
      <c r="N178" s="420"/>
      <c r="O178" s="420"/>
      <c r="P178" s="420"/>
      <c r="Q178" s="420"/>
      <c r="R178" s="420"/>
      <c r="S178" s="420"/>
      <c r="T178" s="420"/>
      <c r="U178" s="420"/>
      <c r="V178" s="420"/>
      <c r="W178" s="420"/>
      <c r="X178" s="420"/>
      <c r="Y178" s="420"/>
    </row>
    <row r="179" spans="1:25" s="419" customFormat="1" x14ac:dyDescent="0.2">
      <c r="A179" s="464"/>
      <c r="B179" s="464"/>
      <c r="C179" s="464"/>
      <c r="D179" s="464"/>
      <c r="E179" s="464"/>
      <c r="F179" s="464"/>
      <c r="G179" s="464"/>
      <c r="I179" s="420"/>
      <c r="J179" s="420"/>
      <c r="K179" s="420"/>
      <c r="L179" s="420"/>
      <c r="M179" s="420"/>
      <c r="N179" s="420"/>
      <c r="O179" s="420"/>
      <c r="P179" s="420"/>
      <c r="Q179" s="420"/>
      <c r="R179" s="420"/>
      <c r="S179" s="420"/>
      <c r="T179" s="420"/>
      <c r="U179" s="420"/>
      <c r="V179" s="420"/>
      <c r="W179" s="420"/>
      <c r="X179" s="420"/>
      <c r="Y179" s="420"/>
    </row>
    <row r="180" spans="1:25" s="419" customFormat="1" x14ac:dyDescent="0.2">
      <c r="A180" s="464"/>
      <c r="B180" s="464"/>
      <c r="C180" s="464"/>
      <c r="D180" s="464"/>
      <c r="E180" s="464"/>
      <c r="F180" s="464"/>
      <c r="G180" s="464"/>
      <c r="I180" s="420"/>
      <c r="J180" s="420"/>
      <c r="K180" s="420"/>
      <c r="L180" s="420"/>
      <c r="M180" s="420"/>
      <c r="N180" s="420"/>
      <c r="O180" s="420"/>
      <c r="P180" s="420"/>
      <c r="Q180" s="420"/>
      <c r="R180" s="420"/>
      <c r="S180" s="420"/>
      <c r="T180" s="420"/>
      <c r="U180" s="420"/>
      <c r="V180" s="420"/>
      <c r="W180" s="420"/>
      <c r="X180" s="420"/>
      <c r="Y180" s="420"/>
    </row>
    <row r="181" spans="1:25" s="419" customFormat="1" x14ac:dyDescent="0.2">
      <c r="A181" s="464"/>
      <c r="B181" s="464"/>
      <c r="C181" s="464"/>
      <c r="D181" s="464"/>
      <c r="E181" s="464"/>
      <c r="F181" s="464"/>
      <c r="G181" s="464"/>
      <c r="I181" s="420"/>
      <c r="J181" s="420"/>
      <c r="K181" s="420"/>
      <c r="L181" s="420"/>
      <c r="M181" s="420"/>
      <c r="N181" s="420"/>
      <c r="O181" s="420"/>
      <c r="P181" s="420"/>
      <c r="Q181" s="420"/>
      <c r="R181" s="420"/>
      <c r="S181" s="420"/>
      <c r="T181" s="420"/>
      <c r="U181" s="420"/>
      <c r="V181" s="420"/>
      <c r="W181" s="420"/>
      <c r="X181" s="420"/>
      <c r="Y181" s="420"/>
    </row>
    <row r="182" spans="1:25" s="419" customFormat="1" x14ac:dyDescent="0.2">
      <c r="A182" s="464"/>
      <c r="B182" s="464"/>
      <c r="C182" s="464"/>
      <c r="D182" s="464"/>
      <c r="E182" s="464"/>
      <c r="F182" s="464"/>
      <c r="G182" s="464"/>
      <c r="I182" s="420"/>
      <c r="J182" s="420"/>
      <c r="K182" s="420"/>
      <c r="L182" s="420"/>
      <c r="M182" s="420"/>
      <c r="N182" s="420"/>
      <c r="O182" s="420"/>
      <c r="P182" s="420"/>
      <c r="Q182" s="420"/>
      <c r="R182" s="420"/>
      <c r="S182" s="420"/>
      <c r="T182" s="420"/>
      <c r="U182" s="420"/>
      <c r="V182" s="420"/>
      <c r="W182" s="420"/>
      <c r="X182" s="420"/>
      <c r="Y182" s="420"/>
    </row>
    <row r="183" spans="1:25" s="419" customFormat="1" x14ac:dyDescent="0.2">
      <c r="A183" s="464"/>
      <c r="B183" s="464"/>
      <c r="C183" s="464"/>
      <c r="D183" s="464"/>
      <c r="E183" s="464"/>
      <c r="F183" s="464"/>
      <c r="G183" s="464"/>
      <c r="I183" s="420"/>
      <c r="J183" s="420"/>
      <c r="K183" s="420"/>
      <c r="L183" s="420"/>
      <c r="M183" s="420"/>
      <c r="N183" s="420"/>
      <c r="O183" s="420"/>
      <c r="P183" s="420"/>
      <c r="Q183" s="420"/>
      <c r="R183" s="420"/>
      <c r="S183" s="420"/>
      <c r="T183" s="420"/>
      <c r="U183" s="420"/>
      <c r="V183" s="420"/>
      <c r="W183" s="420"/>
      <c r="X183" s="420"/>
      <c r="Y183" s="420"/>
    </row>
    <row r="184" spans="1:25" s="419" customFormat="1" x14ac:dyDescent="0.2">
      <c r="A184" s="464"/>
      <c r="B184" s="464"/>
      <c r="C184" s="464"/>
      <c r="D184" s="464"/>
      <c r="E184" s="464"/>
      <c r="F184" s="464"/>
      <c r="G184" s="464"/>
      <c r="I184" s="420"/>
      <c r="J184" s="420"/>
      <c r="K184" s="420"/>
      <c r="L184" s="420"/>
      <c r="M184" s="420"/>
      <c r="N184" s="420"/>
      <c r="O184" s="420"/>
      <c r="P184" s="420"/>
      <c r="Q184" s="420"/>
      <c r="R184" s="420"/>
      <c r="S184" s="420"/>
      <c r="T184" s="420"/>
      <c r="U184" s="420"/>
      <c r="V184" s="420"/>
      <c r="W184" s="420"/>
      <c r="X184" s="420"/>
      <c r="Y184" s="420"/>
    </row>
    <row r="185" spans="1:25" s="419" customFormat="1" x14ac:dyDescent="0.2">
      <c r="A185" s="464"/>
      <c r="B185" s="464"/>
      <c r="C185" s="464"/>
      <c r="D185" s="464"/>
      <c r="E185" s="464"/>
      <c r="F185" s="464"/>
      <c r="G185" s="464"/>
      <c r="I185" s="420"/>
      <c r="J185" s="420"/>
      <c r="K185" s="420"/>
      <c r="L185" s="420"/>
      <c r="M185" s="420"/>
      <c r="N185" s="420"/>
      <c r="O185" s="420"/>
      <c r="P185" s="420"/>
      <c r="Q185" s="420"/>
      <c r="R185" s="420"/>
      <c r="S185" s="420"/>
      <c r="T185" s="420"/>
      <c r="U185" s="420"/>
      <c r="V185" s="420"/>
      <c r="W185" s="420"/>
      <c r="X185" s="420"/>
      <c r="Y185" s="420"/>
    </row>
    <row r="186" spans="1:25" s="419" customFormat="1" x14ac:dyDescent="0.2">
      <c r="A186" s="464"/>
      <c r="B186" s="464"/>
      <c r="C186" s="464"/>
      <c r="D186" s="464"/>
      <c r="E186" s="464"/>
      <c r="F186" s="464"/>
      <c r="G186" s="464"/>
      <c r="I186" s="420"/>
      <c r="J186" s="420"/>
      <c r="K186" s="420"/>
      <c r="L186" s="420"/>
      <c r="M186" s="420"/>
      <c r="N186" s="420"/>
      <c r="O186" s="420"/>
      <c r="P186" s="420"/>
      <c r="Q186" s="420"/>
      <c r="R186" s="420"/>
      <c r="S186" s="420"/>
      <c r="T186" s="420"/>
      <c r="U186" s="420"/>
      <c r="V186" s="420"/>
      <c r="W186" s="420"/>
      <c r="X186" s="420"/>
      <c r="Y186" s="420"/>
    </row>
    <row r="187" spans="1:25" s="419" customFormat="1" x14ac:dyDescent="0.2">
      <c r="A187" s="464"/>
      <c r="B187" s="464"/>
      <c r="C187" s="464"/>
      <c r="D187" s="464"/>
      <c r="E187" s="464"/>
      <c r="F187" s="464"/>
      <c r="G187" s="464"/>
      <c r="I187" s="420"/>
      <c r="J187" s="420"/>
      <c r="K187" s="420"/>
      <c r="L187" s="420"/>
      <c r="M187" s="420"/>
      <c r="N187" s="420"/>
      <c r="O187" s="420"/>
      <c r="P187" s="420"/>
      <c r="Q187" s="420"/>
      <c r="R187" s="420"/>
      <c r="S187" s="420"/>
      <c r="T187" s="420"/>
      <c r="U187" s="420"/>
      <c r="V187" s="420"/>
      <c r="W187" s="420"/>
      <c r="X187" s="420"/>
      <c r="Y187" s="420"/>
    </row>
    <row r="188" spans="1:25" s="419" customFormat="1" x14ac:dyDescent="0.2">
      <c r="A188" s="464"/>
      <c r="B188" s="464"/>
      <c r="C188" s="464"/>
      <c r="D188" s="464"/>
      <c r="E188" s="464"/>
      <c r="F188" s="464"/>
      <c r="G188" s="464"/>
      <c r="I188" s="420"/>
      <c r="J188" s="420"/>
      <c r="K188" s="420"/>
      <c r="L188" s="420"/>
      <c r="M188" s="420"/>
      <c r="N188" s="420"/>
      <c r="O188" s="420"/>
      <c r="P188" s="420"/>
      <c r="Q188" s="420"/>
      <c r="R188" s="420"/>
      <c r="S188" s="420"/>
      <c r="T188" s="420"/>
      <c r="U188" s="420"/>
      <c r="V188" s="420"/>
      <c r="W188" s="420"/>
      <c r="X188" s="420"/>
      <c r="Y188" s="420"/>
    </row>
    <row r="189" spans="1:25" s="419" customFormat="1" x14ac:dyDescent="0.2">
      <c r="A189" s="464"/>
      <c r="B189" s="464"/>
      <c r="C189" s="464"/>
      <c r="D189" s="464"/>
      <c r="E189" s="464"/>
      <c r="F189" s="464"/>
      <c r="G189" s="464"/>
      <c r="I189" s="420"/>
      <c r="J189" s="420"/>
      <c r="K189" s="420"/>
      <c r="L189" s="420"/>
      <c r="M189" s="420"/>
      <c r="N189" s="420"/>
      <c r="O189" s="420"/>
      <c r="P189" s="420"/>
      <c r="Q189" s="420"/>
      <c r="R189" s="420"/>
      <c r="S189" s="420"/>
      <c r="T189" s="420"/>
      <c r="U189" s="420"/>
      <c r="V189" s="420"/>
      <c r="W189" s="420"/>
      <c r="X189" s="420"/>
      <c r="Y189" s="420"/>
    </row>
    <row r="190" spans="1:25" s="419" customFormat="1" x14ac:dyDescent="0.2">
      <c r="A190" s="464"/>
      <c r="B190" s="464"/>
      <c r="C190" s="464"/>
      <c r="D190" s="464"/>
      <c r="E190" s="464"/>
      <c r="F190" s="464"/>
      <c r="G190" s="464"/>
      <c r="I190" s="420"/>
      <c r="J190" s="420"/>
      <c r="K190" s="420"/>
      <c r="L190" s="420"/>
      <c r="M190" s="420"/>
      <c r="N190" s="420"/>
      <c r="O190" s="420"/>
      <c r="P190" s="420"/>
      <c r="Q190" s="420"/>
      <c r="R190" s="420"/>
      <c r="S190" s="420"/>
      <c r="T190" s="420"/>
      <c r="U190" s="420"/>
      <c r="V190" s="420"/>
      <c r="W190" s="420"/>
      <c r="X190" s="420"/>
      <c r="Y190" s="420"/>
    </row>
    <row r="191" spans="1:25" s="419" customFormat="1" x14ac:dyDescent="0.2">
      <c r="A191" s="464"/>
      <c r="B191" s="464"/>
      <c r="C191" s="464"/>
      <c r="D191" s="464"/>
      <c r="E191" s="464"/>
      <c r="F191" s="464"/>
      <c r="G191" s="464"/>
      <c r="I191" s="420"/>
      <c r="J191" s="420"/>
      <c r="K191" s="420"/>
      <c r="L191" s="420"/>
      <c r="M191" s="420"/>
      <c r="N191" s="420"/>
      <c r="O191" s="420"/>
      <c r="P191" s="420"/>
      <c r="Q191" s="420"/>
      <c r="R191" s="420"/>
      <c r="S191" s="420"/>
      <c r="T191" s="420"/>
      <c r="U191" s="420"/>
      <c r="V191" s="420"/>
      <c r="W191" s="420"/>
      <c r="X191" s="420"/>
      <c r="Y191" s="420"/>
    </row>
    <row r="192" spans="1:25" s="419" customFormat="1" x14ac:dyDescent="0.2">
      <c r="A192" s="464"/>
      <c r="B192" s="464"/>
      <c r="C192" s="464"/>
      <c r="D192" s="464"/>
      <c r="E192" s="464"/>
      <c r="F192" s="464"/>
      <c r="G192" s="464"/>
      <c r="I192" s="420"/>
      <c r="J192" s="420"/>
      <c r="K192" s="420"/>
      <c r="L192" s="420"/>
      <c r="M192" s="420"/>
      <c r="N192" s="420"/>
      <c r="O192" s="420"/>
      <c r="P192" s="420"/>
      <c r="Q192" s="420"/>
      <c r="R192" s="420"/>
      <c r="S192" s="420"/>
      <c r="T192" s="420"/>
      <c r="U192" s="420"/>
      <c r="V192" s="420"/>
      <c r="W192" s="420"/>
      <c r="X192" s="420"/>
      <c r="Y192" s="420"/>
    </row>
    <row r="193" spans="1:25" s="419" customFormat="1" x14ac:dyDescent="0.2">
      <c r="A193" s="464"/>
      <c r="B193" s="464"/>
      <c r="C193" s="464"/>
      <c r="D193" s="464"/>
      <c r="E193" s="464"/>
      <c r="F193" s="464"/>
      <c r="G193" s="464"/>
      <c r="I193" s="420"/>
      <c r="J193" s="420"/>
      <c r="K193" s="420"/>
      <c r="L193" s="420"/>
      <c r="M193" s="420"/>
      <c r="N193" s="420"/>
      <c r="O193" s="420"/>
      <c r="P193" s="420"/>
      <c r="Q193" s="420"/>
      <c r="R193" s="420"/>
      <c r="S193" s="420"/>
      <c r="T193" s="420"/>
      <c r="U193" s="420"/>
      <c r="V193" s="420"/>
      <c r="W193" s="420"/>
      <c r="X193" s="420"/>
      <c r="Y193" s="420"/>
    </row>
    <row r="194" spans="1:25" s="419" customFormat="1" x14ac:dyDescent="0.2">
      <c r="A194" s="464"/>
      <c r="B194" s="464"/>
      <c r="C194" s="464"/>
      <c r="D194" s="464"/>
      <c r="E194" s="464"/>
      <c r="F194" s="464"/>
      <c r="G194" s="464"/>
      <c r="I194" s="420"/>
      <c r="J194" s="420"/>
      <c r="K194" s="420"/>
      <c r="L194" s="420"/>
      <c r="M194" s="420"/>
      <c r="N194" s="420"/>
      <c r="O194" s="420"/>
      <c r="P194" s="420"/>
      <c r="Q194" s="420"/>
      <c r="R194" s="420"/>
      <c r="S194" s="420"/>
      <c r="T194" s="420"/>
      <c r="U194" s="420"/>
      <c r="V194" s="420"/>
      <c r="W194" s="420"/>
      <c r="X194" s="420"/>
      <c r="Y194" s="420"/>
    </row>
    <row r="195" spans="1:25" s="419" customFormat="1" x14ac:dyDescent="0.2">
      <c r="A195" s="464"/>
      <c r="B195" s="464"/>
      <c r="C195" s="464"/>
      <c r="D195" s="464"/>
      <c r="E195" s="464"/>
      <c r="F195" s="464"/>
      <c r="G195" s="464"/>
      <c r="I195" s="420"/>
      <c r="J195" s="420"/>
      <c r="K195" s="420"/>
      <c r="L195" s="420"/>
      <c r="M195" s="420"/>
      <c r="N195" s="420"/>
      <c r="O195" s="420"/>
      <c r="P195" s="420"/>
      <c r="Q195" s="420"/>
      <c r="R195" s="420"/>
      <c r="S195" s="420"/>
      <c r="T195" s="420"/>
      <c r="U195" s="420"/>
      <c r="V195" s="420"/>
      <c r="W195" s="420"/>
      <c r="X195" s="420"/>
      <c r="Y195" s="420"/>
    </row>
    <row r="196" spans="1:25" s="419" customFormat="1" x14ac:dyDescent="0.2">
      <c r="A196" s="464"/>
      <c r="B196" s="464"/>
      <c r="C196" s="464"/>
      <c r="D196" s="464"/>
      <c r="E196" s="464"/>
      <c r="F196" s="464"/>
      <c r="G196" s="464"/>
      <c r="I196" s="420"/>
      <c r="J196" s="420"/>
      <c r="K196" s="420"/>
      <c r="L196" s="420"/>
      <c r="M196" s="420"/>
      <c r="N196" s="420"/>
      <c r="O196" s="420"/>
      <c r="P196" s="420"/>
      <c r="Q196" s="420"/>
      <c r="R196" s="420"/>
      <c r="S196" s="420"/>
      <c r="T196" s="420"/>
      <c r="U196" s="420"/>
      <c r="V196" s="420"/>
      <c r="W196" s="420"/>
      <c r="X196" s="420"/>
      <c r="Y196" s="420"/>
    </row>
    <row r="197" spans="1:25" s="419" customFormat="1" x14ac:dyDescent="0.2">
      <c r="A197" s="464"/>
      <c r="B197" s="464"/>
      <c r="C197" s="464"/>
      <c r="D197" s="464"/>
      <c r="E197" s="464"/>
      <c r="F197" s="464"/>
      <c r="G197" s="464"/>
      <c r="I197" s="420"/>
      <c r="J197" s="420"/>
      <c r="K197" s="420"/>
      <c r="L197" s="420"/>
      <c r="M197" s="420"/>
      <c r="N197" s="420"/>
      <c r="O197" s="420"/>
      <c r="P197" s="420"/>
      <c r="Q197" s="420"/>
      <c r="R197" s="420"/>
      <c r="S197" s="420"/>
      <c r="T197" s="420"/>
      <c r="U197" s="420"/>
      <c r="V197" s="420"/>
      <c r="W197" s="420"/>
      <c r="X197" s="420"/>
      <c r="Y197" s="420"/>
    </row>
    <row r="198" spans="1:25" s="419" customFormat="1" x14ac:dyDescent="0.2">
      <c r="A198" s="464"/>
      <c r="B198" s="464"/>
      <c r="C198" s="464"/>
      <c r="D198" s="464"/>
      <c r="E198" s="464"/>
      <c r="F198" s="464"/>
      <c r="G198" s="464"/>
      <c r="I198" s="420"/>
      <c r="J198" s="420"/>
      <c r="K198" s="420"/>
      <c r="L198" s="420"/>
      <c r="M198" s="420"/>
      <c r="N198" s="420"/>
      <c r="O198" s="420"/>
      <c r="P198" s="420"/>
      <c r="Q198" s="420"/>
      <c r="R198" s="420"/>
      <c r="S198" s="420"/>
      <c r="T198" s="420"/>
      <c r="U198" s="420"/>
      <c r="V198" s="420"/>
      <c r="W198" s="420"/>
      <c r="X198" s="420"/>
      <c r="Y198" s="420"/>
    </row>
    <row r="199" spans="1:25" s="419" customFormat="1" x14ac:dyDescent="0.2">
      <c r="A199" s="464"/>
      <c r="B199" s="464"/>
      <c r="C199" s="464"/>
      <c r="D199" s="464"/>
      <c r="E199" s="464"/>
      <c r="F199" s="464"/>
      <c r="G199" s="464"/>
      <c r="I199" s="420"/>
      <c r="J199" s="420"/>
      <c r="K199" s="420"/>
      <c r="L199" s="420"/>
      <c r="M199" s="420"/>
      <c r="N199" s="420"/>
      <c r="O199" s="420"/>
      <c r="P199" s="420"/>
      <c r="Q199" s="420"/>
      <c r="R199" s="420"/>
      <c r="S199" s="420"/>
      <c r="T199" s="420"/>
      <c r="U199" s="420"/>
      <c r="V199" s="420"/>
      <c r="W199" s="420"/>
      <c r="X199" s="420"/>
      <c r="Y199" s="420"/>
    </row>
    <row r="200" spans="1:25" s="419" customFormat="1" x14ac:dyDescent="0.2">
      <c r="A200" s="464"/>
      <c r="B200" s="464"/>
      <c r="C200" s="464"/>
      <c r="D200" s="464"/>
      <c r="E200" s="464"/>
      <c r="F200" s="464"/>
      <c r="G200" s="464"/>
      <c r="I200" s="420"/>
      <c r="J200" s="420"/>
      <c r="K200" s="420"/>
      <c r="L200" s="420"/>
      <c r="M200" s="420"/>
      <c r="N200" s="420"/>
      <c r="O200" s="420"/>
      <c r="P200" s="420"/>
      <c r="Q200" s="420"/>
      <c r="R200" s="420"/>
      <c r="S200" s="420"/>
      <c r="T200" s="420"/>
      <c r="U200" s="420"/>
      <c r="V200" s="420"/>
      <c r="W200" s="420"/>
      <c r="X200" s="420"/>
      <c r="Y200" s="420"/>
    </row>
    <row r="201" spans="1:25" s="419" customFormat="1" x14ac:dyDescent="0.2">
      <c r="A201" s="464"/>
      <c r="B201" s="464"/>
      <c r="C201" s="464"/>
      <c r="D201" s="464"/>
      <c r="E201" s="464"/>
      <c r="F201" s="464"/>
      <c r="G201" s="464"/>
      <c r="I201" s="420"/>
      <c r="J201" s="420"/>
      <c r="K201" s="420"/>
      <c r="L201" s="420"/>
      <c r="M201" s="420"/>
      <c r="N201" s="420"/>
      <c r="O201" s="420"/>
      <c r="P201" s="420"/>
      <c r="Q201" s="420"/>
      <c r="R201" s="420"/>
      <c r="S201" s="420"/>
      <c r="T201" s="420"/>
      <c r="U201" s="420"/>
      <c r="V201" s="420"/>
      <c r="W201" s="420"/>
      <c r="X201" s="420"/>
      <c r="Y201" s="420"/>
    </row>
    <row r="202" spans="1:25" s="419" customFormat="1" x14ac:dyDescent="0.2">
      <c r="A202" s="464"/>
      <c r="B202" s="464"/>
      <c r="C202" s="464"/>
      <c r="D202" s="464"/>
      <c r="E202" s="464"/>
      <c r="F202" s="464"/>
      <c r="G202" s="464"/>
      <c r="I202" s="420"/>
      <c r="J202" s="420"/>
      <c r="K202" s="420"/>
      <c r="L202" s="420"/>
      <c r="M202" s="420"/>
      <c r="N202" s="420"/>
      <c r="O202" s="420"/>
      <c r="P202" s="420"/>
      <c r="Q202" s="420"/>
      <c r="R202" s="420"/>
      <c r="S202" s="420"/>
      <c r="T202" s="420"/>
      <c r="U202" s="420"/>
      <c r="V202" s="420"/>
      <c r="W202" s="420"/>
      <c r="X202" s="420"/>
      <c r="Y202" s="420"/>
    </row>
    <row r="203" spans="1:25" s="419" customFormat="1" x14ac:dyDescent="0.2">
      <c r="A203" s="464"/>
      <c r="B203" s="464"/>
      <c r="C203" s="464"/>
      <c r="D203" s="464"/>
      <c r="E203" s="464"/>
      <c r="F203" s="464"/>
      <c r="G203" s="464"/>
      <c r="I203" s="420"/>
      <c r="J203" s="420"/>
      <c r="K203" s="420"/>
      <c r="L203" s="420"/>
      <c r="M203" s="420"/>
      <c r="N203" s="420"/>
      <c r="O203" s="420"/>
      <c r="P203" s="420"/>
      <c r="Q203" s="420"/>
      <c r="R203" s="420"/>
      <c r="S203" s="420"/>
      <c r="T203" s="420"/>
      <c r="U203" s="420"/>
      <c r="V203" s="420"/>
      <c r="W203" s="420"/>
      <c r="X203" s="420"/>
      <c r="Y203" s="420"/>
    </row>
    <row r="204" spans="1:25" s="419" customFormat="1" x14ac:dyDescent="0.2">
      <c r="A204" s="464"/>
      <c r="B204" s="464"/>
      <c r="C204" s="464"/>
      <c r="D204" s="464"/>
      <c r="E204" s="464"/>
      <c r="F204" s="464"/>
      <c r="G204" s="464"/>
      <c r="I204" s="420"/>
      <c r="J204" s="420"/>
      <c r="K204" s="420"/>
      <c r="L204" s="420"/>
      <c r="M204" s="420"/>
      <c r="N204" s="420"/>
      <c r="O204" s="420"/>
      <c r="P204" s="420"/>
      <c r="Q204" s="420"/>
      <c r="R204" s="420"/>
      <c r="S204" s="420"/>
      <c r="T204" s="420"/>
      <c r="U204" s="420"/>
      <c r="V204" s="420"/>
      <c r="W204" s="420"/>
      <c r="X204" s="420"/>
      <c r="Y204" s="420"/>
    </row>
    <row r="205" spans="1:25" s="419" customFormat="1" x14ac:dyDescent="0.2">
      <c r="A205" s="464"/>
      <c r="B205" s="464"/>
      <c r="C205" s="464"/>
      <c r="D205" s="464"/>
      <c r="E205" s="464"/>
      <c r="F205" s="464"/>
      <c r="G205" s="464"/>
      <c r="I205" s="420"/>
      <c r="J205" s="420"/>
      <c r="K205" s="420"/>
      <c r="L205" s="420"/>
      <c r="M205" s="420"/>
      <c r="N205" s="420"/>
      <c r="O205" s="420"/>
      <c r="P205" s="420"/>
      <c r="Q205" s="420"/>
      <c r="R205" s="420"/>
      <c r="S205" s="420"/>
      <c r="T205" s="420"/>
      <c r="U205" s="420"/>
      <c r="V205" s="420"/>
      <c r="W205" s="420"/>
      <c r="X205" s="420"/>
      <c r="Y205" s="420"/>
    </row>
    <row r="206" spans="1:25" s="419" customFormat="1" x14ac:dyDescent="0.2">
      <c r="A206" s="464"/>
      <c r="B206" s="464"/>
      <c r="C206" s="464"/>
      <c r="D206" s="464"/>
      <c r="E206" s="464"/>
      <c r="F206" s="464"/>
      <c r="G206" s="464"/>
      <c r="I206" s="420"/>
      <c r="J206" s="420"/>
      <c r="K206" s="420"/>
      <c r="L206" s="420"/>
      <c r="M206" s="420"/>
      <c r="N206" s="420"/>
      <c r="O206" s="420"/>
      <c r="P206" s="420"/>
      <c r="Q206" s="420"/>
      <c r="R206" s="420"/>
      <c r="S206" s="420"/>
      <c r="T206" s="420"/>
      <c r="U206" s="420"/>
      <c r="V206" s="420"/>
      <c r="W206" s="420"/>
      <c r="X206" s="420"/>
      <c r="Y206" s="420"/>
    </row>
    <row r="207" spans="1:25" s="419" customFormat="1" x14ac:dyDescent="0.2">
      <c r="A207" s="464"/>
      <c r="B207" s="464"/>
      <c r="C207" s="464"/>
      <c r="D207" s="464"/>
      <c r="E207" s="464"/>
      <c r="F207" s="464"/>
      <c r="G207" s="464"/>
      <c r="I207" s="420"/>
      <c r="J207" s="420"/>
      <c r="K207" s="420"/>
      <c r="L207" s="420"/>
      <c r="M207" s="420"/>
      <c r="N207" s="420"/>
      <c r="O207" s="420"/>
      <c r="P207" s="420"/>
      <c r="Q207" s="420"/>
      <c r="R207" s="420"/>
      <c r="S207" s="420"/>
      <c r="T207" s="420"/>
      <c r="U207" s="420"/>
      <c r="V207" s="420"/>
      <c r="W207" s="420"/>
      <c r="X207" s="420"/>
      <c r="Y207" s="420"/>
    </row>
    <row r="208" spans="1:25" s="419" customFormat="1" x14ac:dyDescent="0.2">
      <c r="A208" s="464"/>
      <c r="B208" s="464"/>
      <c r="C208" s="464"/>
      <c r="D208" s="464"/>
      <c r="E208" s="464"/>
      <c r="F208" s="464"/>
      <c r="G208" s="464"/>
      <c r="I208" s="420"/>
      <c r="J208" s="420"/>
      <c r="K208" s="420"/>
      <c r="L208" s="420"/>
      <c r="M208" s="420"/>
      <c r="N208" s="420"/>
      <c r="O208" s="420"/>
      <c r="P208" s="420"/>
      <c r="Q208" s="420"/>
      <c r="R208" s="420"/>
      <c r="S208" s="420"/>
      <c r="T208" s="420"/>
      <c r="U208" s="420"/>
      <c r="V208" s="420"/>
      <c r="W208" s="420"/>
      <c r="X208" s="420"/>
      <c r="Y208" s="420"/>
    </row>
    <row r="209" spans="1:25" s="419" customFormat="1" x14ac:dyDescent="0.2">
      <c r="A209" s="464"/>
      <c r="B209" s="464"/>
      <c r="C209" s="464"/>
      <c r="D209" s="464"/>
      <c r="E209" s="464"/>
      <c r="F209" s="464"/>
      <c r="G209" s="464"/>
      <c r="I209" s="420"/>
      <c r="J209" s="420"/>
      <c r="K209" s="420"/>
      <c r="L209" s="420"/>
      <c r="M209" s="420"/>
      <c r="N209" s="420"/>
      <c r="O209" s="420"/>
      <c r="P209" s="420"/>
      <c r="Q209" s="420"/>
      <c r="R209" s="420"/>
      <c r="S209" s="420"/>
      <c r="T209" s="420"/>
      <c r="U209" s="420"/>
      <c r="V209" s="420"/>
      <c r="W209" s="420"/>
      <c r="X209" s="420"/>
      <c r="Y209" s="420"/>
    </row>
    <row r="210" spans="1:25" s="419" customFormat="1" x14ac:dyDescent="0.2">
      <c r="A210" s="464"/>
      <c r="B210" s="464"/>
      <c r="C210" s="464"/>
      <c r="D210" s="464"/>
      <c r="E210" s="464"/>
      <c r="F210" s="464"/>
      <c r="G210" s="464"/>
      <c r="I210" s="420"/>
      <c r="J210" s="420"/>
      <c r="K210" s="420"/>
      <c r="L210" s="420"/>
      <c r="M210" s="420"/>
      <c r="N210" s="420"/>
      <c r="O210" s="420"/>
      <c r="P210" s="420"/>
      <c r="Q210" s="420"/>
      <c r="R210" s="420"/>
      <c r="S210" s="420"/>
      <c r="T210" s="420"/>
      <c r="U210" s="420"/>
      <c r="V210" s="420"/>
      <c r="W210" s="420"/>
      <c r="X210" s="420"/>
      <c r="Y210" s="420"/>
    </row>
    <row r="211" spans="1:25" s="419" customFormat="1" x14ac:dyDescent="0.2">
      <c r="A211" s="464"/>
      <c r="B211" s="464"/>
      <c r="C211" s="464"/>
      <c r="D211" s="464"/>
      <c r="E211" s="464"/>
      <c r="F211" s="464"/>
      <c r="G211" s="464"/>
      <c r="I211" s="420"/>
      <c r="J211" s="420"/>
      <c r="K211" s="420"/>
      <c r="L211" s="420"/>
      <c r="M211" s="420"/>
      <c r="N211" s="420"/>
      <c r="O211" s="420"/>
      <c r="P211" s="420"/>
      <c r="Q211" s="420"/>
      <c r="R211" s="420"/>
      <c r="S211" s="420"/>
      <c r="T211" s="420"/>
      <c r="U211" s="420"/>
      <c r="V211" s="420"/>
      <c r="W211" s="420"/>
      <c r="X211" s="420"/>
      <c r="Y211" s="420"/>
    </row>
    <row r="212" spans="1:25" s="419" customFormat="1" x14ac:dyDescent="0.2">
      <c r="A212" s="464"/>
      <c r="B212" s="464"/>
      <c r="C212" s="464"/>
      <c r="D212" s="464"/>
      <c r="E212" s="464"/>
      <c r="F212" s="464"/>
      <c r="G212" s="464"/>
      <c r="I212" s="420"/>
      <c r="J212" s="420"/>
      <c r="K212" s="420"/>
      <c r="L212" s="420"/>
      <c r="M212" s="420"/>
      <c r="N212" s="420"/>
      <c r="O212" s="420"/>
      <c r="P212" s="420"/>
      <c r="Q212" s="420"/>
      <c r="R212" s="420"/>
      <c r="S212" s="420"/>
      <c r="T212" s="420"/>
      <c r="U212" s="420"/>
      <c r="V212" s="420"/>
      <c r="W212" s="420"/>
      <c r="X212" s="420"/>
      <c r="Y212" s="420"/>
    </row>
    <row r="213" spans="1:25" s="419" customFormat="1" x14ac:dyDescent="0.2">
      <c r="A213" s="464"/>
      <c r="B213" s="464"/>
      <c r="C213" s="464"/>
      <c r="D213" s="464"/>
      <c r="E213" s="464"/>
      <c r="F213" s="464"/>
      <c r="G213" s="464"/>
      <c r="I213" s="420"/>
      <c r="J213" s="420"/>
      <c r="K213" s="420"/>
      <c r="L213" s="420"/>
      <c r="M213" s="420"/>
      <c r="N213" s="420"/>
      <c r="O213" s="420"/>
      <c r="P213" s="420"/>
      <c r="Q213" s="420"/>
      <c r="R213" s="420"/>
      <c r="S213" s="420"/>
      <c r="T213" s="420"/>
      <c r="U213" s="420"/>
      <c r="V213" s="420"/>
      <c r="W213" s="420"/>
      <c r="X213" s="420"/>
      <c r="Y213" s="420"/>
    </row>
    <row r="214" spans="1:25" s="419" customFormat="1" x14ac:dyDescent="0.2">
      <c r="A214" s="464"/>
      <c r="B214" s="464"/>
      <c r="C214" s="464"/>
      <c r="D214" s="464"/>
      <c r="E214" s="464"/>
      <c r="F214" s="464"/>
      <c r="G214" s="464"/>
      <c r="I214" s="420"/>
      <c r="J214" s="420"/>
      <c r="K214" s="420"/>
      <c r="L214" s="420"/>
      <c r="M214" s="420"/>
      <c r="N214" s="420"/>
      <c r="O214" s="420"/>
      <c r="P214" s="420"/>
      <c r="Q214" s="420"/>
      <c r="R214" s="420"/>
      <c r="S214" s="420"/>
      <c r="T214" s="420"/>
      <c r="U214" s="420"/>
      <c r="V214" s="420"/>
      <c r="W214" s="420"/>
      <c r="X214" s="420"/>
      <c r="Y214" s="420"/>
    </row>
    <row r="215" spans="1:25" s="419" customFormat="1" x14ac:dyDescent="0.2">
      <c r="A215" s="464"/>
      <c r="B215" s="464"/>
      <c r="C215" s="464"/>
      <c r="D215" s="464"/>
      <c r="E215" s="464"/>
      <c r="F215" s="464"/>
      <c r="G215" s="464"/>
      <c r="I215" s="420"/>
      <c r="J215" s="420"/>
      <c r="K215" s="420"/>
      <c r="L215" s="420"/>
      <c r="M215" s="420"/>
      <c r="N215" s="420"/>
      <c r="O215" s="420"/>
      <c r="P215" s="420"/>
      <c r="Q215" s="420"/>
      <c r="R215" s="420"/>
      <c r="S215" s="420"/>
      <c r="T215" s="420"/>
      <c r="U215" s="420"/>
      <c r="V215" s="420"/>
      <c r="W215" s="420"/>
      <c r="X215" s="420"/>
      <c r="Y215" s="420"/>
    </row>
    <row r="216" spans="1:25" s="419" customFormat="1" x14ac:dyDescent="0.2">
      <c r="A216" s="464"/>
      <c r="B216" s="464"/>
      <c r="C216" s="464"/>
      <c r="D216" s="464"/>
      <c r="E216" s="464"/>
      <c r="F216" s="464"/>
      <c r="G216" s="464"/>
      <c r="I216" s="420"/>
      <c r="J216" s="420"/>
      <c r="K216" s="420"/>
      <c r="L216" s="420"/>
      <c r="M216" s="420"/>
      <c r="N216" s="420"/>
      <c r="O216" s="420"/>
      <c r="P216" s="420"/>
      <c r="Q216" s="420"/>
      <c r="R216" s="420"/>
      <c r="S216" s="420"/>
      <c r="T216" s="420"/>
      <c r="U216" s="420"/>
      <c r="V216" s="420"/>
      <c r="W216" s="420"/>
      <c r="X216" s="420"/>
      <c r="Y216" s="420"/>
    </row>
    <row r="217" spans="1:25" s="419" customFormat="1" x14ac:dyDescent="0.2">
      <c r="A217" s="464"/>
      <c r="B217" s="464"/>
      <c r="C217" s="464"/>
      <c r="D217" s="464"/>
      <c r="E217" s="464"/>
      <c r="F217" s="464"/>
      <c r="G217" s="464"/>
      <c r="I217" s="420"/>
      <c r="J217" s="420"/>
      <c r="K217" s="420"/>
      <c r="L217" s="420"/>
      <c r="M217" s="420"/>
      <c r="N217" s="420"/>
      <c r="O217" s="420"/>
      <c r="P217" s="420"/>
      <c r="Q217" s="420"/>
      <c r="R217" s="420"/>
      <c r="S217" s="420"/>
      <c r="T217" s="420"/>
      <c r="U217" s="420"/>
      <c r="V217" s="420"/>
      <c r="W217" s="420"/>
      <c r="X217" s="420"/>
      <c r="Y217" s="420"/>
    </row>
    <row r="218" spans="1:25" s="419" customFormat="1" x14ac:dyDescent="0.2">
      <c r="A218" s="464"/>
      <c r="B218" s="464"/>
      <c r="C218" s="464"/>
      <c r="D218" s="464"/>
      <c r="E218" s="464"/>
      <c r="F218" s="464"/>
      <c r="G218" s="464"/>
      <c r="I218" s="420"/>
      <c r="J218" s="420"/>
      <c r="K218" s="420"/>
      <c r="L218" s="420"/>
      <c r="M218" s="420"/>
      <c r="N218" s="420"/>
      <c r="O218" s="420"/>
      <c r="P218" s="420"/>
      <c r="Q218" s="420"/>
      <c r="R218" s="420"/>
      <c r="S218" s="420"/>
      <c r="T218" s="420"/>
      <c r="U218" s="420"/>
      <c r="V218" s="420"/>
      <c r="W218" s="420"/>
      <c r="X218" s="420"/>
      <c r="Y218" s="420"/>
    </row>
    <row r="219" spans="1:25" s="419" customFormat="1" x14ac:dyDescent="0.2">
      <c r="A219" s="464"/>
      <c r="B219" s="464"/>
      <c r="C219" s="464"/>
      <c r="D219" s="464"/>
      <c r="E219" s="464"/>
      <c r="F219" s="464"/>
      <c r="G219" s="464"/>
      <c r="I219" s="420"/>
      <c r="J219" s="420"/>
      <c r="K219" s="420"/>
      <c r="L219" s="420"/>
      <c r="M219" s="420"/>
      <c r="N219" s="420"/>
      <c r="O219" s="420"/>
      <c r="P219" s="420"/>
      <c r="Q219" s="420"/>
      <c r="R219" s="420"/>
      <c r="S219" s="420"/>
      <c r="T219" s="420"/>
      <c r="U219" s="420"/>
      <c r="V219" s="420"/>
      <c r="W219" s="420"/>
      <c r="X219" s="420"/>
      <c r="Y219" s="420"/>
    </row>
    <row r="220" spans="1:25" s="419" customFormat="1" x14ac:dyDescent="0.2">
      <c r="A220" s="464"/>
      <c r="B220" s="464"/>
      <c r="C220" s="464"/>
      <c r="D220" s="464"/>
      <c r="E220" s="464"/>
      <c r="F220" s="464"/>
      <c r="G220" s="464"/>
      <c r="I220" s="420"/>
      <c r="J220" s="420"/>
      <c r="K220" s="420"/>
      <c r="L220" s="420"/>
      <c r="M220" s="420"/>
      <c r="N220" s="420"/>
      <c r="O220" s="420"/>
      <c r="P220" s="420"/>
      <c r="Q220" s="420"/>
      <c r="R220" s="420"/>
      <c r="S220" s="420"/>
      <c r="T220" s="420"/>
      <c r="U220" s="420"/>
      <c r="V220" s="420"/>
      <c r="W220" s="420"/>
      <c r="X220" s="420"/>
      <c r="Y220" s="420"/>
    </row>
    <row r="221" spans="1:25" s="419" customFormat="1" x14ac:dyDescent="0.2">
      <c r="A221" s="464"/>
      <c r="B221" s="464"/>
      <c r="C221" s="464"/>
      <c r="D221" s="464"/>
      <c r="E221" s="464"/>
      <c r="F221" s="464"/>
      <c r="G221" s="464"/>
      <c r="I221" s="420"/>
      <c r="J221" s="420"/>
      <c r="K221" s="420"/>
      <c r="L221" s="420"/>
      <c r="M221" s="420"/>
      <c r="N221" s="420"/>
      <c r="O221" s="420"/>
      <c r="P221" s="420"/>
      <c r="Q221" s="420"/>
      <c r="R221" s="420"/>
      <c r="S221" s="420"/>
      <c r="T221" s="420"/>
      <c r="U221" s="420"/>
      <c r="V221" s="420"/>
      <c r="W221" s="420"/>
      <c r="X221" s="420"/>
      <c r="Y221" s="420"/>
    </row>
    <row r="222" spans="1:25" s="419" customFormat="1" x14ac:dyDescent="0.2">
      <c r="A222" s="464"/>
      <c r="B222" s="464"/>
      <c r="C222" s="464"/>
      <c r="D222" s="464"/>
      <c r="E222" s="464"/>
      <c r="F222" s="464"/>
      <c r="G222" s="464"/>
      <c r="I222" s="420"/>
      <c r="J222" s="420"/>
      <c r="K222" s="420"/>
      <c r="L222" s="420"/>
      <c r="M222" s="420"/>
      <c r="N222" s="420"/>
      <c r="O222" s="420"/>
      <c r="P222" s="420"/>
      <c r="Q222" s="420"/>
      <c r="R222" s="420"/>
      <c r="S222" s="420"/>
      <c r="T222" s="420"/>
      <c r="U222" s="420"/>
      <c r="V222" s="420"/>
      <c r="W222" s="420"/>
      <c r="X222" s="420"/>
      <c r="Y222" s="420"/>
    </row>
    <row r="223" spans="1:25" s="419" customFormat="1" x14ac:dyDescent="0.2">
      <c r="A223" s="464"/>
      <c r="B223" s="464"/>
      <c r="C223" s="464"/>
      <c r="D223" s="464"/>
      <c r="E223" s="464"/>
      <c r="F223" s="464"/>
      <c r="G223" s="464"/>
      <c r="I223" s="420"/>
      <c r="J223" s="420"/>
      <c r="K223" s="420"/>
      <c r="L223" s="420"/>
      <c r="M223" s="420"/>
      <c r="N223" s="420"/>
      <c r="O223" s="420"/>
      <c r="P223" s="420"/>
      <c r="Q223" s="420"/>
      <c r="R223" s="420"/>
      <c r="S223" s="420"/>
      <c r="T223" s="420"/>
      <c r="U223" s="420"/>
      <c r="V223" s="420"/>
      <c r="W223" s="420"/>
      <c r="X223" s="420"/>
      <c r="Y223" s="420"/>
    </row>
    <row r="224" spans="1:25" s="419" customFormat="1" x14ac:dyDescent="0.2">
      <c r="A224" s="464"/>
      <c r="B224" s="464"/>
      <c r="C224" s="464"/>
      <c r="D224" s="464"/>
      <c r="E224" s="464"/>
      <c r="F224" s="464"/>
      <c r="G224" s="464"/>
      <c r="I224" s="420"/>
      <c r="J224" s="420"/>
      <c r="K224" s="420"/>
      <c r="L224" s="420"/>
      <c r="M224" s="420"/>
      <c r="N224" s="420"/>
      <c r="O224" s="420"/>
      <c r="P224" s="420"/>
      <c r="Q224" s="420"/>
      <c r="R224" s="420"/>
      <c r="S224" s="420"/>
      <c r="T224" s="420"/>
      <c r="U224" s="420"/>
      <c r="V224" s="420"/>
      <c r="W224" s="420"/>
      <c r="X224" s="420"/>
      <c r="Y224" s="420"/>
    </row>
    <row r="225" spans="1:25" s="419" customFormat="1" x14ac:dyDescent="0.2">
      <c r="A225" s="464"/>
      <c r="B225" s="464"/>
      <c r="C225" s="464"/>
      <c r="D225" s="464"/>
      <c r="E225" s="464"/>
      <c r="F225" s="464"/>
      <c r="G225" s="464"/>
      <c r="I225" s="420"/>
      <c r="J225" s="420"/>
      <c r="K225" s="420"/>
      <c r="L225" s="420"/>
      <c r="M225" s="420"/>
      <c r="N225" s="420"/>
      <c r="O225" s="420"/>
      <c r="P225" s="420"/>
      <c r="Q225" s="420"/>
      <c r="R225" s="420"/>
      <c r="S225" s="420"/>
      <c r="T225" s="420"/>
      <c r="U225" s="420"/>
      <c r="V225" s="420"/>
      <c r="W225" s="420"/>
      <c r="X225" s="420"/>
      <c r="Y225" s="420"/>
    </row>
    <row r="226" spans="1:25" s="419" customFormat="1" x14ac:dyDescent="0.2">
      <c r="A226" s="464"/>
      <c r="B226" s="464"/>
      <c r="C226" s="464"/>
      <c r="D226" s="464"/>
      <c r="E226" s="464"/>
      <c r="F226" s="464"/>
      <c r="G226" s="464"/>
      <c r="I226" s="420"/>
      <c r="J226" s="420"/>
      <c r="K226" s="420"/>
      <c r="L226" s="420"/>
      <c r="M226" s="420"/>
      <c r="N226" s="420"/>
      <c r="O226" s="420"/>
      <c r="P226" s="420"/>
      <c r="Q226" s="420"/>
      <c r="R226" s="420"/>
      <c r="S226" s="420"/>
      <c r="T226" s="420"/>
      <c r="U226" s="420"/>
      <c r="V226" s="420"/>
      <c r="W226" s="420"/>
      <c r="X226" s="420"/>
      <c r="Y226" s="420"/>
    </row>
    <row r="227" spans="1:25" s="419" customFormat="1" x14ac:dyDescent="0.2">
      <c r="A227" s="464"/>
      <c r="B227" s="464"/>
      <c r="C227" s="464"/>
      <c r="D227" s="464"/>
      <c r="E227" s="464"/>
      <c r="F227" s="464"/>
      <c r="G227" s="464"/>
      <c r="I227" s="420"/>
      <c r="J227" s="420"/>
      <c r="K227" s="420"/>
      <c r="L227" s="420"/>
      <c r="M227" s="420"/>
      <c r="N227" s="420"/>
      <c r="O227" s="420"/>
      <c r="P227" s="420"/>
      <c r="Q227" s="420"/>
      <c r="R227" s="420"/>
      <c r="S227" s="420"/>
      <c r="T227" s="420"/>
      <c r="U227" s="420"/>
      <c r="V227" s="420"/>
      <c r="W227" s="420"/>
      <c r="X227" s="420"/>
      <c r="Y227" s="420"/>
    </row>
    <row r="228" spans="1:25" s="419" customFormat="1" x14ac:dyDescent="0.2">
      <c r="A228" s="464"/>
      <c r="B228" s="464"/>
      <c r="C228" s="464"/>
      <c r="D228" s="464"/>
      <c r="E228" s="464"/>
      <c r="F228" s="464"/>
      <c r="G228" s="464"/>
      <c r="I228" s="420"/>
      <c r="J228" s="420"/>
      <c r="K228" s="420"/>
      <c r="L228" s="420"/>
      <c r="M228" s="420"/>
      <c r="N228" s="420"/>
      <c r="O228" s="420"/>
      <c r="P228" s="420"/>
      <c r="Q228" s="420"/>
      <c r="R228" s="420"/>
      <c r="S228" s="420"/>
      <c r="T228" s="420"/>
      <c r="U228" s="420"/>
      <c r="V228" s="420"/>
      <c r="W228" s="420"/>
      <c r="X228" s="420"/>
      <c r="Y228" s="420"/>
    </row>
    <row r="229" spans="1:25" s="419" customFormat="1" x14ac:dyDescent="0.2">
      <c r="A229" s="464"/>
      <c r="B229" s="464"/>
      <c r="C229" s="464"/>
      <c r="D229" s="464"/>
      <c r="E229" s="464"/>
      <c r="F229" s="464"/>
      <c r="G229" s="464"/>
      <c r="I229" s="420"/>
      <c r="J229" s="420"/>
      <c r="K229" s="420"/>
      <c r="L229" s="420"/>
      <c r="M229" s="420"/>
      <c r="N229" s="420"/>
      <c r="O229" s="420"/>
      <c r="P229" s="420"/>
      <c r="Q229" s="420"/>
      <c r="R229" s="420"/>
      <c r="S229" s="420"/>
      <c r="T229" s="420"/>
      <c r="U229" s="420"/>
      <c r="V229" s="420"/>
      <c r="W229" s="420"/>
      <c r="X229" s="420"/>
      <c r="Y229" s="420"/>
    </row>
    <row r="230" spans="1:25" s="419" customFormat="1" x14ac:dyDescent="0.2">
      <c r="A230" s="464"/>
      <c r="B230" s="464"/>
      <c r="C230" s="464"/>
      <c r="D230" s="464"/>
      <c r="E230" s="464"/>
      <c r="F230" s="464"/>
      <c r="G230" s="464"/>
      <c r="I230" s="420"/>
      <c r="J230" s="420"/>
      <c r="K230" s="420"/>
      <c r="L230" s="420"/>
      <c r="M230" s="420"/>
      <c r="N230" s="420"/>
      <c r="O230" s="420"/>
      <c r="P230" s="420"/>
      <c r="Q230" s="420"/>
      <c r="R230" s="420"/>
      <c r="S230" s="420"/>
      <c r="T230" s="420"/>
      <c r="U230" s="420"/>
      <c r="V230" s="420"/>
      <c r="W230" s="420"/>
      <c r="X230" s="420"/>
      <c r="Y230" s="420"/>
    </row>
    <row r="231" spans="1:25" s="419" customFormat="1" x14ac:dyDescent="0.2">
      <c r="A231" s="464"/>
      <c r="B231" s="464"/>
      <c r="C231" s="464"/>
      <c r="D231" s="464"/>
      <c r="E231" s="464"/>
      <c r="F231" s="464"/>
      <c r="G231" s="464"/>
      <c r="I231" s="420"/>
      <c r="J231" s="420"/>
      <c r="K231" s="420"/>
      <c r="L231" s="420"/>
      <c r="M231" s="420"/>
      <c r="N231" s="420"/>
      <c r="O231" s="420"/>
      <c r="P231" s="420"/>
      <c r="Q231" s="420"/>
      <c r="R231" s="420"/>
      <c r="S231" s="420"/>
      <c r="T231" s="420"/>
      <c r="U231" s="420"/>
      <c r="V231" s="420"/>
      <c r="W231" s="420"/>
      <c r="X231" s="420"/>
      <c r="Y231" s="420"/>
    </row>
    <row r="232" spans="1:25" s="419" customFormat="1" x14ac:dyDescent="0.2">
      <c r="A232" s="464"/>
      <c r="B232" s="464"/>
      <c r="C232" s="464"/>
      <c r="D232" s="464"/>
      <c r="E232" s="464"/>
      <c r="F232" s="464"/>
      <c r="G232" s="464"/>
      <c r="I232" s="420"/>
      <c r="J232" s="420"/>
      <c r="K232" s="420"/>
      <c r="L232" s="420"/>
      <c r="M232" s="420"/>
      <c r="N232" s="420"/>
      <c r="O232" s="420"/>
      <c r="P232" s="420"/>
      <c r="Q232" s="420"/>
      <c r="R232" s="420"/>
      <c r="S232" s="420"/>
      <c r="T232" s="420"/>
      <c r="U232" s="420"/>
      <c r="V232" s="420"/>
      <c r="W232" s="420"/>
      <c r="X232" s="420"/>
      <c r="Y232" s="420"/>
    </row>
    <row r="233" spans="1:25" s="419" customFormat="1" x14ac:dyDescent="0.2">
      <c r="A233" s="464"/>
      <c r="B233" s="464"/>
      <c r="C233" s="464"/>
      <c r="D233" s="464"/>
      <c r="E233" s="464"/>
      <c r="F233" s="464"/>
      <c r="G233" s="464"/>
      <c r="I233" s="420"/>
      <c r="J233" s="420"/>
      <c r="K233" s="420"/>
      <c r="L233" s="420"/>
      <c r="M233" s="420"/>
      <c r="N233" s="420"/>
      <c r="O233" s="420"/>
      <c r="P233" s="420"/>
      <c r="Q233" s="420"/>
      <c r="R233" s="420"/>
      <c r="S233" s="420"/>
      <c r="T233" s="420"/>
      <c r="U233" s="420"/>
      <c r="V233" s="420"/>
      <c r="W233" s="420"/>
      <c r="X233" s="420"/>
      <c r="Y233" s="420"/>
    </row>
    <row r="234" spans="1:25" s="419" customFormat="1" x14ac:dyDescent="0.2">
      <c r="A234" s="464"/>
      <c r="B234" s="464"/>
      <c r="C234" s="464"/>
      <c r="D234" s="464"/>
      <c r="E234" s="464"/>
      <c r="F234" s="464"/>
      <c r="G234" s="464"/>
      <c r="I234" s="420"/>
      <c r="J234" s="420"/>
      <c r="K234" s="420"/>
      <c r="L234" s="420"/>
      <c r="M234" s="420"/>
      <c r="N234" s="420"/>
      <c r="O234" s="420"/>
      <c r="P234" s="420"/>
      <c r="Q234" s="420"/>
      <c r="R234" s="420"/>
      <c r="S234" s="420"/>
      <c r="T234" s="420"/>
      <c r="U234" s="420"/>
      <c r="V234" s="420"/>
      <c r="W234" s="420"/>
      <c r="X234" s="420"/>
      <c r="Y234" s="420"/>
    </row>
    <row r="235" spans="1:25" s="419" customFormat="1" x14ac:dyDescent="0.2">
      <c r="A235" s="464"/>
      <c r="B235" s="464"/>
      <c r="C235" s="464"/>
      <c r="D235" s="464"/>
      <c r="E235" s="464"/>
      <c r="F235" s="464"/>
      <c r="G235" s="464"/>
      <c r="I235" s="420"/>
      <c r="J235" s="420"/>
      <c r="K235" s="420"/>
      <c r="L235" s="420"/>
      <c r="M235" s="420"/>
      <c r="N235" s="420"/>
      <c r="O235" s="420"/>
      <c r="P235" s="420"/>
      <c r="Q235" s="420"/>
      <c r="R235" s="420"/>
      <c r="S235" s="420"/>
      <c r="T235" s="420"/>
      <c r="U235" s="420"/>
      <c r="V235" s="420"/>
      <c r="W235" s="420"/>
      <c r="X235" s="420"/>
      <c r="Y235" s="420"/>
    </row>
    <row r="236" spans="1:25" s="419" customFormat="1" x14ac:dyDescent="0.2">
      <c r="A236" s="464"/>
      <c r="B236" s="464"/>
      <c r="C236" s="464"/>
      <c r="D236" s="464"/>
      <c r="E236" s="464"/>
      <c r="F236" s="464"/>
      <c r="G236" s="464"/>
      <c r="I236" s="420"/>
      <c r="J236" s="420"/>
      <c r="K236" s="420"/>
      <c r="L236" s="420"/>
      <c r="M236" s="420"/>
      <c r="N236" s="420"/>
      <c r="O236" s="420"/>
      <c r="P236" s="420"/>
      <c r="Q236" s="420"/>
      <c r="R236" s="420"/>
      <c r="S236" s="420"/>
      <c r="T236" s="420"/>
      <c r="U236" s="420"/>
      <c r="V236" s="420"/>
      <c r="W236" s="420"/>
      <c r="X236" s="420"/>
      <c r="Y236" s="420"/>
    </row>
    <row r="237" spans="1:25" s="419" customFormat="1" x14ac:dyDescent="0.2">
      <c r="A237" s="464"/>
      <c r="B237" s="464"/>
      <c r="C237" s="464"/>
      <c r="D237" s="464"/>
      <c r="E237" s="464"/>
      <c r="F237" s="464"/>
      <c r="G237" s="464"/>
      <c r="I237" s="420"/>
      <c r="J237" s="420"/>
      <c r="K237" s="420"/>
      <c r="L237" s="420"/>
      <c r="M237" s="420"/>
      <c r="N237" s="420"/>
      <c r="O237" s="420"/>
      <c r="P237" s="420"/>
      <c r="Q237" s="420"/>
      <c r="R237" s="420"/>
      <c r="S237" s="420"/>
      <c r="T237" s="420"/>
      <c r="U237" s="420"/>
      <c r="V237" s="420"/>
      <c r="W237" s="420"/>
      <c r="X237" s="420"/>
      <c r="Y237" s="420"/>
    </row>
    <row r="238" spans="1:25" s="419" customFormat="1" x14ac:dyDescent="0.2">
      <c r="A238" s="464"/>
      <c r="B238" s="464"/>
      <c r="C238" s="464"/>
      <c r="D238" s="464"/>
      <c r="E238" s="464"/>
      <c r="F238" s="464"/>
      <c r="G238" s="464"/>
      <c r="I238" s="420"/>
      <c r="J238" s="420"/>
      <c r="K238" s="420"/>
      <c r="L238" s="420"/>
      <c r="M238" s="420"/>
      <c r="N238" s="420"/>
      <c r="O238" s="420"/>
      <c r="P238" s="420"/>
      <c r="Q238" s="420"/>
      <c r="R238" s="420"/>
      <c r="S238" s="420"/>
      <c r="T238" s="420"/>
      <c r="U238" s="420"/>
      <c r="V238" s="420"/>
      <c r="W238" s="420"/>
      <c r="X238" s="420"/>
      <c r="Y238" s="420"/>
    </row>
    <row r="239" spans="1:25" s="419" customFormat="1" x14ac:dyDescent="0.2">
      <c r="A239" s="464"/>
      <c r="B239" s="464"/>
      <c r="C239" s="464"/>
      <c r="D239" s="464"/>
      <c r="E239" s="464"/>
      <c r="F239" s="464"/>
      <c r="G239" s="464"/>
      <c r="I239" s="420"/>
      <c r="J239" s="420"/>
      <c r="K239" s="420"/>
      <c r="L239" s="420"/>
      <c r="M239" s="420"/>
      <c r="N239" s="420"/>
      <c r="O239" s="420"/>
      <c r="P239" s="420"/>
      <c r="Q239" s="420"/>
      <c r="R239" s="420"/>
      <c r="S239" s="420"/>
      <c r="T239" s="420"/>
      <c r="U239" s="420"/>
      <c r="V239" s="420"/>
      <c r="W239" s="420"/>
      <c r="X239" s="420"/>
      <c r="Y239" s="420"/>
    </row>
    <row r="240" spans="1:25" s="419" customFormat="1" x14ac:dyDescent="0.2">
      <c r="A240" s="464"/>
      <c r="B240" s="464"/>
      <c r="C240" s="464"/>
      <c r="D240" s="464"/>
      <c r="E240" s="464"/>
      <c r="F240" s="464"/>
      <c r="G240" s="464"/>
      <c r="I240" s="420"/>
      <c r="J240" s="420"/>
      <c r="K240" s="420"/>
      <c r="L240" s="420"/>
      <c r="M240" s="420"/>
      <c r="N240" s="420"/>
      <c r="O240" s="420"/>
      <c r="P240" s="420"/>
      <c r="Q240" s="420"/>
      <c r="R240" s="420"/>
      <c r="S240" s="420"/>
      <c r="T240" s="420"/>
      <c r="U240" s="420"/>
      <c r="V240" s="420"/>
      <c r="W240" s="420"/>
      <c r="X240" s="420"/>
      <c r="Y240" s="420"/>
    </row>
    <row r="241" spans="1:25" s="419" customFormat="1" x14ac:dyDescent="0.2">
      <c r="A241" s="464"/>
      <c r="B241" s="464"/>
      <c r="C241" s="464"/>
      <c r="D241" s="464"/>
      <c r="E241" s="464"/>
      <c r="F241" s="464"/>
      <c r="G241" s="464"/>
      <c r="I241" s="420"/>
      <c r="J241" s="420"/>
      <c r="K241" s="420"/>
      <c r="L241" s="420"/>
      <c r="M241" s="420"/>
      <c r="N241" s="420"/>
      <c r="O241" s="420"/>
      <c r="P241" s="420"/>
      <c r="Q241" s="420"/>
      <c r="R241" s="420"/>
      <c r="S241" s="420"/>
      <c r="T241" s="420"/>
      <c r="U241" s="420"/>
      <c r="V241" s="420"/>
      <c r="W241" s="420"/>
      <c r="X241" s="420"/>
      <c r="Y241" s="420"/>
    </row>
    <row r="242" spans="1:25" s="419" customFormat="1" x14ac:dyDescent="0.2">
      <c r="A242" s="464"/>
      <c r="B242" s="464"/>
      <c r="C242" s="464"/>
      <c r="D242" s="464"/>
      <c r="E242" s="464"/>
      <c r="F242" s="464"/>
      <c r="G242" s="464"/>
      <c r="I242" s="420"/>
      <c r="J242" s="420"/>
      <c r="K242" s="420"/>
      <c r="L242" s="420"/>
      <c r="M242" s="420"/>
      <c r="N242" s="420"/>
      <c r="O242" s="420"/>
      <c r="P242" s="420"/>
      <c r="Q242" s="420"/>
      <c r="R242" s="420"/>
      <c r="S242" s="420"/>
      <c r="T242" s="420"/>
      <c r="U242" s="420"/>
      <c r="V242" s="420"/>
      <c r="W242" s="420"/>
      <c r="X242" s="420"/>
      <c r="Y242" s="420"/>
    </row>
    <row r="243" spans="1:25" s="419" customFormat="1" x14ac:dyDescent="0.2">
      <c r="A243" s="464"/>
      <c r="B243" s="464"/>
      <c r="C243" s="464"/>
      <c r="D243" s="464"/>
      <c r="E243" s="464"/>
      <c r="F243" s="464"/>
      <c r="G243" s="464"/>
      <c r="I243" s="420"/>
      <c r="J243" s="420"/>
      <c r="K243" s="420"/>
      <c r="L243" s="420"/>
      <c r="M243" s="420"/>
      <c r="N243" s="420"/>
      <c r="O243" s="420"/>
      <c r="P243" s="420"/>
      <c r="Q243" s="420"/>
      <c r="R243" s="420"/>
      <c r="S243" s="420"/>
      <c r="T243" s="420"/>
      <c r="U243" s="420"/>
      <c r="V243" s="420"/>
      <c r="W243" s="420"/>
      <c r="X243" s="420"/>
      <c r="Y243" s="420"/>
    </row>
    <row r="244" spans="1:25" s="419" customFormat="1" x14ac:dyDescent="0.2">
      <c r="A244" s="464"/>
      <c r="B244" s="464"/>
      <c r="C244" s="464"/>
      <c r="D244" s="464"/>
      <c r="E244" s="464"/>
      <c r="F244" s="464"/>
      <c r="G244" s="464"/>
      <c r="I244" s="420"/>
      <c r="J244" s="420"/>
      <c r="K244" s="420"/>
      <c r="L244" s="420"/>
      <c r="M244" s="420"/>
      <c r="N244" s="420"/>
      <c r="O244" s="420"/>
      <c r="P244" s="420"/>
      <c r="Q244" s="420"/>
      <c r="R244" s="420"/>
      <c r="S244" s="420"/>
      <c r="T244" s="420"/>
      <c r="U244" s="420"/>
      <c r="V244" s="420"/>
      <c r="W244" s="420"/>
      <c r="X244" s="420"/>
      <c r="Y244" s="420"/>
    </row>
    <row r="245" spans="1:25" s="419" customFormat="1" x14ac:dyDescent="0.2">
      <c r="A245" s="464"/>
      <c r="B245" s="464"/>
      <c r="C245" s="464"/>
      <c r="D245" s="464"/>
      <c r="E245" s="464"/>
      <c r="F245" s="464"/>
      <c r="G245" s="464"/>
      <c r="I245" s="420"/>
      <c r="J245" s="420"/>
      <c r="K245" s="420"/>
      <c r="L245" s="420"/>
      <c r="M245" s="420"/>
      <c r="N245" s="420"/>
      <c r="O245" s="420"/>
      <c r="P245" s="420"/>
      <c r="Q245" s="420"/>
      <c r="R245" s="420"/>
      <c r="S245" s="420"/>
      <c r="T245" s="420"/>
      <c r="U245" s="420"/>
      <c r="V245" s="420"/>
      <c r="W245" s="420"/>
      <c r="X245" s="420"/>
      <c r="Y245" s="420"/>
    </row>
    <row r="246" spans="1:25" s="419" customFormat="1" x14ac:dyDescent="0.2">
      <c r="A246" s="464"/>
      <c r="B246" s="464"/>
      <c r="C246" s="464"/>
      <c r="D246" s="464"/>
      <c r="E246" s="464"/>
      <c r="F246" s="464"/>
      <c r="G246" s="464"/>
      <c r="I246" s="420"/>
      <c r="J246" s="420"/>
      <c r="K246" s="420"/>
      <c r="L246" s="420"/>
      <c r="M246" s="420"/>
      <c r="N246" s="420"/>
      <c r="O246" s="420"/>
      <c r="P246" s="420"/>
      <c r="Q246" s="420"/>
      <c r="R246" s="420"/>
      <c r="S246" s="420"/>
      <c r="T246" s="420"/>
      <c r="U246" s="420"/>
      <c r="V246" s="420"/>
      <c r="W246" s="420"/>
      <c r="X246" s="420"/>
      <c r="Y246" s="420"/>
    </row>
    <row r="247" spans="1:25" s="419" customFormat="1" x14ac:dyDescent="0.2">
      <c r="A247" s="464"/>
      <c r="B247" s="464"/>
      <c r="C247" s="464"/>
      <c r="D247" s="464"/>
      <c r="E247" s="464"/>
      <c r="F247" s="464"/>
      <c r="G247" s="464"/>
      <c r="I247" s="420"/>
      <c r="J247" s="420"/>
      <c r="K247" s="420"/>
      <c r="L247" s="420"/>
      <c r="M247" s="420"/>
      <c r="N247" s="420"/>
      <c r="O247" s="420"/>
      <c r="P247" s="420"/>
      <c r="Q247" s="420"/>
      <c r="R247" s="420"/>
      <c r="S247" s="420"/>
      <c r="T247" s="420"/>
      <c r="U247" s="420"/>
      <c r="V247" s="420"/>
      <c r="W247" s="420"/>
      <c r="X247" s="420"/>
      <c r="Y247" s="420"/>
    </row>
    <row r="248" spans="1:25" s="419" customFormat="1" x14ac:dyDescent="0.2">
      <c r="A248" s="464"/>
      <c r="B248" s="464"/>
      <c r="C248" s="464"/>
      <c r="D248" s="464"/>
      <c r="E248" s="464"/>
      <c r="F248" s="464"/>
      <c r="G248" s="464"/>
      <c r="I248" s="420"/>
      <c r="J248" s="420"/>
      <c r="K248" s="420"/>
      <c r="L248" s="420"/>
      <c r="M248" s="420"/>
      <c r="N248" s="420"/>
      <c r="O248" s="420"/>
      <c r="P248" s="420"/>
      <c r="Q248" s="420"/>
      <c r="R248" s="420"/>
      <c r="S248" s="420"/>
      <c r="T248" s="420"/>
      <c r="U248" s="420"/>
      <c r="V248" s="420"/>
      <c r="W248" s="420"/>
      <c r="X248" s="420"/>
      <c r="Y248" s="420"/>
    </row>
    <row r="249" spans="1:25" s="419" customFormat="1" x14ac:dyDescent="0.2">
      <c r="A249" s="464"/>
      <c r="B249" s="464"/>
      <c r="C249" s="464"/>
      <c r="D249" s="464"/>
      <c r="E249" s="464"/>
      <c r="F249" s="464"/>
      <c r="G249" s="464"/>
      <c r="I249" s="420"/>
      <c r="J249" s="420"/>
      <c r="K249" s="420"/>
      <c r="L249" s="420"/>
      <c r="M249" s="420"/>
      <c r="N249" s="420"/>
      <c r="O249" s="420"/>
      <c r="P249" s="420"/>
      <c r="Q249" s="420"/>
      <c r="R249" s="420"/>
      <c r="S249" s="420"/>
      <c r="T249" s="420"/>
      <c r="U249" s="420"/>
      <c r="V249" s="420"/>
      <c r="W249" s="420"/>
      <c r="X249" s="420"/>
      <c r="Y249" s="420"/>
    </row>
    <row r="250" spans="1:25" s="419" customFormat="1" x14ac:dyDescent="0.2">
      <c r="A250" s="464"/>
      <c r="B250" s="464"/>
      <c r="C250" s="464"/>
      <c r="D250" s="464"/>
      <c r="E250" s="464"/>
      <c r="F250" s="464"/>
      <c r="G250" s="464"/>
      <c r="I250" s="420"/>
      <c r="J250" s="420"/>
      <c r="K250" s="420"/>
      <c r="L250" s="420"/>
      <c r="M250" s="420"/>
      <c r="N250" s="420"/>
      <c r="O250" s="420"/>
      <c r="P250" s="420"/>
      <c r="Q250" s="420"/>
      <c r="R250" s="420"/>
      <c r="S250" s="420"/>
      <c r="T250" s="420"/>
      <c r="U250" s="420"/>
      <c r="V250" s="420"/>
      <c r="W250" s="420"/>
      <c r="X250" s="420"/>
      <c r="Y250" s="420"/>
    </row>
    <row r="251" spans="1:25" s="419" customFormat="1" x14ac:dyDescent="0.2">
      <c r="A251" s="464"/>
      <c r="B251" s="464"/>
      <c r="C251" s="464"/>
      <c r="D251" s="464"/>
      <c r="E251" s="464"/>
      <c r="F251" s="464"/>
      <c r="G251" s="464"/>
      <c r="I251" s="420"/>
      <c r="J251" s="420"/>
      <c r="K251" s="420"/>
      <c r="L251" s="420"/>
      <c r="M251" s="420"/>
      <c r="N251" s="420"/>
      <c r="O251" s="420"/>
      <c r="P251" s="420"/>
      <c r="Q251" s="420"/>
      <c r="R251" s="420"/>
      <c r="S251" s="420"/>
      <c r="T251" s="420"/>
      <c r="U251" s="420"/>
      <c r="V251" s="420"/>
      <c r="W251" s="420"/>
      <c r="X251" s="420"/>
      <c r="Y251" s="420"/>
    </row>
    <row r="252" spans="1:25" s="419" customFormat="1" x14ac:dyDescent="0.2">
      <c r="A252" s="464"/>
      <c r="B252" s="464"/>
      <c r="C252" s="464"/>
      <c r="D252" s="464"/>
      <c r="E252" s="464"/>
      <c r="F252" s="464"/>
      <c r="G252" s="464"/>
      <c r="I252" s="420"/>
      <c r="J252" s="420"/>
      <c r="K252" s="420"/>
      <c r="L252" s="420"/>
      <c r="M252" s="420"/>
      <c r="N252" s="420"/>
      <c r="O252" s="420"/>
      <c r="P252" s="420"/>
      <c r="Q252" s="420"/>
      <c r="R252" s="420"/>
      <c r="S252" s="420"/>
      <c r="T252" s="420"/>
      <c r="U252" s="420"/>
      <c r="V252" s="420"/>
      <c r="W252" s="420"/>
      <c r="X252" s="420"/>
      <c r="Y252" s="420"/>
    </row>
    <row r="253" spans="1:25" s="419" customFormat="1" x14ac:dyDescent="0.2">
      <c r="A253" s="464"/>
      <c r="B253" s="464"/>
      <c r="C253" s="464"/>
      <c r="D253" s="464"/>
      <c r="E253" s="464"/>
      <c r="F253" s="464"/>
      <c r="G253" s="464"/>
      <c r="I253" s="420"/>
      <c r="J253" s="420"/>
      <c r="K253" s="420"/>
      <c r="L253" s="420"/>
      <c r="M253" s="420"/>
      <c r="N253" s="420"/>
      <c r="O253" s="420"/>
      <c r="P253" s="420"/>
      <c r="Q253" s="420"/>
      <c r="R253" s="420"/>
      <c r="S253" s="420"/>
      <c r="T253" s="420"/>
      <c r="U253" s="420"/>
      <c r="V253" s="420"/>
      <c r="W253" s="420"/>
      <c r="X253" s="420"/>
      <c r="Y253" s="420"/>
    </row>
    <row r="254" spans="1:25" s="419" customFormat="1" x14ac:dyDescent="0.2">
      <c r="A254" s="464"/>
      <c r="B254" s="464"/>
      <c r="C254" s="464"/>
      <c r="D254" s="464"/>
      <c r="E254" s="464"/>
      <c r="F254" s="464"/>
      <c r="G254" s="464"/>
      <c r="I254" s="420"/>
      <c r="J254" s="420"/>
      <c r="K254" s="420"/>
      <c r="L254" s="420"/>
      <c r="M254" s="420"/>
      <c r="N254" s="420"/>
      <c r="O254" s="420"/>
      <c r="P254" s="420"/>
      <c r="Q254" s="420"/>
      <c r="R254" s="420"/>
      <c r="S254" s="420"/>
      <c r="T254" s="420"/>
      <c r="U254" s="420"/>
      <c r="V254" s="420"/>
      <c r="W254" s="420"/>
      <c r="X254" s="420"/>
      <c r="Y254" s="420"/>
    </row>
    <row r="255" spans="1:25" s="419" customFormat="1" x14ac:dyDescent="0.2">
      <c r="A255" s="464"/>
      <c r="B255" s="464"/>
      <c r="C255" s="464"/>
      <c r="D255" s="464"/>
      <c r="E255" s="464"/>
      <c r="F255" s="464"/>
      <c r="G255" s="464"/>
      <c r="I255" s="420"/>
      <c r="J255" s="420"/>
      <c r="K255" s="420"/>
      <c r="L255" s="420"/>
      <c r="M255" s="420"/>
      <c r="N255" s="420"/>
      <c r="O255" s="420"/>
      <c r="P255" s="420"/>
      <c r="Q255" s="420"/>
      <c r="R255" s="420"/>
      <c r="S255" s="420"/>
      <c r="T255" s="420"/>
      <c r="U255" s="420"/>
      <c r="V255" s="420"/>
      <c r="W255" s="420"/>
      <c r="X255" s="420"/>
      <c r="Y255" s="420"/>
    </row>
    <row r="256" spans="1:25" s="419" customFormat="1" x14ac:dyDescent="0.2">
      <c r="A256" s="464"/>
      <c r="B256" s="464"/>
      <c r="C256" s="464"/>
      <c r="D256" s="464"/>
      <c r="E256" s="464"/>
      <c r="F256" s="464"/>
      <c r="G256" s="464"/>
      <c r="I256" s="420"/>
      <c r="J256" s="420"/>
      <c r="K256" s="420"/>
      <c r="L256" s="420"/>
      <c r="M256" s="420"/>
      <c r="N256" s="420"/>
      <c r="O256" s="420"/>
      <c r="P256" s="420"/>
      <c r="Q256" s="420"/>
      <c r="R256" s="420"/>
      <c r="S256" s="420"/>
      <c r="T256" s="420"/>
      <c r="U256" s="420"/>
      <c r="V256" s="420"/>
      <c r="W256" s="420"/>
      <c r="X256" s="420"/>
      <c r="Y256" s="420"/>
    </row>
    <row r="257" spans="1:25" s="419" customFormat="1" x14ac:dyDescent="0.2">
      <c r="A257" s="464"/>
      <c r="B257" s="464"/>
      <c r="C257" s="464"/>
      <c r="D257" s="464"/>
      <c r="E257" s="464"/>
      <c r="F257" s="464"/>
      <c r="G257" s="464"/>
      <c r="I257" s="420"/>
      <c r="J257" s="420"/>
      <c r="K257" s="420"/>
      <c r="L257" s="420"/>
      <c r="M257" s="420"/>
      <c r="N257" s="420"/>
      <c r="O257" s="420"/>
      <c r="P257" s="420"/>
      <c r="Q257" s="420"/>
      <c r="R257" s="420"/>
      <c r="S257" s="420"/>
      <c r="T257" s="420"/>
      <c r="U257" s="420"/>
      <c r="V257" s="420"/>
      <c r="W257" s="420"/>
      <c r="X257" s="420"/>
      <c r="Y257" s="420"/>
    </row>
    <row r="258" spans="1:25" s="419" customFormat="1" x14ac:dyDescent="0.2">
      <c r="A258" s="464"/>
      <c r="B258" s="464"/>
      <c r="C258" s="464"/>
      <c r="D258" s="464"/>
      <c r="E258" s="464"/>
      <c r="F258" s="464"/>
      <c r="G258" s="464"/>
      <c r="I258" s="420"/>
      <c r="J258" s="420"/>
      <c r="K258" s="420"/>
      <c r="L258" s="420"/>
      <c r="M258" s="420"/>
      <c r="N258" s="420"/>
      <c r="O258" s="420"/>
      <c r="P258" s="420"/>
      <c r="Q258" s="420"/>
      <c r="R258" s="420"/>
      <c r="S258" s="420"/>
      <c r="T258" s="420"/>
      <c r="U258" s="420"/>
      <c r="V258" s="420"/>
      <c r="W258" s="420"/>
      <c r="X258" s="420"/>
      <c r="Y258" s="420"/>
    </row>
    <row r="259" spans="1:25" s="419" customFormat="1" x14ac:dyDescent="0.2">
      <c r="A259" s="464"/>
      <c r="B259" s="464"/>
      <c r="C259" s="464"/>
      <c r="D259" s="464"/>
      <c r="E259" s="464"/>
      <c r="F259" s="464"/>
      <c r="G259" s="464"/>
      <c r="I259" s="420"/>
      <c r="J259" s="420"/>
      <c r="K259" s="420"/>
      <c r="L259" s="420"/>
      <c r="M259" s="420"/>
      <c r="N259" s="420"/>
      <c r="O259" s="420"/>
      <c r="P259" s="420"/>
      <c r="Q259" s="420"/>
      <c r="R259" s="420"/>
      <c r="S259" s="420"/>
      <c r="T259" s="420"/>
      <c r="U259" s="420"/>
      <c r="V259" s="420"/>
      <c r="W259" s="420"/>
      <c r="X259" s="420"/>
      <c r="Y259" s="420"/>
    </row>
    <row r="260" spans="1:25" s="419" customFormat="1" x14ac:dyDescent="0.2">
      <c r="A260" s="464"/>
      <c r="B260" s="464"/>
      <c r="C260" s="464"/>
      <c r="D260" s="464"/>
      <c r="E260" s="464"/>
      <c r="F260" s="464"/>
      <c r="G260" s="464"/>
      <c r="I260" s="420"/>
      <c r="J260" s="420"/>
      <c r="K260" s="420"/>
      <c r="L260" s="420"/>
      <c r="M260" s="420"/>
      <c r="N260" s="420"/>
      <c r="O260" s="420"/>
      <c r="P260" s="420"/>
      <c r="Q260" s="420"/>
      <c r="R260" s="420"/>
      <c r="S260" s="420"/>
      <c r="T260" s="420"/>
      <c r="U260" s="420"/>
      <c r="V260" s="420"/>
      <c r="W260" s="420"/>
      <c r="X260" s="420"/>
      <c r="Y260" s="420"/>
    </row>
    <row r="261" spans="1:25" s="419" customFormat="1" x14ac:dyDescent="0.2">
      <c r="A261" s="464"/>
      <c r="B261" s="464"/>
      <c r="C261" s="464"/>
      <c r="D261" s="464"/>
      <c r="E261" s="464"/>
      <c r="F261" s="464"/>
      <c r="G261" s="464"/>
      <c r="I261" s="420"/>
      <c r="J261" s="420"/>
      <c r="K261" s="420"/>
      <c r="L261" s="420"/>
      <c r="M261" s="420"/>
      <c r="N261" s="420"/>
      <c r="O261" s="420"/>
      <c r="P261" s="420"/>
      <c r="Q261" s="420"/>
      <c r="R261" s="420"/>
      <c r="S261" s="420"/>
      <c r="T261" s="420"/>
      <c r="U261" s="420"/>
      <c r="V261" s="420"/>
      <c r="W261" s="420"/>
      <c r="X261" s="420"/>
      <c r="Y261" s="420"/>
    </row>
    <row r="262" spans="1:25" s="419" customFormat="1" x14ac:dyDescent="0.2">
      <c r="A262" s="464"/>
      <c r="B262" s="464"/>
      <c r="C262" s="464"/>
      <c r="D262" s="464"/>
      <c r="E262" s="464"/>
      <c r="F262" s="464"/>
      <c r="G262" s="464"/>
      <c r="I262" s="420"/>
      <c r="J262" s="420"/>
      <c r="K262" s="420"/>
      <c r="L262" s="420"/>
      <c r="M262" s="420"/>
      <c r="N262" s="420"/>
      <c r="O262" s="420"/>
      <c r="P262" s="420"/>
      <c r="Q262" s="420"/>
      <c r="R262" s="420"/>
      <c r="S262" s="420"/>
      <c r="T262" s="420"/>
      <c r="U262" s="420"/>
      <c r="V262" s="420"/>
      <c r="W262" s="420"/>
      <c r="X262" s="420"/>
      <c r="Y262" s="420"/>
    </row>
    <row r="263" spans="1:25" s="419" customFormat="1" x14ac:dyDescent="0.2">
      <c r="A263" s="464"/>
      <c r="B263" s="464"/>
      <c r="C263" s="464"/>
      <c r="D263" s="464"/>
      <c r="E263" s="464"/>
      <c r="F263" s="464"/>
      <c r="I263" s="420"/>
      <c r="J263" s="420"/>
      <c r="K263" s="420"/>
      <c r="L263" s="420"/>
      <c r="M263" s="420"/>
      <c r="N263" s="420"/>
      <c r="O263" s="420"/>
      <c r="P263" s="420"/>
      <c r="Q263" s="420"/>
      <c r="R263" s="420"/>
      <c r="S263" s="420"/>
      <c r="T263" s="420"/>
      <c r="U263" s="420"/>
      <c r="V263" s="420"/>
      <c r="W263" s="420"/>
      <c r="X263" s="420"/>
      <c r="Y263" s="420"/>
    </row>
    <row r="264" spans="1:25" s="419" customFormat="1" x14ac:dyDescent="0.2">
      <c r="A264" s="464"/>
      <c r="B264" s="464"/>
      <c r="C264" s="464"/>
      <c r="D264" s="464"/>
      <c r="E264" s="464"/>
      <c r="F264" s="464"/>
      <c r="I264" s="420"/>
      <c r="J264" s="420"/>
      <c r="K264" s="420"/>
      <c r="L264" s="420"/>
      <c r="M264" s="420"/>
      <c r="N264" s="420"/>
      <c r="O264" s="420"/>
      <c r="P264" s="420"/>
      <c r="Q264" s="420"/>
      <c r="R264" s="420"/>
      <c r="S264" s="420"/>
      <c r="T264" s="420"/>
      <c r="U264" s="420"/>
      <c r="V264" s="420"/>
      <c r="W264" s="420"/>
      <c r="X264" s="420"/>
      <c r="Y264" s="420"/>
    </row>
    <row r="265" spans="1:25" s="419" customFormat="1" x14ac:dyDescent="0.2">
      <c r="A265" s="464"/>
      <c r="B265" s="464"/>
      <c r="C265" s="464"/>
      <c r="D265" s="464"/>
      <c r="E265" s="464"/>
      <c r="F265" s="464"/>
      <c r="I265" s="420"/>
      <c r="J265" s="420"/>
      <c r="K265" s="420"/>
      <c r="L265" s="420"/>
      <c r="M265" s="420"/>
      <c r="N265" s="420"/>
      <c r="O265" s="420"/>
      <c r="P265" s="420"/>
      <c r="Q265" s="420"/>
      <c r="R265" s="420"/>
      <c r="S265" s="420"/>
      <c r="T265" s="420"/>
      <c r="U265" s="420"/>
      <c r="V265" s="420"/>
      <c r="W265" s="420"/>
      <c r="X265" s="420"/>
      <c r="Y265" s="420"/>
    </row>
    <row r="266" spans="1:25" s="419" customFormat="1" x14ac:dyDescent="0.2">
      <c r="A266" s="464"/>
      <c r="B266" s="464"/>
      <c r="C266" s="464"/>
      <c r="D266" s="464"/>
      <c r="E266" s="464"/>
      <c r="F266" s="464"/>
      <c r="I266" s="420"/>
      <c r="J266" s="420"/>
      <c r="K266" s="420"/>
      <c r="L266" s="420"/>
      <c r="M266" s="420"/>
      <c r="N266" s="420"/>
      <c r="O266" s="420"/>
      <c r="P266" s="420"/>
      <c r="Q266" s="420"/>
      <c r="R266" s="420"/>
      <c r="S266" s="420"/>
      <c r="T266" s="420"/>
      <c r="U266" s="420"/>
      <c r="V266" s="420"/>
      <c r="W266" s="420"/>
      <c r="X266" s="420"/>
      <c r="Y266" s="420"/>
    </row>
    <row r="267" spans="1:25" s="419" customFormat="1" x14ac:dyDescent="0.2">
      <c r="A267" s="464"/>
      <c r="B267" s="464"/>
      <c r="C267" s="464"/>
      <c r="D267" s="464"/>
      <c r="E267" s="464"/>
      <c r="F267" s="464"/>
      <c r="I267" s="420"/>
      <c r="J267" s="420"/>
      <c r="K267" s="420"/>
      <c r="L267" s="420"/>
      <c r="M267" s="420"/>
      <c r="N267" s="420"/>
      <c r="O267" s="420"/>
      <c r="P267" s="420"/>
      <c r="Q267" s="420"/>
      <c r="R267" s="420"/>
      <c r="S267" s="420"/>
      <c r="T267" s="420"/>
      <c r="U267" s="420"/>
      <c r="V267" s="420"/>
      <c r="W267" s="420"/>
      <c r="X267" s="420"/>
      <c r="Y267" s="420"/>
    </row>
    <row r="268" spans="1:25" s="419" customFormat="1" x14ac:dyDescent="0.2">
      <c r="A268" s="464"/>
      <c r="B268" s="464"/>
      <c r="C268" s="464"/>
      <c r="D268" s="464"/>
      <c r="E268" s="464"/>
      <c r="F268" s="464"/>
      <c r="I268" s="420"/>
      <c r="J268" s="420"/>
      <c r="K268" s="420"/>
      <c r="L268" s="420"/>
      <c r="M268" s="420"/>
      <c r="N268" s="420"/>
      <c r="O268" s="420"/>
      <c r="P268" s="420"/>
      <c r="Q268" s="420"/>
      <c r="R268" s="420"/>
      <c r="S268" s="420"/>
      <c r="T268" s="420"/>
      <c r="U268" s="420"/>
      <c r="V268" s="420"/>
      <c r="W268" s="420"/>
      <c r="X268" s="420"/>
      <c r="Y268" s="420"/>
    </row>
    <row r="269" spans="1:25" s="419" customFormat="1" x14ac:dyDescent="0.2">
      <c r="A269" s="464"/>
      <c r="B269" s="464"/>
      <c r="C269" s="464"/>
      <c r="D269" s="464"/>
      <c r="E269" s="464"/>
      <c r="F269" s="464"/>
      <c r="I269" s="420"/>
      <c r="J269" s="420"/>
      <c r="K269" s="420"/>
      <c r="L269" s="420"/>
      <c r="M269" s="420"/>
      <c r="N269" s="420"/>
      <c r="O269" s="420"/>
      <c r="P269" s="420"/>
      <c r="Q269" s="420"/>
      <c r="R269" s="420"/>
      <c r="S269" s="420"/>
      <c r="T269" s="420"/>
      <c r="U269" s="420"/>
      <c r="V269" s="420"/>
      <c r="W269" s="420"/>
      <c r="X269" s="420"/>
      <c r="Y269" s="420"/>
    </row>
    <row r="270" spans="1:25" s="419" customFormat="1" x14ac:dyDescent="0.2">
      <c r="A270" s="464"/>
      <c r="B270" s="464"/>
      <c r="C270" s="464"/>
      <c r="D270" s="464"/>
      <c r="E270" s="464"/>
      <c r="F270" s="464"/>
      <c r="I270" s="420"/>
      <c r="J270" s="420"/>
      <c r="K270" s="420"/>
      <c r="L270" s="420"/>
      <c r="M270" s="420"/>
      <c r="N270" s="420"/>
      <c r="O270" s="420"/>
      <c r="P270" s="420"/>
      <c r="Q270" s="420"/>
      <c r="R270" s="420"/>
      <c r="S270" s="420"/>
      <c r="T270" s="420"/>
      <c r="U270" s="420"/>
      <c r="V270" s="420"/>
      <c r="W270" s="420"/>
      <c r="X270" s="420"/>
      <c r="Y270" s="420"/>
    </row>
    <row r="271" spans="1:25" s="419" customFormat="1" x14ac:dyDescent="0.2">
      <c r="A271" s="464"/>
      <c r="B271" s="464"/>
      <c r="C271" s="464"/>
      <c r="D271" s="464"/>
      <c r="E271" s="464"/>
      <c r="F271" s="464"/>
      <c r="I271" s="420"/>
      <c r="J271" s="420"/>
      <c r="K271" s="420"/>
      <c r="L271" s="420"/>
      <c r="M271" s="420"/>
      <c r="N271" s="420"/>
      <c r="O271" s="420"/>
      <c r="P271" s="420"/>
      <c r="Q271" s="420"/>
      <c r="R271" s="420"/>
      <c r="S271" s="420"/>
      <c r="T271" s="420"/>
      <c r="U271" s="420"/>
      <c r="V271" s="420"/>
      <c r="W271" s="420"/>
      <c r="X271" s="420"/>
      <c r="Y271" s="420"/>
    </row>
    <row r="272" spans="1:25" s="419" customFormat="1" x14ac:dyDescent="0.2">
      <c r="A272" s="464"/>
      <c r="B272" s="464"/>
      <c r="C272" s="464"/>
      <c r="D272" s="464"/>
      <c r="E272" s="464"/>
      <c r="F272" s="464"/>
      <c r="I272" s="420"/>
      <c r="J272" s="420"/>
      <c r="K272" s="420"/>
      <c r="L272" s="420"/>
      <c r="M272" s="420"/>
      <c r="N272" s="420"/>
      <c r="O272" s="420"/>
      <c r="P272" s="420"/>
      <c r="Q272" s="420"/>
      <c r="R272" s="420"/>
      <c r="S272" s="420"/>
      <c r="T272" s="420"/>
      <c r="U272" s="420"/>
      <c r="V272" s="420"/>
      <c r="W272" s="420"/>
      <c r="X272" s="420"/>
      <c r="Y272" s="420"/>
    </row>
    <row r="273" spans="1:25" s="419" customFormat="1" x14ac:dyDescent="0.2">
      <c r="A273" s="464"/>
      <c r="B273" s="464"/>
      <c r="C273" s="464"/>
      <c r="D273" s="464"/>
      <c r="E273" s="464"/>
      <c r="F273" s="464"/>
      <c r="I273" s="420"/>
      <c r="J273" s="420"/>
      <c r="K273" s="420"/>
      <c r="L273" s="420"/>
      <c r="M273" s="420"/>
      <c r="N273" s="420"/>
      <c r="O273" s="420"/>
      <c r="P273" s="420"/>
      <c r="Q273" s="420"/>
      <c r="R273" s="420"/>
      <c r="S273" s="420"/>
      <c r="T273" s="420"/>
      <c r="U273" s="420"/>
      <c r="V273" s="420"/>
      <c r="W273" s="420"/>
      <c r="X273" s="420"/>
      <c r="Y273" s="420"/>
    </row>
    <row r="274" spans="1:25" s="419" customFormat="1" x14ac:dyDescent="0.2">
      <c r="A274" s="464"/>
      <c r="B274" s="464"/>
      <c r="C274" s="464"/>
      <c r="D274" s="464"/>
      <c r="E274" s="464"/>
      <c r="F274" s="464"/>
      <c r="I274" s="420"/>
      <c r="J274" s="420"/>
      <c r="K274" s="420"/>
      <c r="L274" s="420"/>
      <c r="M274" s="420"/>
      <c r="N274" s="420"/>
      <c r="O274" s="420"/>
      <c r="P274" s="420"/>
      <c r="Q274" s="420"/>
      <c r="R274" s="420"/>
      <c r="S274" s="420"/>
      <c r="T274" s="420"/>
      <c r="U274" s="420"/>
      <c r="V274" s="420"/>
      <c r="W274" s="420"/>
      <c r="X274" s="420"/>
      <c r="Y274" s="420"/>
    </row>
    <row r="275" spans="1:25" s="419" customFormat="1" x14ac:dyDescent="0.2">
      <c r="A275" s="464"/>
      <c r="B275" s="464"/>
      <c r="C275" s="464"/>
      <c r="D275" s="464"/>
      <c r="E275" s="464"/>
      <c r="F275" s="464"/>
      <c r="I275" s="420"/>
      <c r="J275" s="420"/>
      <c r="K275" s="420"/>
      <c r="L275" s="420"/>
      <c r="M275" s="420"/>
      <c r="N275" s="420"/>
      <c r="O275" s="420"/>
      <c r="P275" s="420"/>
      <c r="Q275" s="420"/>
      <c r="R275" s="420"/>
      <c r="S275" s="420"/>
      <c r="T275" s="420"/>
      <c r="U275" s="420"/>
      <c r="V275" s="420"/>
      <c r="W275" s="420"/>
      <c r="X275" s="420"/>
      <c r="Y275" s="420"/>
    </row>
    <row r="276" spans="1:25" s="419" customFormat="1" x14ac:dyDescent="0.2">
      <c r="A276" s="464"/>
      <c r="B276" s="464"/>
      <c r="C276" s="464"/>
      <c r="D276" s="464"/>
      <c r="E276" s="464"/>
      <c r="F276" s="464"/>
      <c r="I276" s="420"/>
      <c r="J276" s="420"/>
      <c r="K276" s="420"/>
      <c r="L276" s="420"/>
      <c r="M276" s="420"/>
      <c r="N276" s="420"/>
      <c r="O276" s="420"/>
      <c r="P276" s="420"/>
      <c r="Q276" s="420"/>
      <c r="R276" s="420"/>
      <c r="S276" s="420"/>
      <c r="T276" s="420"/>
      <c r="U276" s="420"/>
      <c r="V276" s="420"/>
      <c r="W276" s="420"/>
      <c r="X276" s="420"/>
      <c r="Y276" s="420"/>
    </row>
    <row r="277" spans="1:25" s="419" customFormat="1" x14ac:dyDescent="0.2">
      <c r="A277" s="464"/>
      <c r="B277" s="464"/>
      <c r="C277" s="464"/>
      <c r="D277" s="464"/>
      <c r="E277" s="464"/>
      <c r="F277" s="464"/>
      <c r="I277" s="420"/>
      <c r="J277" s="420"/>
      <c r="K277" s="420"/>
      <c r="L277" s="420"/>
      <c r="M277" s="420"/>
      <c r="N277" s="420"/>
      <c r="O277" s="420"/>
      <c r="P277" s="420"/>
      <c r="Q277" s="420"/>
      <c r="R277" s="420"/>
      <c r="S277" s="420"/>
      <c r="T277" s="420"/>
      <c r="U277" s="420"/>
      <c r="V277" s="420"/>
      <c r="W277" s="420"/>
      <c r="X277" s="420"/>
      <c r="Y277" s="420"/>
    </row>
    <row r="278" spans="1:25" s="419" customFormat="1" x14ac:dyDescent="0.2">
      <c r="A278" s="464"/>
      <c r="B278" s="464"/>
      <c r="C278" s="464"/>
      <c r="D278" s="464"/>
      <c r="E278" s="464"/>
      <c r="F278" s="464"/>
      <c r="I278" s="420"/>
      <c r="J278" s="420"/>
      <c r="K278" s="420"/>
      <c r="L278" s="420"/>
      <c r="M278" s="420"/>
      <c r="N278" s="420"/>
      <c r="O278" s="420"/>
      <c r="P278" s="420"/>
      <c r="Q278" s="420"/>
      <c r="R278" s="420"/>
      <c r="S278" s="420"/>
      <c r="T278" s="420"/>
      <c r="U278" s="420"/>
      <c r="V278" s="420"/>
      <c r="W278" s="420"/>
      <c r="X278" s="420"/>
      <c r="Y278" s="420"/>
    </row>
    <row r="279" spans="1:25" s="419" customFormat="1" x14ac:dyDescent="0.2">
      <c r="A279" s="464"/>
      <c r="B279" s="464"/>
      <c r="C279" s="464"/>
      <c r="D279" s="464"/>
      <c r="E279" s="464"/>
      <c r="F279" s="464"/>
      <c r="I279" s="420"/>
      <c r="J279" s="420"/>
      <c r="K279" s="420"/>
      <c r="L279" s="420"/>
      <c r="M279" s="420"/>
      <c r="N279" s="420"/>
      <c r="O279" s="420"/>
      <c r="P279" s="420"/>
      <c r="Q279" s="420"/>
      <c r="R279" s="420"/>
      <c r="S279" s="420"/>
      <c r="T279" s="420"/>
      <c r="U279" s="420"/>
      <c r="V279" s="420"/>
      <c r="W279" s="420"/>
      <c r="X279" s="420"/>
      <c r="Y279" s="420"/>
    </row>
    <row r="280" spans="1:25" s="419" customFormat="1" x14ac:dyDescent="0.2">
      <c r="A280" s="464"/>
      <c r="B280" s="464"/>
      <c r="C280" s="464"/>
      <c r="D280" s="464"/>
      <c r="E280" s="464"/>
      <c r="F280" s="464"/>
      <c r="I280" s="420"/>
      <c r="J280" s="420"/>
      <c r="K280" s="420"/>
      <c r="L280" s="420"/>
      <c r="M280" s="420"/>
      <c r="N280" s="420"/>
      <c r="O280" s="420"/>
      <c r="P280" s="420"/>
      <c r="Q280" s="420"/>
      <c r="R280" s="420"/>
      <c r="S280" s="420"/>
      <c r="T280" s="420"/>
      <c r="U280" s="420"/>
      <c r="V280" s="420"/>
      <c r="W280" s="420"/>
      <c r="X280" s="420"/>
      <c r="Y280" s="420"/>
    </row>
    <row r="281" spans="1:25" s="419" customFormat="1" x14ac:dyDescent="0.2">
      <c r="A281" s="464"/>
      <c r="B281" s="464"/>
      <c r="C281" s="464"/>
      <c r="D281" s="464"/>
      <c r="E281" s="464"/>
      <c r="F281" s="464"/>
      <c r="I281" s="420"/>
      <c r="J281" s="420"/>
      <c r="K281" s="420"/>
      <c r="L281" s="420"/>
      <c r="M281" s="420"/>
      <c r="N281" s="420"/>
      <c r="O281" s="420"/>
      <c r="P281" s="420"/>
      <c r="Q281" s="420"/>
      <c r="R281" s="420"/>
      <c r="S281" s="420"/>
      <c r="T281" s="420"/>
      <c r="U281" s="420"/>
      <c r="V281" s="420"/>
      <c r="W281" s="420"/>
      <c r="X281" s="420"/>
      <c r="Y281" s="420"/>
    </row>
    <row r="282" spans="1:25" s="419" customFormat="1" x14ac:dyDescent="0.2">
      <c r="A282" s="464"/>
      <c r="B282" s="464"/>
      <c r="C282" s="464"/>
      <c r="D282" s="464"/>
      <c r="E282" s="464"/>
      <c r="F282" s="464"/>
      <c r="I282" s="420"/>
      <c r="J282" s="420"/>
      <c r="K282" s="420"/>
      <c r="L282" s="420"/>
      <c r="M282" s="420"/>
      <c r="N282" s="420"/>
      <c r="O282" s="420"/>
      <c r="P282" s="420"/>
      <c r="Q282" s="420"/>
      <c r="R282" s="420"/>
      <c r="S282" s="420"/>
      <c r="T282" s="420"/>
      <c r="U282" s="420"/>
      <c r="V282" s="420"/>
      <c r="W282" s="420"/>
      <c r="X282" s="420"/>
      <c r="Y282" s="420"/>
    </row>
    <row r="283" spans="1:25" s="419" customFormat="1" x14ac:dyDescent="0.2">
      <c r="A283" s="464"/>
      <c r="B283" s="464"/>
      <c r="C283" s="464"/>
      <c r="D283" s="464"/>
      <c r="E283" s="464"/>
      <c r="F283" s="464"/>
      <c r="I283" s="420"/>
      <c r="J283" s="420"/>
      <c r="K283" s="420"/>
      <c r="L283" s="420"/>
      <c r="M283" s="420"/>
      <c r="N283" s="420"/>
      <c r="O283" s="420"/>
      <c r="P283" s="420"/>
      <c r="Q283" s="420"/>
      <c r="R283" s="420"/>
      <c r="S283" s="420"/>
      <c r="T283" s="420"/>
      <c r="U283" s="420"/>
      <c r="V283" s="420"/>
      <c r="W283" s="420"/>
      <c r="X283" s="420"/>
      <c r="Y283" s="420"/>
    </row>
    <row r="284" spans="1:25" s="419" customFormat="1" x14ac:dyDescent="0.2">
      <c r="A284" s="464"/>
      <c r="B284" s="464"/>
      <c r="C284" s="464"/>
      <c r="D284" s="464"/>
      <c r="E284" s="464"/>
      <c r="F284" s="464"/>
      <c r="I284" s="420"/>
      <c r="J284" s="420"/>
      <c r="K284" s="420"/>
      <c r="L284" s="420"/>
      <c r="M284" s="420"/>
      <c r="N284" s="420"/>
      <c r="O284" s="420"/>
      <c r="P284" s="420"/>
      <c r="Q284" s="420"/>
      <c r="R284" s="420"/>
      <c r="S284" s="420"/>
      <c r="T284" s="420"/>
      <c r="U284" s="420"/>
      <c r="V284" s="420"/>
      <c r="W284" s="420"/>
      <c r="X284" s="420"/>
      <c r="Y284" s="420"/>
    </row>
    <row r="285" spans="1:25" s="419" customFormat="1" x14ac:dyDescent="0.2">
      <c r="A285" s="464"/>
      <c r="B285" s="464"/>
      <c r="C285" s="464"/>
      <c r="D285" s="464"/>
      <c r="E285" s="464"/>
      <c r="F285" s="464"/>
      <c r="I285" s="420"/>
      <c r="J285" s="420"/>
      <c r="K285" s="420"/>
      <c r="L285" s="420"/>
      <c r="M285" s="420"/>
      <c r="N285" s="420"/>
      <c r="O285" s="420"/>
      <c r="P285" s="420"/>
      <c r="Q285" s="420"/>
      <c r="R285" s="420"/>
      <c r="S285" s="420"/>
      <c r="T285" s="420"/>
      <c r="U285" s="420"/>
      <c r="V285" s="420"/>
      <c r="W285" s="420"/>
      <c r="X285" s="420"/>
      <c r="Y285" s="420"/>
    </row>
    <row r="286" spans="1:25" s="419" customFormat="1" x14ac:dyDescent="0.2">
      <c r="A286" s="464"/>
      <c r="B286" s="464"/>
      <c r="C286" s="464"/>
      <c r="D286" s="464"/>
      <c r="E286" s="464"/>
      <c r="F286" s="464"/>
      <c r="I286" s="420"/>
      <c r="J286" s="420"/>
      <c r="K286" s="420"/>
      <c r="L286" s="420"/>
      <c r="M286" s="420"/>
      <c r="N286" s="420"/>
      <c r="O286" s="420"/>
      <c r="P286" s="420"/>
      <c r="Q286" s="420"/>
      <c r="R286" s="420"/>
      <c r="S286" s="420"/>
      <c r="T286" s="420"/>
      <c r="U286" s="420"/>
      <c r="V286" s="420"/>
      <c r="W286" s="420"/>
      <c r="X286" s="420"/>
      <c r="Y286" s="420"/>
    </row>
    <row r="287" spans="1:25" s="419" customFormat="1" x14ac:dyDescent="0.2">
      <c r="A287" s="464"/>
      <c r="B287" s="464"/>
      <c r="C287" s="464"/>
      <c r="D287" s="464"/>
      <c r="E287" s="464"/>
      <c r="F287" s="464"/>
      <c r="I287" s="420"/>
      <c r="J287" s="420"/>
      <c r="K287" s="420"/>
      <c r="L287" s="420"/>
      <c r="M287" s="420"/>
      <c r="N287" s="420"/>
      <c r="O287" s="420"/>
      <c r="P287" s="420"/>
      <c r="Q287" s="420"/>
      <c r="R287" s="420"/>
      <c r="S287" s="420"/>
      <c r="T287" s="420"/>
      <c r="U287" s="420"/>
      <c r="V287" s="420"/>
      <c r="W287" s="420"/>
      <c r="X287" s="420"/>
      <c r="Y287" s="420"/>
    </row>
    <row r="288" spans="1:25" s="419" customFormat="1" x14ac:dyDescent="0.2">
      <c r="A288" s="464"/>
      <c r="B288" s="464"/>
      <c r="C288" s="464"/>
      <c r="D288" s="464"/>
      <c r="E288" s="464"/>
      <c r="F288" s="464"/>
      <c r="I288" s="420"/>
      <c r="J288" s="420"/>
      <c r="K288" s="420"/>
      <c r="L288" s="420"/>
      <c r="M288" s="420"/>
      <c r="N288" s="420"/>
      <c r="O288" s="420"/>
      <c r="P288" s="420"/>
      <c r="Q288" s="420"/>
      <c r="R288" s="420"/>
      <c r="S288" s="420"/>
      <c r="T288" s="420"/>
      <c r="U288" s="420"/>
      <c r="V288" s="420"/>
      <c r="W288" s="420"/>
      <c r="X288" s="420"/>
      <c r="Y288" s="420"/>
    </row>
    <row r="289" spans="1:25" s="419" customFormat="1" x14ac:dyDescent="0.2">
      <c r="A289" s="464"/>
      <c r="B289" s="464"/>
      <c r="C289" s="464"/>
      <c r="D289" s="464"/>
      <c r="E289" s="464"/>
      <c r="F289" s="464"/>
      <c r="I289" s="420"/>
      <c r="J289" s="420"/>
      <c r="K289" s="420"/>
      <c r="L289" s="420"/>
      <c r="M289" s="420"/>
      <c r="N289" s="420"/>
      <c r="O289" s="420"/>
      <c r="P289" s="420"/>
      <c r="Q289" s="420"/>
      <c r="R289" s="420"/>
      <c r="S289" s="420"/>
      <c r="T289" s="420"/>
      <c r="U289" s="420"/>
      <c r="V289" s="420"/>
      <c r="W289" s="420"/>
      <c r="X289" s="420"/>
      <c r="Y289" s="420"/>
    </row>
    <row r="290" spans="1:25" s="419" customFormat="1" x14ac:dyDescent="0.2">
      <c r="A290" s="464"/>
      <c r="B290" s="464"/>
      <c r="C290" s="464"/>
      <c r="D290" s="464"/>
      <c r="E290" s="464"/>
      <c r="F290" s="464"/>
      <c r="I290" s="420"/>
      <c r="J290" s="420"/>
      <c r="K290" s="420"/>
      <c r="L290" s="420"/>
      <c r="M290" s="420"/>
      <c r="N290" s="420"/>
      <c r="O290" s="420"/>
      <c r="P290" s="420"/>
      <c r="Q290" s="420"/>
      <c r="R290" s="420"/>
      <c r="S290" s="420"/>
      <c r="T290" s="420"/>
      <c r="U290" s="420"/>
      <c r="V290" s="420"/>
      <c r="W290" s="420"/>
      <c r="X290" s="420"/>
      <c r="Y290" s="420"/>
    </row>
    <row r="291" spans="1:25" s="419" customFormat="1" x14ac:dyDescent="0.2">
      <c r="A291" s="464"/>
      <c r="B291" s="464"/>
      <c r="C291" s="464"/>
      <c r="D291" s="464"/>
      <c r="E291" s="464"/>
      <c r="F291" s="464"/>
      <c r="I291" s="420"/>
      <c r="J291" s="420"/>
      <c r="K291" s="420"/>
      <c r="L291" s="420"/>
      <c r="M291" s="420"/>
      <c r="N291" s="420"/>
      <c r="O291" s="420"/>
      <c r="P291" s="420"/>
      <c r="Q291" s="420"/>
      <c r="R291" s="420"/>
      <c r="S291" s="420"/>
      <c r="T291" s="420"/>
      <c r="U291" s="420"/>
      <c r="V291" s="420"/>
      <c r="W291" s="420"/>
      <c r="X291" s="420"/>
      <c r="Y291" s="420"/>
    </row>
    <row r="292" spans="1:25" s="419" customFormat="1" x14ac:dyDescent="0.2">
      <c r="A292" s="464"/>
      <c r="B292" s="464"/>
      <c r="C292" s="464"/>
      <c r="D292" s="464"/>
      <c r="E292" s="464"/>
      <c r="F292" s="464"/>
      <c r="I292" s="420"/>
      <c r="J292" s="420"/>
      <c r="K292" s="420"/>
      <c r="L292" s="420"/>
      <c r="M292" s="420"/>
      <c r="N292" s="420"/>
      <c r="O292" s="420"/>
      <c r="P292" s="420"/>
      <c r="Q292" s="420"/>
      <c r="R292" s="420"/>
      <c r="S292" s="420"/>
      <c r="T292" s="420"/>
      <c r="U292" s="420"/>
      <c r="V292" s="420"/>
      <c r="W292" s="420"/>
      <c r="X292" s="420"/>
      <c r="Y292" s="420"/>
    </row>
    <row r="293" spans="1:25" s="419" customFormat="1" x14ac:dyDescent="0.2">
      <c r="A293" s="464"/>
      <c r="B293" s="464"/>
      <c r="C293" s="464"/>
      <c r="D293" s="464"/>
      <c r="E293" s="464"/>
      <c r="F293" s="464"/>
      <c r="I293" s="420"/>
      <c r="J293" s="420"/>
      <c r="K293" s="420"/>
      <c r="L293" s="420"/>
      <c r="M293" s="420"/>
      <c r="N293" s="420"/>
      <c r="O293" s="420"/>
      <c r="P293" s="420"/>
      <c r="Q293" s="420"/>
      <c r="R293" s="420"/>
      <c r="S293" s="420"/>
      <c r="T293" s="420"/>
      <c r="U293" s="420"/>
      <c r="V293" s="420"/>
      <c r="W293" s="420"/>
      <c r="X293" s="420"/>
      <c r="Y293" s="420"/>
    </row>
    <row r="294" spans="1:25" s="419" customFormat="1" x14ac:dyDescent="0.2">
      <c r="A294" s="464"/>
      <c r="B294" s="464"/>
      <c r="C294" s="464"/>
      <c r="D294" s="464"/>
      <c r="E294" s="464"/>
      <c r="F294" s="464"/>
      <c r="I294" s="420"/>
      <c r="J294" s="420"/>
      <c r="K294" s="420"/>
      <c r="L294" s="420"/>
      <c r="M294" s="420"/>
      <c r="N294" s="420"/>
      <c r="O294" s="420"/>
      <c r="P294" s="420"/>
      <c r="Q294" s="420"/>
      <c r="R294" s="420"/>
      <c r="S294" s="420"/>
      <c r="T294" s="420"/>
      <c r="U294" s="420"/>
      <c r="V294" s="420"/>
      <c r="W294" s="420"/>
      <c r="X294" s="420"/>
      <c r="Y294" s="420"/>
    </row>
    <row r="295" spans="1:25" s="419" customFormat="1" x14ac:dyDescent="0.2">
      <c r="A295" s="464"/>
      <c r="B295" s="464"/>
      <c r="C295" s="464"/>
      <c r="D295" s="464"/>
      <c r="E295" s="464"/>
      <c r="F295" s="464"/>
      <c r="I295" s="420"/>
      <c r="J295" s="420"/>
      <c r="K295" s="420"/>
      <c r="L295" s="420"/>
      <c r="M295" s="420"/>
      <c r="N295" s="420"/>
      <c r="O295" s="420"/>
      <c r="P295" s="420"/>
      <c r="Q295" s="420"/>
      <c r="R295" s="420"/>
      <c r="S295" s="420"/>
      <c r="T295" s="420"/>
      <c r="U295" s="420"/>
      <c r="V295" s="420"/>
      <c r="W295" s="420"/>
      <c r="X295" s="420"/>
      <c r="Y295" s="420"/>
    </row>
    <row r="296" spans="1:25" s="419" customFormat="1" x14ac:dyDescent="0.2">
      <c r="A296" s="464"/>
      <c r="B296" s="464"/>
      <c r="C296" s="464"/>
      <c r="D296" s="464"/>
      <c r="E296" s="464"/>
      <c r="F296" s="464"/>
      <c r="I296" s="420"/>
      <c r="J296" s="420"/>
      <c r="K296" s="420"/>
      <c r="L296" s="420"/>
      <c r="M296" s="420"/>
      <c r="N296" s="420"/>
      <c r="O296" s="420"/>
      <c r="P296" s="420"/>
      <c r="Q296" s="420"/>
      <c r="R296" s="420"/>
      <c r="S296" s="420"/>
      <c r="T296" s="420"/>
      <c r="U296" s="420"/>
      <c r="V296" s="420"/>
      <c r="W296" s="420"/>
      <c r="X296" s="420"/>
      <c r="Y296" s="420"/>
    </row>
    <row r="297" spans="1:25" s="419" customFormat="1" x14ac:dyDescent="0.2">
      <c r="A297" s="464"/>
      <c r="B297" s="464"/>
      <c r="C297" s="464"/>
      <c r="D297" s="464"/>
      <c r="E297" s="464"/>
      <c r="F297" s="464"/>
      <c r="I297" s="420"/>
      <c r="J297" s="420"/>
      <c r="K297" s="420"/>
      <c r="L297" s="420"/>
      <c r="M297" s="420"/>
      <c r="N297" s="420"/>
      <c r="O297" s="420"/>
      <c r="P297" s="420"/>
      <c r="Q297" s="420"/>
      <c r="R297" s="420"/>
      <c r="S297" s="420"/>
      <c r="T297" s="420"/>
      <c r="U297" s="420"/>
      <c r="V297" s="420"/>
      <c r="W297" s="420"/>
      <c r="X297" s="420"/>
      <c r="Y297" s="420"/>
    </row>
    <row r="298" spans="1:25" s="419" customFormat="1" x14ac:dyDescent="0.2">
      <c r="A298" s="464"/>
      <c r="B298" s="464"/>
      <c r="C298" s="464"/>
      <c r="D298" s="464"/>
      <c r="E298" s="464"/>
      <c r="F298" s="464"/>
      <c r="I298" s="420"/>
      <c r="J298" s="420"/>
      <c r="K298" s="420"/>
      <c r="L298" s="420"/>
      <c r="M298" s="420"/>
      <c r="N298" s="420"/>
      <c r="O298" s="420"/>
      <c r="P298" s="420"/>
      <c r="Q298" s="420"/>
      <c r="R298" s="420"/>
      <c r="S298" s="420"/>
      <c r="T298" s="420"/>
      <c r="U298" s="420"/>
      <c r="V298" s="420"/>
      <c r="W298" s="420"/>
      <c r="X298" s="420"/>
      <c r="Y298" s="420"/>
    </row>
    <row r="299" spans="1:25" s="419" customFormat="1" x14ac:dyDescent="0.2">
      <c r="A299" s="464"/>
      <c r="B299" s="464"/>
      <c r="C299" s="464"/>
      <c r="D299" s="464"/>
      <c r="E299" s="464"/>
      <c r="F299" s="464"/>
      <c r="I299" s="420"/>
      <c r="J299" s="420"/>
      <c r="K299" s="420"/>
      <c r="L299" s="420"/>
      <c r="M299" s="420"/>
      <c r="N299" s="420"/>
      <c r="O299" s="420"/>
      <c r="P299" s="420"/>
      <c r="Q299" s="420"/>
      <c r="R299" s="420"/>
      <c r="S299" s="420"/>
      <c r="T299" s="420"/>
      <c r="U299" s="420"/>
      <c r="V299" s="420"/>
      <c r="W299" s="420"/>
      <c r="X299" s="420"/>
      <c r="Y299" s="420"/>
    </row>
    <row r="300" spans="1:25" s="419" customFormat="1" x14ac:dyDescent="0.2">
      <c r="A300" s="464"/>
      <c r="B300" s="464"/>
      <c r="C300" s="464"/>
      <c r="D300" s="464"/>
      <c r="E300" s="464"/>
      <c r="F300" s="464"/>
      <c r="I300" s="420"/>
      <c r="J300" s="420"/>
      <c r="K300" s="420"/>
      <c r="L300" s="420"/>
      <c r="M300" s="420"/>
      <c r="N300" s="420"/>
      <c r="O300" s="420"/>
      <c r="P300" s="420"/>
      <c r="Q300" s="420"/>
      <c r="R300" s="420"/>
      <c r="S300" s="420"/>
      <c r="T300" s="420"/>
      <c r="U300" s="420"/>
      <c r="V300" s="420"/>
      <c r="W300" s="420"/>
      <c r="X300" s="420"/>
      <c r="Y300" s="420"/>
    </row>
    <row r="301" spans="1:25" x14ac:dyDescent="0.2">
      <c r="A301" s="464"/>
      <c r="B301" s="464"/>
      <c r="C301" s="464"/>
      <c r="D301" s="464"/>
      <c r="E301" s="464"/>
      <c r="F301" s="464"/>
    </row>
    <row r="302" spans="1:25" x14ac:dyDescent="0.2">
      <c r="A302" s="464"/>
      <c r="B302" s="464"/>
      <c r="C302" s="464"/>
      <c r="D302" s="464"/>
      <c r="E302" s="464"/>
      <c r="F302" s="464"/>
    </row>
    <row r="303" spans="1:25" x14ac:dyDescent="0.2">
      <c r="A303" s="464"/>
      <c r="B303" s="464"/>
      <c r="C303" s="464"/>
      <c r="D303" s="464"/>
      <c r="E303" s="464"/>
      <c r="F303" s="464"/>
    </row>
    <row r="304" spans="1:25" x14ac:dyDescent="0.2">
      <c r="A304" s="464"/>
      <c r="B304" s="464"/>
      <c r="C304" s="464"/>
      <c r="D304" s="464"/>
      <c r="E304" s="464"/>
      <c r="F304" s="464"/>
    </row>
    <row r="305" spans="1:6" x14ac:dyDescent="0.2">
      <c r="A305" s="464"/>
      <c r="B305" s="464"/>
      <c r="C305" s="464"/>
      <c r="D305" s="464"/>
      <c r="E305" s="464"/>
      <c r="F305" s="464"/>
    </row>
    <row r="306" spans="1:6" x14ac:dyDescent="0.2">
      <c r="A306" s="464"/>
      <c r="B306" s="464"/>
      <c r="C306" s="464"/>
      <c r="D306" s="464"/>
      <c r="E306" s="464"/>
      <c r="F306" s="464"/>
    </row>
    <row r="307" spans="1:6" x14ac:dyDescent="0.2">
      <c r="A307" s="464"/>
      <c r="B307" s="464"/>
      <c r="C307" s="464"/>
      <c r="D307" s="464"/>
      <c r="E307" s="464"/>
      <c r="F307" s="464"/>
    </row>
    <row r="308" spans="1:6" x14ac:dyDescent="0.2">
      <c r="A308" s="464"/>
      <c r="B308" s="464"/>
      <c r="C308" s="464"/>
      <c r="D308" s="464"/>
      <c r="E308" s="464"/>
      <c r="F308" s="464"/>
    </row>
    <row r="309" spans="1:6" x14ac:dyDescent="0.2">
      <c r="A309" s="464"/>
      <c r="B309" s="464"/>
      <c r="C309" s="464"/>
      <c r="D309" s="464"/>
      <c r="E309" s="464"/>
      <c r="F309" s="464"/>
    </row>
    <row r="310" spans="1:6" x14ac:dyDescent="0.2">
      <c r="A310" s="464"/>
      <c r="B310" s="464"/>
      <c r="C310" s="464"/>
      <c r="D310" s="464"/>
      <c r="E310" s="464"/>
      <c r="F310" s="464"/>
    </row>
    <row r="311" spans="1:6" x14ac:dyDescent="0.2">
      <c r="A311" s="464"/>
      <c r="B311" s="464"/>
      <c r="C311" s="464"/>
      <c r="D311" s="464"/>
      <c r="E311" s="464"/>
      <c r="F311" s="464"/>
    </row>
    <row r="312" spans="1:6" x14ac:dyDescent="0.2">
      <c r="A312" s="464"/>
      <c r="B312" s="464"/>
      <c r="C312" s="464"/>
      <c r="D312" s="464"/>
      <c r="E312" s="464"/>
      <c r="F312" s="464"/>
    </row>
    <row r="313" spans="1:6" x14ac:dyDescent="0.2">
      <c r="A313" s="464"/>
      <c r="B313" s="464"/>
      <c r="C313" s="464"/>
      <c r="D313" s="464"/>
      <c r="E313" s="464"/>
      <c r="F313" s="464"/>
    </row>
    <row r="314" spans="1:6" x14ac:dyDescent="0.2">
      <c r="A314" s="464"/>
      <c r="B314" s="464"/>
      <c r="C314" s="464"/>
      <c r="D314" s="464"/>
      <c r="E314" s="464"/>
      <c r="F314" s="464"/>
    </row>
    <row r="315" spans="1:6" x14ac:dyDescent="0.2">
      <c r="A315" s="464"/>
      <c r="B315" s="464"/>
      <c r="C315" s="464"/>
      <c r="D315" s="464"/>
      <c r="E315" s="464"/>
      <c r="F315" s="464"/>
    </row>
    <row r="316" spans="1:6" x14ac:dyDescent="0.2">
      <c r="A316" s="464"/>
      <c r="B316" s="464"/>
      <c r="C316" s="464"/>
      <c r="D316" s="464"/>
      <c r="E316" s="464"/>
      <c r="F316" s="464"/>
    </row>
    <row r="317" spans="1:6" x14ac:dyDescent="0.2">
      <c r="A317" s="464"/>
      <c r="B317" s="464"/>
      <c r="C317" s="464"/>
      <c r="D317" s="464"/>
      <c r="E317" s="464"/>
      <c r="F317" s="464"/>
    </row>
    <row r="318" spans="1:6" x14ac:dyDescent="0.2">
      <c r="A318" s="464"/>
      <c r="B318" s="464"/>
      <c r="C318" s="464"/>
      <c r="D318" s="464"/>
      <c r="E318" s="464"/>
      <c r="F318" s="464"/>
    </row>
    <row r="319" spans="1:6" x14ac:dyDescent="0.2">
      <c r="A319" s="464"/>
      <c r="B319" s="464"/>
      <c r="C319" s="464"/>
      <c r="D319" s="464"/>
      <c r="E319" s="464"/>
      <c r="F319" s="464"/>
    </row>
  </sheetData>
  <printOptions horizontalCentered="1"/>
  <pageMargins left="0.19685039370078741" right="0.19685039370078741" top="0.78740157480314965" bottom="0.47244094488188981" header="0.19685039370078741" footer="0.23622047244094491"/>
  <pageSetup paperSize="9" scale="80" orientation="portrait" r:id="rId1"/>
  <headerFooter alignWithMargins="0">
    <oddHeader>&amp;L&amp;"Times New Roman CE,Pogrubiona kursywa"&amp;12Departament Rynków Rolnych&amp;C&amp;"Cambria,Pogrubiony"&amp;14
Polski handel zagraniczny towarami rolno-spożywczymi w 2020 r. 
- dane ostateczne!</oddHeader>
    <oddFooter>&amp;L&amp;"Times New Roman CE,Pogrubiona kursywa"&amp;12Źródło: Min. Finansów&amp;R&amp;"Times New Roman CE,Pogrubiona kursywa"&amp;12Przygotował: Tomasz Chruśliński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21"/>
  <dimension ref="A1:K38"/>
  <sheetViews>
    <sheetView showGridLines="0" showZeros="0" zoomScale="90" zoomScaleNormal="90" workbookViewId="0">
      <selection activeCell="B8" sqref="B8"/>
    </sheetView>
  </sheetViews>
  <sheetFormatPr defaultColWidth="8.7109375" defaultRowHeight="12.75" x14ac:dyDescent="0.2"/>
  <cols>
    <col min="1" max="1" width="4.85546875" bestFit="1" customWidth="1"/>
    <col min="2" max="2" width="53" bestFit="1" customWidth="1"/>
    <col min="3" max="3" width="10.28515625" customWidth="1"/>
    <col min="4" max="4" width="10.42578125" bestFit="1" customWidth="1"/>
    <col min="5" max="5" width="9.28515625" bestFit="1" customWidth="1"/>
    <col min="6" max="6" width="10.140625" bestFit="1" customWidth="1"/>
    <col min="7" max="7" width="10.42578125" customWidth="1"/>
    <col min="8" max="8" width="9.28515625" bestFit="1" customWidth="1"/>
    <col min="9" max="9" width="10" bestFit="1" customWidth="1"/>
    <col min="10" max="10" width="10.42578125" bestFit="1" customWidth="1"/>
    <col min="11" max="11" width="9.7109375" customWidth="1"/>
  </cols>
  <sheetData>
    <row r="1" spans="1:11" ht="15.75" x14ac:dyDescent="0.25">
      <c r="A1" s="98" t="s">
        <v>0</v>
      </c>
      <c r="F1" s="154"/>
    </row>
    <row r="2" spans="1:11" ht="8.25" customHeight="1" thickBot="1" x14ac:dyDescent="0.3">
      <c r="A2" s="99"/>
    </row>
    <row r="3" spans="1:11" ht="22.5" x14ac:dyDescent="0.2">
      <c r="A3" s="2"/>
      <c r="B3" s="3"/>
      <c r="C3" s="214" t="s">
        <v>1</v>
      </c>
      <c r="D3" s="5"/>
      <c r="E3" s="5"/>
      <c r="F3" s="5"/>
      <c r="G3" s="6"/>
      <c r="H3" s="215"/>
      <c r="I3" s="4"/>
      <c r="J3" s="5"/>
      <c r="K3" s="7"/>
    </row>
    <row r="4" spans="1:11" ht="18.75" x14ac:dyDescent="0.25">
      <c r="A4" s="8" t="s">
        <v>4</v>
      </c>
      <c r="B4" s="216" t="s">
        <v>5</v>
      </c>
      <c r="C4" s="192" t="s">
        <v>400</v>
      </c>
      <c r="D4" s="192"/>
      <c r="E4" s="217"/>
      <c r="F4" s="192" t="s">
        <v>530</v>
      </c>
      <c r="G4" s="218"/>
      <c r="H4" s="217"/>
      <c r="I4" s="192" t="s">
        <v>531</v>
      </c>
      <c r="J4" s="192"/>
      <c r="K4" s="219"/>
    </row>
    <row r="5" spans="1:11" ht="32.25" thickBot="1" x14ac:dyDescent="0.3">
      <c r="A5" s="220"/>
      <c r="B5" s="221"/>
      <c r="C5" s="222" t="s">
        <v>657</v>
      </c>
      <c r="D5" s="223" t="s">
        <v>658</v>
      </c>
      <c r="E5" s="224" t="s">
        <v>485</v>
      </c>
      <c r="F5" s="222" t="s">
        <v>657</v>
      </c>
      <c r="G5" s="223" t="s">
        <v>658</v>
      </c>
      <c r="H5" s="225" t="s">
        <v>485</v>
      </c>
      <c r="I5" s="222" t="s">
        <v>657</v>
      </c>
      <c r="J5" s="223" t="s">
        <v>658</v>
      </c>
      <c r="K5" s="224" t="s">
        <v>485</v>
      </c>
    </row>
    <row r="6" spans="1:11" ht="15.75" x14ac:dyDescent="0.25">
      <c r="A6" s="226" t="s">
        <v>532</v>
      </c>
      <c r="B6" s="20"/>
      <c r="C6" s="227">
        <v>31765.595506000005</v>
      </c>
      <c r="D6" s="228">
        <v>34309.904202000005</v>
      </c>
      <c r="E6" s="229">
        <f t="shared" ref="E6:E37" si="0">((D6-C6)/C6)*100</f>
        <v>8.0096363863835691</v>
      </c>
      <c r="F6" s="230" t="s">
        <v>448</v>
      </c>
      <c r="G6" s="231" t="s">
        <v>448</v>
      </c>
      <c r="H6" s="229" t="s">
        <v>448</v>
      </c>
      <c r="I6" s="232" t="s">
        <v>448</v>
      </c>
      <c r="J6" s="233" t="s">
        <v>448</v>
      </c>
      <c r="K6" s="229" t="s">
        <v>448</v>
      </c>
    </row>
    <row r="7" spans="1:11" ht="15.75" x14ac:dyDescent="0.25">
      <c r="A7" s="26" t="s">
        <v>392</v>
      </c>
      <c r="B7" s="27" t="s">
        <v>393</v>
      </c>
      <c r="C7" s="234">
        <v>3158.835411</v>
      </c>
      <c r="D7" s="117">
        <v>3602.108737</v>
      </c>
      <c r="E7" s="229">
        <f t="shared" si="0"/>
        <v>14.03280856154743</v>
      </c>
      <c r="F7" s="235">
        <v>174.79359299999999</v>
      </c>
      <c r="G7" s="236">
        <v>195.972655</v>
      </c>
      <c r="H7" s="229">
        <f t="shared" ref="H7:H30" si="1">((G7-F7)/F7)*100</f>
        <v>12.116612306264576</v>
      </c>
      <c r="I7" s="237">
        <f>C7/F7</f>
        <v>18.071803186744951</v>
      </c>
      <c r="J7" s="238">
        <f>D7/G7</f>
        <v>18.380670185848121</v>
      </c>
      <c r="K7" s="229">
        <f t="shared" ref="K7:K30" si="2">((J7-I7)/I7)*100</f>
        <v>1.709110020242548</v>
      </c>
    </row>
    <row r="8" spans="1:11" ht="15.75" x14ac:dyDescent="0.25">
      <c r="A8" s="26" t="s">
        <v>32</v>
      </c>
      <c r="B8" s="27" t="s">
        <v>33</v>
      </c>
      <c r="C8" s="234">
        <v>2615.1756140000002</v>
      </c>
      <c r="D8" s="117">
        <v>2359.050099</v>
      </c>
      <c r="E8" s="229">
        <f t="shared" si="0"/>
        <v>-9.7938170434469392</v>
      </c>
      <c r="F8" s="235">
        <v>1460.8507260000001</v>
      </c>
      <c r="G8" s="236">
        <v>1494.5800800000002</v>
      </c>
      <c r="H8" s="229">
        <f t="shared" si="1"/>
        <v>2.3088843644111008</v>
      </c>
      <c r="I8" s="237">
        <f t="shared" ref="I8:J37" si="3">C8/F8</f>
        <v>1.790173059749022</v>
      </c>
      <c r="J8" s="238">
        <f t="shared" si="3"/>
        <v>1.5784032789999447</v>
      </c>
      <c r="K8" s="229">
        <f t="shared" si="2"/>
        <v>-11.829570308625183</v>
      </c>
    </row>
    <row r="9" spans="1:11" ht="15.75" x14ac:dyDescent="0.25">
      <c r="A9" s="26" t="s">
        <v>326</v>
      </c>
      <c r="B9" s="27" t="s">
        <v>327</v>
      </c>
      <c r="C9" s="234">
        <v>1755.1783889999999</v>
      </c>
      <c r="D9" s="117">
        <v>1842.5968889999999</v>
      </c>
      <c r="E9" s="229">
        <f t="shared" si="0"/>
        <v>4.9806048517840997</v>
      </c>
      <c r="F9" s="235">
        <v>702.06834500000002</v>
      </c>
      <c r="G9" s="236">
        <v>710.23102099999994</v>
      </c>
      <c r="H9" s="229">
        <f t="shared" si="1"/>
        <v>1.1626611651319956</v>
      </c>
      <c r="I9" s="237">
        <f t="shared" si="3"/>
        <v>2.5000107204662529</v>
      </c>
      <c r="J9" s="238">
        <f t="shared" si="3"/>
        <v>2.5943627277862875</v>
      </c>
      <c r="K9" s="229">
        <f t="shared" si="2"/>
        <v>3.7740641089106166</v>
      </c>
    </row>
    <row r="10" spans="1:11" ht="15.75" x14ac:dyDescent="0.25">
      <c r="A10" s="26" t="s">
        <v>316</v>
      </c>
      <c r="B10" s="239" t="s">
        <v>317</v>
      </c>
      <c r="C10" s="234">
        <v>1688.8390400000001</v>
      </c>
      <c r="D10" s="117">
        <v>1839.7214469999999</v>
      </c>
      <c r="E10" s="229">
        <f t="shared" si="0"/>
        <v>8.9340904269953292</v>
      </c>
      <c r="F10" s="235">
        <v>383.84806699999996</v>
      </c>
      <c r="G10" s="236">
        <v>417.20649599999996</v>
      </c>
      <c r="H10" s="229">
        <f t="shared" si="1"/>
        <v>8.6905293703094255</v>
      </c>
      <c r="I10" s="237">
        <f>C10/F10</f>
        <v>4.3997591369920857</v>
      </c>
      <c r="J10" s="238">
        <f t="shared" si="3"/>
        <v>4.4096184135157861</v>
      </c>
      <c r="K10" s="229">
        <f t="shared" si="2"/>
        <v>0.22408673331242357</v>
      </c>
    </row>
    <row r="11" spans="1:11" ht="15.75" x14ac:dyDescent="0.25">
      <c r="A11" s="26" t="s">
        <v>388</v>
      </c>
      <c r="B11" s="239" t="s">
        <v>389</v>
      </c>
      <c r="C11" s="234">
        <v>1103.940503</v>
      </c>
      <c r="D11" s="117">
        <v>1356.829477</v>
      </c>
      <c r="E11" s="229">
        <f t="shared" si="0"/>
        <v>22.907844518138852</v>
      </c>
      <c r="F11" s="235">
        <v>798.61220300000002</v>
      </c>
      <c r="G11" s="236">
        <v>947.35303199999998</v>
      </c>
      <c r="H11" s="229">
        <f t="shared" si="1"/>
        <v>18.624913123197036</v>
      </c>
      <c r="I11" s="237">
        <f t="shared" si="3"/>
        <v>1.382323609447776</v>
      </c>
      <c r="J11" s="238">
        <f t="shared" si="3"/>
        <v>1.4322321575680566</v>
      </c>
      <c r="K11" s="229">
        <f t="shared" si="2"/>
        <v>3.61048221843064</v>
      </c>
    </row>
    <row r="12" spans="1:11" ht="15.75" x14ac:dyDescent="0.25">
      <c r="A12" s="26" t="s">
        <v>356</v>
      </c>
      <c r="B12" s="239" t="s">
        <v>357</v>
      </c>
      <c r="C12" s="234">
        <v>1085.7682579999998</v>
      </c>
      <c r="D12" s="117">
        <v>1121.563856</v>
      </c>
      <c r="E12" s="229">
        <f t="shared" si="0"/>
        <v>3.2967990854637934</v>
      </c>
      <c r="F12" s="235">
        <v>242.0737</v>
      </c>
      <c r="G12" s="236">
        <v>249.77450399999998</v>
      </c>
      <c r="H12" s="229">
        <f t="shared" si="1"/>
        <v>3.1811815988271244</v>
      </c>
      <c r="I12" s="237">
        <f t="shared" si="3"/>
        <v>4.4852797226629733</v>
      </c>
      <c r="J12" s="238">
        <f>D12/G12</f>
        <v>4.4903056078133581</v>
      </c>
      <c r="K12" s="229">
        <f>((J12-I12)/I12)*100</f>
        <v>0.11205288100517587</v>
      </c>
    </row>
    <row r="13" spans="1:11" ht="15.75" x14ac:dyDescent="0.25">
      <c r="A13" s="240" t="s">
        <v>20</v>
      </c>
      <c r="B13" s="239" t="s">
        <v>21</v>
      </c>
      <c r="C13" s="234">
        <v>1029.780338</v>
      </c>
      <c r="D13" s="117">
        <v>1036.655587</v>
      </c>
      <c r="E13" s="229">
        <f t="shared" si="0"/>
        <v>0.66764228702917217</v>
      </c>
      <c r="F13" s="235">
        <v>275.56608799999998</v>
      </c>
      <c r="G13" s="236">
        <v>275.999394</v>
      </c>
      <c r="H13" s="229">
        <f t="shared" si="1"/>
        <v>0.15724213496111175</v>
      </c>
      <c r="I13" s="237">
        <f t="shared" si="3"/>
        <v>3.7369632289441945</v>
      </c>
      <c r="J13" s="238">
        <f t="shared" si="3"/>
        <v>3.7560067505075754</v>
      </c>
      <c r="K13" s="229">
        <f t="shared" si="2"/>
        <v>0.50959884795979704</v>
      </c>
    </row>
    <row r="14" spans="1:11" ht="15.75" x14ac:dyDescent="0.25">
      <c r="A14" s="26" t="s">
        <v>290</v>
      </c>
      <c r="B14" s="239" t="s">
        <v>291</v>
      </c>
      <c r="C14" s="234">
        <v>893.42636800000002</v>
      </c>
      <c r="D14" s="117">
        <v>990.59580000000005</v>
      </c>
      <c r="E14" s="229">
        <f t="shared" si="0"/>
        <v>10.876042557096326</v>
      </c>
      <c r="F14" s="235">
        <v>278.45050199999997</v>
      </c>
      <c r="G14" s="236">
        <v>306.391594</v>
      </c>
      <c r="H14" s="229">
        <f t="shared" si="1"/>
        <v>10.034491516197743</v>
      </c>
      <c r="I14" s="237">
        <f t="shared" si="3"/>
        <v>3.2085644004333673</v>
      </c>
      <c r="J14" s="238">
        <f t="shared" si="3"/>
        <v>3.2331037123688193</v>
      </c>
      <c r="K14" s="229">
        <f t="shared" si="2"/>
        <v>0.76480658864561302</v>
      </c>
    </row>
    <row r="15" spans="1:11" ht="15.75" x14ac:dyDescent="0.25">
      <c r="A15" s="26" t="s">
        <v>178</v>
      </c>
      <c r="B15" s="239" t="s">
        <v>179</v>
      </c>
      <c r="C15" s="234">
        <v>387.59841399999999</v>
      </c>
      <c r="D15" s="117">
        <v>923.50889700000005</v>
      </c>
      <c r="E15" s="229">
        <f t="shared" si="0"/>
        <v>138.26436426027277</v>
      </c>
      <c r="F15" s="235">
        <v>2091.6967669999999</v>
      </c>
      <c r="G15" s="236">
        <v>4688.5426889999999</v>
      </c>
      <c r="H15" s="229">
        <f t="shared" si="1"/>
        <v>124.15020967520576</v>
      </c>
      <c r="I15" s="237">
        <f t="shared" si="3"/>
        <v>0.1853033480354373</v>
      </c>
      <c r="J15" s="238">
        <f t="shared" si="3"/>
        <v>0.19697141697497725</v>
      </c>
      <c r="K15" s="229">
        <f t="shared" si="2"/>
        <v>6.296739407702745</v>
      </c>
    </row>
    <row r="16" spans="1:11" ht="15.75" x14ac:dyDescent="0.25">
      <c r="A16" s="26" t="s">
        <v>48</v>
      </c>
      <c r="B16" s="239" t="s">
        <v>49</v>
      </c>
      <c r="C16" s="234">
        <v>872.06292399999995</v>
      </c>
      <c r="D16" s="117">
        <v>906.31707999999992</v>
      </c>
      <c r="E16" s="229">
        <f t="shared" si="0"/>
        <v>3.927945456376261</v>
      </c>
      <c r="F16" s="235">
        <v>63.828474</v>
      </c>
      <c r="G16" s="236">
        <v>70.27222900000001</v>
      </c>
      <c r="H16" s="229">
        <f t="shared" si="1"/>
        <v>10.095423869917381</v>
      </c>
      <c r="I16" s="237">
        <f t="shared" si="3"/>
        <v>13.662600237003941</v>
      </c>
      <c r="J16" s="238">
        <f t="shared" si="3"/>
        <v>12.897229715027253</v>
      </c>
      <c r="K16" s="229">
        <f t="shared" si="2"/>
        <v>-5.6019389332914118</v>
      </c>
    </row>
    <row r="17" spans="1:11" ht="15.75" x14ac:dyDescent="0.25">
      <c r="A17" s="26" t="s">
        <v>66</v>
      </c>
      <c r="B17" s="239" t="s">
        <v>67</v>
      </c>
      <c r="C17" s="234">
        <v>795.48484400000007</v>
      </c>
      <c r="D17" s="117">
        <v>822.81088299999999</v>
      </c>
      <c r="E17" s="229">
        <f t="shared" si="0"/>
        <v>3.4351426310769435</v>
      </c>
      <c r="F17" s="235">
        <v>258.52899200000002</v>
      </c>
      <c r="G17" s="236">
        <v>265.62967300000003</v>
      </c>
      <c r="H17" s="229">
        <f t="shared" si="1"/>
        <v>2.7465704890846472</v>
      </c>
      <c r="I17" s="237">
        <f t="shared" si="3"/>
        <v>3.0769657122246468</v>
      </c>
      <c r="J17" s="238">
        <f t="shared" si="3"/>
        <v>3.0975864770951245</v>
      </c>
      <c r="K17" s="229">
        <f t="shared" si="2"/>
        <v>0.67016557215936234</v>
      </c>
    </row>
    <row r="18" spans="1:11" ht="15.75" x14ac:dyDescent="0.25">
      <c r="A18" s="26" t="s">
        <v>24</v>
      </c>
      <c r="B18" s="239" t="s">
        <v>25</v>
      </c>
      <c r="C18" s="234">
        <v>858.765581</v>
      </c>
      <c r="D18" s="117">
        <v>779.03884100000005</v>
      </c>
      <c r="E18" s="229">
        <f t="shared" si="0"/>
        <v>-9.2838769699131607</v>
      </c>
      <c r="F18" s="235">
        <v>448.00783899999999</v>
      </c>
      <c r="G18" s="236">
        <v>394.17091399999998</v>
      </c>
      <c r="H18" s="229">
        <f t="shared" si="1"/>
        <v>-12.016960488943591</v>
      </c>
      <c r="I18" s="237">
        <f t="shared" si="3"/>
        <v>1.9168539169244314</v>
      </c>
      <c r="J18" s="238">
        <f t="shared" si="3"/>
        <v>1.9763985959654042</v>
      </c>
      <c r="K18" s="229">
        <f t="shared" si="2"/>
        <v>3.1063754266945671</v>
      </c>
    </row>
    <row r="19" spans="1:11" ht="15.75" x14ac:dyDescent="0.25">
      <c r="A19" s="26" t="s">
        <v>46</v>
      </c>
      <c r="B19" s="239" t="s">
        <v>47</v>
      </c>
      <c r="C19" s="234">
        <v>666.240003</v>
      </c>
      <c r="D19" s="117">
        <v>712.52691799999991</v>
      </c>
      <c r="E19" s="229">
        <f t="shared" si="0"/>
        <v>6.9474836082455873</v>
      </c>
      <c r="F19" s="235">
        <v>91.280099000000007</v>
      </c>
      <c r="G19" s="236">
        <v>96.788415999999998</v>
      </c>
      <c r="H19" s="229">
        <f t="shared" si="1"/>
        <v>6.0345212815774776</v>
      </c>
      <c r="I19" s="237">
        <f>C19/F19</f>
        <v>7.298852765267049</v>
      </c>
      <c r="J19" s="238">
        <f t="shared" si="3"/>
        <v>7.3616962385250719</v>
      </c>
      <c r="K19" s="229">
        <f t="shared" si="2"/>
        <v>0.86100480827720427</v>
      </c>
    </row>
    <row r="20" spans="1:11" ht="15.75" x14ac:dyDescent="0.25">
      <c r="A20" s="26" t="s">
        <v>318</v>
      </c>
      <c r="B20" s="239" t="s">
        <v>319</v>
      </c>
      <c r="C20" s="234">
        <v>585.84396400000003</v>
      </c>
      <c r="D20" s="117">
        <v>623.14529099999993</v>
      </c>
      <c r="E20" s="229">
        <f t="shared" si="0"/>
        <v>6.3671095534236652</v>
      </c>
      <c r="F20" s="235">
        <v>253.31858600000001</v>
      </c>
      <c r="G20" s="236">
        <v>49.551003999999999</v>
      </c>
      <c r="H20" s="229">
        <f t="shared" si="1"/>
        <v>-80.439254465126382</v>
      </c>
      <c r="I20" s="237">
        <f t="shared" si="3"/>
        <v>2.3126765913654674</v>
      </c>
      <c r="J20" s="238">
        <f t="shared" si="3"/>
        <v>12.575835819593079</v>
      </c>
      <c r="K20" s="229">
        <f t="shared" si="2"/>
        <v>443.77840233026103</v>
      </c>
    </row>
    <row r="21" spans="1:11" ht="15.75" x14ac:dyDescent="0.25">
      <c r="A21" s="26" t="s">
        <v>394</v>
      </c>
      <c r="B21" s="239" t="s">
        <v>395</v>
      </c>
      <c r="C21" s="234">
        <v>459.18147800000003</v>
      </c>
      <c r="D21" s="117">
        <v>618.30797400000006</v>
      </c>
      <c r="E21" s="229">
        <f t="shared" si="0"/>
        <v>34.65438037550809</v>
      </c>
      <c r="F21" s="235">
        <v>37.942313999999996</v>
      </c>
      <c r="G21" s="236">
        <v>253.352115</v>
      </c>
      <c r="H21" s="229">
        <f t="shared" si="1"/>
        <v>567.72974099576538</v>
      </c>
      <c r="I21" s="237">
        <f t="shared" si="3"/>
        <v>12.102094722003516</v>
      </c>
      <c r="J21" s="238">
        <f t="shared" si="3"/>
        <v>2.4405084362528413</v>
      </c>
      <c r="K21" s="229">
        <f t="shared" si="2"/>
        <v>-79.833999879247258</v>
      </c>
    </row>
    <row r="22" spans="1:11" ht="15.75" x14ac:dyDescent="0.25">
      <c r="A22" s="26" t="s">
        <v>294</v>
      </c>
      <c r="B22" s="239" t="s">
        <v>295</v>
      </c>
      <c r="C22" s="234">
        <v>563.98123499999997</v>
      </c>
      <c r="D22" s="117">
        <v>610.18508700000007</v>
      </c>
      <c r="E22" s="229">
        <f t="shared" si="0"/>
        <v>8.1924449135262627</v>
      </c>
      <c r="F22" s="235">
        <v>150.24501800000002</v>
      </c>
      <c r="G22" s="236">
        <v>160.99626800000001</v>
      </c>
      <c r="H22" s="229">
        <f t="shared" si="1"/>
        <v>7.1558113161529242</v>
      </c>
      <c r="I22" s="237">
        <f t="shared" si="3"/>
        <v>3.753743335436253</v>
      </c>
      <c r="J22" s="238">
        <f t="shared" si="3"/>
        <v>3.79005733847197</v>
      </c>
      <c r="K22" s="229">
        <f t="shared" si="2"/>
        <v>0.96740772585338797</v>
      </c>
    </row>
    <row r="23" spans="1:11" ht="15.75" x14ac:dyDescent="0.25">
      <c r="A23" s="26" t="s">
        <v>360</v>
      </c>
      <c r="B23" s="239" t="s">
        <v>361</v>
      </c>
      <c r="C23" s="234">
        <v>510.95251299999995</v>
      </c>
      <c r="D23" s="117">
        <v>582.10670999999991</v>
      </c>
      <c r="E23" s="229">
        <f t="shared" si="0"/>
        <v>13.925794509205195</v>
      </c>
      <c r="F23" s="235">
        <v>1034.4728789999999</v>
      </c>
      <c r="G23" s="236">
        <v>1176.866959</v>
      </c>
      <c r="H23" s="229">
        <f t="shared" si="1"/>
        <v>13.764892525519755</v>
      </c>
      <c r="I23" s="237">
        <f t="shared" si="3"/>
        <v>0.49392547970317546</v>
      </c>
      <c r="J23" s="238">
        <f t="shared" si="3"/>
        <v>0.49462405716158775</v>
      </c>
      <c r="K23" s="229">
        <f t="shared" si="2"/>
        <v>0.14143377637292498</v>
      </c>
    </row>
    <row r="24" spans="1:11" ht="15.75" x14ac:dyDescent="0.25">
      <c r="A24" s="26" t="s">
        <v>344</v>
      </c>
      <c r="B24" s="239" t="s">
        <v>345</v>
      </c>
      <c r="C24" s="234">
        <v>569.42572699999994</v>
      </c>
      <c r="D24" s="117">
        <v>554.29463899999996</v>
      </c>
      <c r="E24" s="229">
        <f t="shared" si="0"/>
        <v>-2.6572540162028853</v>
      </c>
      <c r="F24" s="241">
        <v>690.64975700000002</v>
      </c>
      <c r="G24" s="236">
        <v>610.46493000000009</v>
      </c>
      <c r="H24" s="229">
        <f t="shared" si="1"/>
        <v>-11.610056499303152</v>
      </c>
      <c r="I24" s="237">
        <f t="shared" si="3"/>
        <v>0.82447828472920159</v>
      </c>
      <c r="J24" s="238">
        <f t="shared" si="3"/>
        <v>0.90798768571357547</v>
      </c>
      <c r="K24" s="229">
        <f t="shared" si="2"/>
        <v>10.1287568794856</v>
      </c>
    </row>
    <row r="25" spans="1:11" ht="15.75" x14ac:dyDescent="0.25">
      <c r="A25" s="26" t="s">
        <v>150</v>
      </c>
      <c r="B25" s="239" t="s">
        <v>151</v>
      </c>
      <c r="C25" s="234">
        <v>466.33320600000002</v>
      </c>
      <c r="D25" s="117">
        <v>489.88683899999995</v>
      </c>
      <c r="E25" s="229">
        <f t="shared" si="0"/>
        <v>5.0508161754194134</v>
      </c>
      <c r="F25" s="235">
        <v>358.44998200000003</v>
      </c>
      <c r="G25" s="236">
        <v>336.92693600000001</v>
      </c>
      <c r="H25" s="229">
        <f t="shared" si="1"/>
        <v>-6.0044767975466158</v>
      </c>
      <c r="I25" s="237">
        <f t="shared" si="3"/>
        <v>1.3009714867275401</v>
      </c>
      <c r="J25" s="238">
        <f t="shared" si="3"/>
        <v>1.453985379785723</v>
      </c>
      <c r="K25" s="229">
        <f t="shared" si="2"/>
        <v>11.761510119109028</v>
      </c>
    </row>
    <row r="26" spans="1:11" ht="15.75" x14ac:dyDescent="0.25">
      <c r="A26" s="26" t="s">
        <v>118</v>
      </c>
      <c r="B26" s="239" t="s">
        <v>119</v>
      </c>
      <c r="C26" s="234">
        <v>470.25555300000002</v>
      </c>
      <c r="D26" s="117">
        <v>460.06003800000002</v>
      </c>
      <c r="E26" s="229">
        <f t="shared" si="0"/>
        <v>-2.1680796611454367</v>
      </c>
      <c r="F26" s="235">
        <v>311.74659600000001</v>
      </c>
      <c r="G26" s="236">
        <v>286.95049999999998</v>
      </c>
      <c r="H26" s="229">
        <f t="shared" si="1"/>
        <v>-7.9539267848172539</v>
      </c>
      <c r="I26" s="237">
        <f t="shared" si="3"/>
        <v>1.5084544916731024</v>
      </c>
      <c r="J26" s="238">
        <f t="shared" si="3"/>
        <v>1.6032731708082057</v>
      </c>
      <c r="K26" s="229">
        <f t="shared" si="2"/>
        <v>6.2858163543227068</v>
      </c>
    </row>
    <row r="27" spans="1:11" ht="15.75" x14ac:dyDescent="0.25">
      <c r="A27" s="26" t="s">
        <v>56</v>
      </c>
      <c r="B27" s="239" t="s">
        <v>57</v>
      </c>
      <c r="C27" s="234">
        <v>433.80336399999999</v>
      </c>
      <c r="D27" s="117">
        <v>416.72674599999999</v>
      </c>
      <c r="E27" s="229">
        <f t="shared" si="0"/>
        <v>-3.9364881458134557</v>
      </c>
      <c r="F27" s="235">
        <v>830.37535100000002</v>
      </c>
      <c r="G27" s="236">
        <v>841.90493600000002</v>
      </c>
      <c r="H27" s="229">
        <f t="shared" si="1"/>
        <v>1.3884787146096291</v>
      </c>
      <c r="I27" s="237">
        <f t="shared" si="3"/>
        <v>0.52241840208476997</v>
      </c>
      <c r="J27" s="238">
        <f t="shared" si="3"/>
        <v>0.49498076110578831</v>
      </c>
      <c r="K27" s="229">
        <f t="shared" si="2"/>
        <v>-5.2520433563382598</v>
      </c>
    </row>
    <row r="28" spans="1:11" ht="15.75" x14ac:dyDescent="0.25">
      <c r="A28" s="26" t="s">
        <v>304</v>
      </c>
      <c r="B28" s="239" t="s">
        <v>305</v>
      </c>
      <c r="C28" s="234">
        <v>389.43175099999996</v>
      </c>
      <c r="D28" s="117">
        <v>406.86508700000002</v>
      </c>
      <c r="E28" s="229">
        <f t="shared" si="0"/>
        <v>4.4766087909457735</v>
      </c>
      <c r="F28" s="235">
        <v>103.81216099999999</v>
      </c>
      <c r="G28" s="236">
        <v>110.756168</v>
      </c>
      <c r="H28" s="229">
        <f t="shared" si="1"/>
        <v>6.6890111265480874</v>
      </c>
      <c r="I28" s="237">
        <f t="shared" si="3"/>
        <v>3.7513114768894948</v>
      </c>
      <c r="J28" s="238">
        <f t="shared" si="3"/>
        <v>3.6735208011169185</v>
      </c>
      <c r="K28" s="229">
        <f t="shared" si="2"/>
        <v>-2.0736927938886773</v>
      </c>
    </row>
    <row r="29" spans="1:11" ht="15.75" x14ac:dyDescent="0.25">
      <c r="A29" s="26" t="s">
        <v>350</v>
      </c>
      <c r="B29" s="239" t="s">
        <v>351</v>
      </c>
      <c r="C29" s="234">
        <v>358.42086499999999</v>
      </c>
      <c r="D29" s="117">
        <v>384.262946</v>
      </c>
      <c r="E29" s="229">
        <f t="shared" si="0"/>
        <v>7.2099823206441984</v>
      </c>
      <c r="F29" s="235">
        <v>223.56570099999999</v>
      </c>
      <c r="G29" s="236">
        <v>231.21076600000001</v>
      </c>
      <c r="H29" s="229">
        <f t="shared" si="1"/>
        <v>3.4196054966410152</v>
      </c>
      <c r="I29" s="237">
        <f t="shared" si="3"/>
        <v>1.6032014901963876</v>
      </c>
      <c r="J29" s="238">
        <f t="shared" si="3"/>
        <v>1.6619595732838841</v>
      </c>
      <c r="K29" s="229">
        <f t="shared" si="2"/>
        <v>3.6650466860718067</v>
      </c>
    </row>
    <row r="30" spans="1:11" ht="15.75" x14ac:dyDescent="0.25">
      <c r="A30" s="26" t="s">
        <v>324</v>
      </c>
      <c r="B30" s="239" t="s">
        <v>325</v>
      </c>
      <c r="C30" s="234">
        <v>347.82943999999998</v>
      </c>
      <c r="D30" s="117">
        <v>379.46149800000001</v>
      </c>
      <c r="E30" s="229">
        <f t="shared" si="0"/>
        <v>9.0941290075963757</v>
      </c>
      <c r="F30" s="235">
        <v>171.86306999999999</v>
      </c>
      <c r="G30" s="236">
        <v>170.54324400000002</v>
      </c>
      <c r="H30" s="229">
        <f t="shared" si="1"/>
        <v>-0.76795206788752102</v>
      </c>
      <c r="I30" s="237">
        <f t="shared" si="3"/>
        <v>2.0238754026679495</v>
      </c>
      <c r="J30" s="238">
        <f t="shared" si="3"/>
        <v>2.2250163014373059</v>
      </c>
      <c r="K30" s="229">
        <f t="shared" si="2"/>
        <v>9.9384032487476635</v>
      </c>
    </row>
    <row r="31" spans="1:11" ht="15.75" x14ac:dyDescent="0.25">
      <c r="A31" s="240" t="s">
        <v>288</v>
      </c>
      <c r="B31" s="239" t="s">
        <v>289</v>
      </c>
      <c r="C31" s="234">
        <v>330.698103</v>
      </c>
      <c r="D31" s="117">
        <v>370.78841</v>
      </c>
      <c r="E31" s="229">
        <f t="shared" si="0"/>
        <v>12.122932256433293</v>
      </c>
      <c r="F31" s="235">
        <v>109.319011</v>
      </c>
      <c r="G31" s="236">
        <v>116.280018</v>
      </c>
      <c r="H31" s="229">
        <f>((G31-F31)/F31)*100</f>
        <v>6.3676088324655584</v>
      </c>
      <c r="I31" s="237">
        <f t="shared" si="3"/>
        <v>3.0250740468188098</v>
      </c>
      <c r="J31" s="238">
        <f t="shared" si="3"/>
        <v>3.1887543223462522</v>
      </c>
      <c r="K31" s="229">
        <f>((J31-I31)/I31)*100</f>
        <v>5.4107857524866159</v>
      </c>
    </row>
    <row r="32" spans="1:11" ht="15.75" x14ac:dyDescent="0.25">
      <c r="A32" s="26" t="s">
        <v>22</v>
      </c>
      <c r="B32" s="239" t="s">
        <v>23</v>
      </c>
      <c r="C32" s="234">
        <v>368.128716</v>
      </c>
      <c r="D32" s="117">
        <v>351.36708600000003</v>
      </c>
      <c r="E32" s="229">
        <f t="shared" si="0"/>
        <v>-4.5531981808232445</v>
      </c>
      <c r="F32" s="235">
        <v>106.57878100000001</v>
      </c>
      <c r="G32" s="236">
        <v>104.63694700000001</v>
      </c>
      <c r="H32" s="229">
        <f t="shared" ref="H32:H37" si="4">((G32-F32)/F32)*100</f>
        <v>-1.8219705477772352</v>
      </c>
      <c r="I32" s="237">
        <f t="shared" si="3"/>
        <v>3.4540526035853234</v>
      </c>
      <c r="J32" s="238">
        <f t="shared" si="3"/>
        <v>3.3579638557306151</v>
      </c>
      <c r="K32" s="229">
        <f t="shared" ref="K32:K37" si="5">((J32-I32)/I32)*100</f>
        <v>-2.7819132735548884</v>
      </c>
    </row>
    <row r="33" spans="1:11" ht="15.75" x14ac:dyDescent="0.25">
      <c r="A33" s="26" t="s">
        <v>144</v>
      </c>
      <c r="B33" s="27" t="s">
        <v>145</v>
      </c>
      <c r="C33" s="234">
        <v>360.72335100000004</v>
      </c>
      <c r="D33" s="117">
        <v>336.32356699999997</v>
      </c>
      <c r="E33" s="229">
        <f t="shared" si="0"/>
        <v>-6.7641265619092295</v>
      </c>
      <c r="F33" s="235">
        <v>1063.5724319999999</v>
      </c>
      <c r="G33" s="236">
        <v>758.77374499999996</v>
      </c>
      <c r="H33" s="229">
        <f t="shared" si="4"/>
        <v>-28.658009349381103</v>
      </c>
      <c r="I33" s="237">
        <f t="shared" si="3"/>
        <v>0.33916199794843882</v>
      </c>
      <c r="J33" s="238">
        <f t="shared" si="3"/>
        <v>0.4432461840123369</v>
      </c>
      <c r="K33" s="229">
        <f t="shared" si="5"/>
        <v>30.688634544404795</v>
      </c>
    </row>
    <row r="34" spans="1:11" ht="15.75" x14ac:dyDescent="0.25">
      <c r="A34" s="26" t="s">
        <v>58</v>
      </c>
      <c r="B34" s="27" t="s">
        <v>59</v>
      </c>
      <c r="C34" s="234">
        <v>302.96310199999999</v>
      </c>
      <c r="D34" s="117">
        <v>324.618245</v>
      </c>
      <c r="E34" s="229">
        <f t="shared" si="0"/>
        <v>7.1477823065067545</v>
      </c>
      <c r="F34" s="235">
        <v>161.572136</v>
      </c>
      <c r="G34" s="236">
        <v>154.690699</v>
      </c>
      <c r="H34" s="229">
        <f t="shared" si="4"/>
        <v>-4.2590493449934996</v>
      </c>
      <c r="I34" s="237">
        <f t="shared" si="3"/>
        <v>1.8750949854373404</v>
      </c>
      <c r="J34" s="238">
        <f t="shared" si="3"/>
        <v>2.0984987920960911</v>
      </c>
      <c r="K34" s="229">
        <f t="shared" si="5"/>
        <v>11.914266124851526</v>
      </c>
    </row>
    <row r="35" spans="1:11" ht="15.75" x14ac:dyDescent="0.25">
      <c r="A35" s="26" t="s">
        <v>158</v>
      </c>
      <c r="B35" s="27" t="s">
        <v>159</v>
      </c>
      <c r="C35" s="234">
        <v>297.99962599999998</v>
      </c>
      <c r="D35" s="117">
        <v>316.75773399999997</v>
      </c>
      <c r="E35" s="229">
        <f t="shared" si="0"/>
        <v>6.2946750141223307</v>
      </c>
      <c r="F35" s="235">
        <v>64.484904999999998</v>
      </c>
      <c r="G35" s="236">
        <v>64.790576999999999</v>
      </c>
      <c r="H35" s="229">
        <f t="shared" si="4"/>
        <v>0.47402101313478134</v>
      </c>
      <c r="I35" s="237">
        <f t="shared" si="3"/>
        <v>4.6212307515999287</v>
      </c>
      <c r="J35" s="238">
        <f t="shared" si="3"/>
        <v>4.8889475702616441</v>
      </c>
      <c r="K35" s="229">
        <f t="shared" si="5"/>
        <v>5.7931930486056862</v>
      </c>
    </row>
    <row r="36" spans="1:11" ht="15.75" x14ac:dyDescent="0.25">
      <c r="A36" s="26" t="s">
        <v>120</v>
      </c>
      <c r="B36" s="27" t="s">
        <v>121</v>
      </c>
      <c r="C36" s="234">
        <v>316.17596900000001</v>
      </c>
      <c r="D36" s="117">
        <v>296.63889399999999</v>
      </c>
      <c r="E36" s="229">
        <f t="shared" si="0"/>
        <v>-6.1791777097392293</v>
      </c>
      <c r="F36" s="235">
        <v>447.99211300000002</v>
      </c>
      <c r="G36" s="236">
        <v>423.70827299999996</v>
      </c>
      <c r="H36" s="229">
        <f t="shared" si="4"/>
        <v>-5.4205954290985598</v>
      </c>
      <c r="I36" s="237">
        <f t="shared" si="3"/>
        <v>0.70576235568682877</v>
      </c>
      <c r="J36" s="238">
        <f t="shared" si="3"/>
        <v>0.7001017277753272</v>
      </c>
      <c r="K36" s="229">
        <f t="shared" si="5"/>
        <v>-0.80205863431080848</v>
      </c>
    </row>
    <row r="37" spans="1:11" ht="15.75" customHeight="1" thickBot="1" x14ac:dyDescent="0.3">
      <c r="A37" s="33" t="s">
        <v>186</v>
      </c>
      <c r="B37" s="34" t="s">
        <v>187</v>
      </c>
      <c r="C37" s="242">
        <v>220.27334299999998</v>
      </c>
      <c r="D37" s="243">
        <v>285.18757500000004</v>
      </c>
      <c r="E37" s="256">
        <f t="shared" si="0"/>
        <v>29.469853735320147</v>
      </c>
      <c r="F37" s="244">
        <v>1169.543999</v>
      </c>
      <c r="G37" s="245">
        <v>1507.5219609999999</v>
      </c>
      <c r="H37" s="256">
        <f t="shared" si="4"/>
        <v>28.898268238645368</v>
      </c>
      <c r="I37" s="246">
        <f t="shared" si="3"/>
        <v>0.18834121947386434</v>
      </c>
      <c r="J37" s="247">
        <f t="shared" si="3"/>
        <v>0.18917639833971217</v>
      </c>
      <c r="K37" s="256">
        <f t="shared" si="5"/>
        <v>0.44343923660520079</v>
      </c>
    </row>
    <row r="38" spans="1:11" ht="15.75" x14ac:dyDescent="0.25">
      <c r="A38" s="94" t="s">
        <v>416</v>
      </c>
    </row>
  </sheetData>
  <conditionalFormatting sqref="E6:E37">
    <cfRule type="cellIs" dxfId="23" priority="9" stopIfTrue="1" operator="lessThan">
      <formula>0</formula>
    </cfRule>
    <cfRule type="cellIs" dxfId="22" priority="10" stopIfTrue="1" operator="greaterThan">
      <formula>0</formula>
    </cfRule>
    <cfRule type="cellIs" dxfId="21" priority="11" stopIfTrue="1" operator="greaterThan">
      <formula>0</formula>
    </cfRule>
    <cfRule type="cellIs" dxfId="20" priority="12" stopIfTrue="1" operator="lessThan">
      <formula>0</formula>
    </cfRule>
  </conditionalFormatting>
  <conditionalFormatting sqref="H6:H37">
    <cfRule type="cellIs" dxfId="19" priority="5" stopIfTrue="1" operator="lessThan">
      <formula>0</formula>
    </cfRule>
    <cfRule type="cellIs" dxfId="18" priority="6" stopIfTrue="1" operator="greaterThan">
      <formula>0</formula>
    </cfRule>
    <cfRule type="cellIs" dxfId="17" priority="7" stopIfTrue="1" operator="greaterThan">
      <formula>0</formula>
    </cfRule>
    <cfRule type="cellIs" dxfId="16" priority="8" stopIfTrue="1" operator="lessThan">
      <formula>0</formula>
    </cfRule>
  </conditionalFormatting>
  <conditionalFormatting sqref="K6:K37">
    <cfRule type="cellIs" dxfId="15" priority="1" stopIfTrue="1" operator="lessThan">
      <formula>0</formula>
    </cfRule>
    <cfRule type="cellIs" dxfId="14" priority="2" stopIfTrue="1" operator="greaterThan">
      <formula>0</formula>
    </cfRule>
    <cfRule type="cellIs" dxfId="13" priority="3" stopIfTrue="1" operator="greaterThan">
      <formula>0</formula>
    </cfRule>
    <cfRule type="cellIs" dxfId="12" priority="4" stopIfTrue="1" operator="lessThan">
      <formula>0</formula>
    </cfRule>
  </conditionalFormatting>
  <printOptions horizontalCentered="1"/>
  <pageMargins left="0.19685039370078741" right="0.19685039370078741" top="0.62992125984251968" bottom="0.35433070866141736" header="0.19685039370078741" footer="0.15748031496062992"/>
  <pageSetup paperSize="9" scale="85" orientation="landscape" r:id="rId1"/>
  <headerFooter alignWithMargins="0">
    <oddHeader>&amp;L&amp;"Times New Roman CE,Pogrubiona kursywa"&amp;12Departament Rynków Rolnych&amp;C&amp;"Times New Roman CE,Standardowy"&amp;14
EKSPORT z Polski  WAŻNIEJSZYCH towarów rolno-spożywczych w 2020 r. - DANE OSTATECZNE!</oddHeader>
    <oddFooter>&amp;L&amp;"Times New Roman CE,Pogrubiona kursywa"&amp;12Źródło: Min. Finansów&amp;R&amp;"Times New Roman CE,Pogrubiona kursywa"&amp;12Przygotował: Tomasz Chruśliński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21"/>
  <dimension ref="A1:K38"/>
  <sheetViews>
    <sheetView showGridLines="0" showZeros="0" zoomScale="90" zoomScaleNormal="90" workbookViewId="0">
      <selection activeCell="I46" sqref="I46"/>
    </sheetView>
  </sheetViews>
  <sheetFormatPr defaultColWidth="8.7109375" defaultRowHeight="12.75" x14ac:dyDescent="0.2"/>
  <cols>
    <col min="1" max="1" width="4.85546875" bestFit="1" customWidth="1"/>
    <col min="2" max="2" width="53.42578125" customWidth="1"/>
    <col min="3" max="3" width="9.42578125" customWidth="1"/>
    <col min="4" max="4" width="9.5703125" customWidth="1"/>
    <col min="5" max="5" width="9.28515625" bestFit="1" customWidth="1"/>
    <col min="6" max="6" width="10.140625" customWidth="1"/>
    <col min="7" max="7" width="9.85546875" customWidth="1"/>
    <col min="8" max="8" width="9.42578125" bestFit="1" customWidth="1"/>
    <col min="9" max="9" width="10" bestFit="1" customWidth="1"/>
    <col min="10" max="10" width="9" bestFit="1" customWidth="1"/>
    <col min="11" max="11" width="9.28515625" customWidth="1"/>
  </cols>
  <sheetData>
    <row r="1" spans="1:11" ht="15.75" x14ac:dyDescent="0.25">
      <c r="A1" s="98"/>
      <c r="E1" s="154"/>
    </row>
    <row r="2" spans="1:11" ht="4.5" customHeight="1" thickBot="1" x14ac:dyDescent="0.3">
      <c r="A2" s="99"/>
    </row>
    <row r="3" spans="1:11" ht="22.5" x14ac:dyDescent="0.2">
      <c r="A3" s="2"/>
      <c r="B3" s="3"/>
      <c r="C3" s="214" t="s">
        <v>2</v>
      </c>
      <c r="D3" s="5"/>
      <c r="E3" s="5"/>
      <c r="F3" s="5"/>
      <c r="G3" s="6"/>
      <c r="H3" s="215"/>
      <c r="I3" s="4"/>
      <c r="J3" s="5"/>
      <c r="K3" s="7"/>
    </row>
    <row r="4" spans="1:11" ht="18.75" x14ac:dyDescent="0.25">
      <c r="A4" s="8" t="s">
        <v>4</v>
      </c>
      <c r="B4" s="216" t="s">
        <v>5</v>
      </c>
      <c r="C4" s="192" t="s">
        <v>6</v>
      </c>
      <c r="D4" s="192"/>
      <c r="E4" s="217"/>
      <c r="F4" s="192" t="s">
        <v>530</v>
      </c>
      <c r="G4" s="218"/>
      <c r="H4" s="217"/>
      <c r="I4" s="192" t="s">
        <v>531</v>
      </c>
      <c r="J4" s="192"/>
      <c r="K4" s="219"/>
    </row>
    <row r="5" spans="1:11" s="250" customFormat="1" ht="31.5" customHeight="1" thickBot="1" x14ac:dyDescent="0.3">
      <c r="A5" s="220"/>
      <c r="B5" s="221"/>
      <c r="C5" s="222" t="s">
        <v>657</v>
      </c>
      <c r="D5" s="223" t="s">
        <v>658</v>
      </c>
      <c r="E5" s="248" t="s">
        <v>485</v>
      </c>
      <c r="F5" s="222" t="s">
        <v>657</v>
      </c>
      <c r="G5" s="223" t="s">
        <v>658</v>
      </c>
      <c r="H5" s="249" t="s">
        <v>485</v>
      </c>
      <c r="I5" s="222" t="s">
        <v>657</v>
      </c>
      <c r="J5" s="223" t="s">
        <v>658</v>
      </c>
      <c r="K5" s="248" t="s">
        <v>485</v>
      </c>
    </row>
    <row r="6" spans="1:11" ht="15.75" x14ac:dyDescent="0.25">
      <c r="A6" s="19" t="s">
        <v>532</v>
      </c>
      <c r="B6" s="20"/>
      <c r="C6" s="227">
        <v>21270.47916100001</v>
      </c>
      <c r="D6" s="228">
        <v>22702.809422999984</v>
      </c>
      <c r="E6" s="229">
        <f>((D6-C6)/C6)*100</f>
        <v>6.7338880857286458</v>
      </c>
      <c r="F6" s="384"/>
      <c r="G6" s="385" t="s">
        <v>448</v>
      </c>
      <c r="H6" s="229" t="s">
        <v>448</v>
      </c>
      <c r="I6" s="21" t="s">
        <v>448</v>
      </c>
      <c r="J6" s="22" t="s">
        <v>448</v>
      </c>
      <c r="K6" s="229" t="s">
        <v>448</v>
      </c>
    </row>
    <row r="7" spans="1:11" ht="15.75" x14ac:dyDescent="0.25">
      <c r="A7" s="26" t="s">
        <v>24</v>
      </c>
      <c r="B7" s="27" t="s">
        <v>25</v>
      </c>
      <c r="C7" s="234">
        <v>1460.4865540000001</v>
      </c>
      <c r="D7" s="117">
        <v>1365.6174659999999</v>
      </c>
      <c r="E7" s="229">
        <f t="shared" ref="E7:E37" si="0">((D7-C7)/C7)*100</f>
        <v>-6.4957180016598866</v>
      </c>
      <c r="F7" s="234">
        <v>660.25344700000005</v>
      </c>
      <c r="G7" s="117">
        <v>664.490409</v>
      </c>
      <c r="H7" s="229">
        <f t="shared" ref="H7:H23" si="1">((G7-F7)/F7)*100</f>
        <v>0.64171751306282054</v>
      </c>
      <c r="I7" s="237">
        <f t="shared" ref="I7:J37" si="2">(C7/F7)</f>
        <v>2.2120089802424006</v>
      </c>
      <c r="J7" s="238">
        <f t="shared" si="2"/>
        <v>2.0551349537988588</v>
      </c>
      <c r="K7" s="229">
        <f t="shared" ref="K7:K36" si="3">((J7-I7)/I7)*100</f>
        <v>-7.0919253874977901</v>
      </c>
    </row>
    <row r="8" spans="1:11" ht="15.75" x14ac:dyDescent="0.25">
      <c r="A8" s="26" t="s">
        <v>388</v>
      </c>
      <c r="B8" s="27" t="s">
        <v>389</v>
      </c>
      <c r="C8" s="234">
        <v>959.08494599999995</v>
      </c>
      <c r="D8" s="117">
        <v>1217.5584350000001</v>
      </c>
      <c r="E8" s="229">
        <f t="shared" si="0"/>
        <v>26.950010015067029</v>
      </c>
      <c r="F8" s="234">
        <v>758.48862800000006</v>
      </c>
      <c r="G8" s="117">
        <v>812.02766399999996</v>
      </c>
      <c r="H8" s="229">
        <f t="shared" si="1"/>
        <v>7.0586471600995306</v>
      </c>
      <c r="I8" s="237">
        <f t="shared" si="2"/>
        <v>1.2644684581876156</v>
      </c>
      <c r="J8" s="238">
        <f t="shared" si="2"/>
        <v>1.4994051175576701</v>
      </c>
      <c r="K8" s="229">
        <f t="shared" si="3"/>
        <v>18.579875033561009</v>
      </c>
    </row>
    <row r="9" spans="1:11" ht="15.75" x14ac:dyDescent="0.25">
      <c r="A9" s="26" t="s">
        <v>42</v>
      </c>
      <c r="B9" s="27" t="s">
        <v>43</v>
      </c>
      <c r="C9" s="234">
        <v>1161.1824059999999</v>
      </c>
      <c r="D9" s="117">
        <v>1141.348493</v>
      </c>
      <c r="E9" s="229">
        <f t="shared" si="0"/>
        <v>-1.7080790147624696</v>
      </c>
      <c r="F9" s="234">
        <v>213.48284099999998</v>
      </c>
      <c r="G9" s="117">
        <v>238.38259400000001</v>
      </c>
      <c r="H9" s="229">
        <f t="shared" si="1"/>
        <v>11.663585177789551</v>
      </c>
      <c r="I9" s="237">
        <f t="shared" si="2"/>
        <v>5.439230621818453</v>
      </c>
      <c r="J9" s="238">
        <f t="shared" si="2"/>
        <v>4.7878851968529208</v>
      </c>
      <c r="K9" s="229">
        <f t="shared" si="3"/>
        <v>-11.974955103995448</v>
      </c>
    </row>
    <row r="10" spans="1:11" ht="15.75" x14ac:dyDescent="0.25">
      <c r="A10" s="26" t="s">
        <v>382</v>
      </c>
      <c r="B10" s="27" t="s">
        <v>383</v>
      </c>
      <c r="C10" s="234">
        <v>844.61703499999999</v>
      </c>
      <c r="D10" s="117">
        <v>900.569073</v>
      </c>
      <c r="E10" s="229">
        <f t="shared" si="0"/>
        <v>6.6245452887414249</v>
      </c>
      <c r="F10" s="251">
        <v>2619.4856869999999</v>
      </c>
      <c r="G10" s="252">
        <v>2675.182699</v>
      </c>
      <c r="H10" s="229">
        <f t="shared" si="1"/>
        <v>2.1262575427082333</v>
      </c>
      <c r="I10" s="237">
        <f t="shared" si="2"/>
        <v>0.32243620921147642</v>
      </c>
      <c r="J10" s="238">
        <f t="shared" si="2"/>
        <v>0.33663834374251833</v>
      </c>
      <c r="K10" s="229">
        <f t="shared" si="3"/>
        <v>4.4046338858075167</v>
      </c>
    </row>
    <row r="11" spans="1:11" ht="15.75" x14ac:dyDescent="0.25">
      <c r="A11" s="26" t="s">
        <v>316</v>
      </c>
      <c r="B11" s="27" t="s">
        <v>317</v>
      </c>
      <c r="C11" s="234">
        <v>774.09158400000001</v>
      </c>
      <c r="D11" s="117">
        <v>887.38571100000001</v>
      </c>
      <c r="E11" s="229">
        <f t="shared" si="0"/>
        <v>14.635752324624162</v>
      </c>
      <c r="F11" s="251">
        <v>208.360895</v>
      </c>
      <c r="G11" s="252">
        <v>245.254424</v>
      </c>
      <c r="H11" s="229">
        <f t="shared" si="1"/>
        <v>17.706551414074124</v>
      </c>
      <c r="I11" s="237">
        <f t="shared" si="2"/>
        <v>3.7151481039664378</v>
      </c>
      <c r="J11" s="238">
        <f t="shared" si="2"/>
        <v>3.6182250926490935</v>
      </c>
      <c r="K11" s="229">
        <f t="shared" si="3"/>
        <v>-2.6088599594149544</v>
      </c>
    </row>
    <row r="12" spans="1:11" ht="15.75" x14ac:dyDescent="0.25">
      <c r="A12" s="26" t="s">
        <v>390</v>
      </c>
      <c r="B12" s="27" t="s">
        <v>391</v>
      </c>
      <c r="C12" s="251">
        <v>607.23461100000009</v>
      </c>
      <c r="D12" s="252">
        <v>642.21897999999999</v>
      </c>
      <c r="E12" s="229">
        <f t="shared" si="0"/>
        <v>5.7612606999438469</v>
      </c>
      <c r="F12" s="234">
        <v>137.809079</v>
      </c>
      <c r="G12" s="117">
        <v>145.53555300000002</v>
      </c>
      <c r="H12" s="229">
        <f t="shared" si="1"/>
        <v>5.6066509231949979</v>
      </c>
      <c r="I12" s="237">
        <f t="shared" si="2"/>
        <v>4.4063469214535571</v>
      </c>
      <c r="J12" s="238">
        <f t="shared" si="2"/>
        <v>4.4127978817657008</v>
      </c>
      <c r="K12" s="229">
        <f t="shared" si="3"/>
        <v>0.14640155274055497</v>
      </c>
    </row>
    <row r="13" spans="1:11" ht="15.75" x14ac:dyDescent="0.25">
      <c r="A13" s="26" t="s">
        <v>356</v>
      </c>
      <c r="B13" s="27" t="s">
        <v>357</v>
      </c>
      <c r="C13" s="251">
        <v>619.95361000000003</v>
      </c>
      <c r="D13" s="252">
        <v>620.73927400000002</v>
      </c>
      <c r="E13" s="229">
        <f t="shared" si="0"/>
        <v>0.12672948222690356</v>
      </c>
      <c r="F13" s="251">
        <v>149.72975700000001</v>
      </c>
      <c r="G13" s="252">
        <v>142.89315100000002</v>
      </c>
      <c r="H13" s="229">
        <f t="shared" si="1"/>
        <v>-4.5659634644301121</v>
      </c>
      <c r="I13" s="237">
        <f t="shared" si="2"/>
        <v>4.1404836448108311</v>
      </c>
      <c r="J13" s="238">
        <f t="shared" si="2"/>
        <v>4.3440799622369584</v>
      </c>
      <c r="K13" s="229">
        <f t="shared" si="3"/>
        <v>4.9172110045957949</v>
      </c>
    </row>
    <row r="14" spans="1:11" ht="15.75" x14ac:dyDescent="0.25">
      <c r="A14" s="26" t="s">
        <v>46</v>
      </c>
      <c r="B14" s="27" t="s">
        <v>47</v>
      </c>
      <c r="C14" s="251">
        <v>601.31334699999991</v>
      </c>
      <c r="D14" s="252">
        <v>598.42428399999994</v>
      </c>
      <c r="E14" s="229">
        <f t="shared" si="0"/>
        <v>-0.48045881808772906</v>
      </c>
      <c r="F14" s="234">
        <v>200.328283</v>
      </c>
      <c r="G14" s="117">
        <v>200.53566800000002</v>
      </c>
      <c r="H14" s="229">
        <f t="shared" si="1"/>
        <v>0.10352257649011865</v>
      </c>
      <c r="I14" s="237">
        <f t="shared" si="2"/>
        <v>3.001639798410292</v>
      </c>
      <c r="J14" s="238">
        <f t="shared" si="2"/>
        <v>2.9841289081800646</v>
      </c>
      <c r="K14" s="229">
        <f t="shared" si="3"/>
        <v>-0.58337746719314709</v>
      </c>
    </row>
    <row r="15" spans="1:11" ht="15.75" x14ac:dyDescent="0.25">
      <c r="A15" s="26" t="s">
        <v>158</v>
      </c>
      <c r="B15" s="27" t="s">
        <v>159</v>
      </c>
      <c r="C15" s="251">
        <v>528.84232099999997</v>
      </c>
      <c r="D15" s="252">
        <v>575.41765699999996</v>
      </c>
      <c r="E15" s="229">
        <f t="shared" si="0"/>
        <v>8.8070364550117013</v>
      </c>
      <c r="F15" s="234">
        <v>182.393664</v>
      </c>
      <c r="G15" s="117">
        <v>189.21548800000002</v>
      </c>
      <c r="H15" s="229">
        <f t="shared" si="1"/>
        <v>3.7401650092406835</v>
      </c>
      <c r="I15" s="237">
        <f t="shared" si="2"/>
        <v>2.8994555479734205</v>
      </c>
      <c r="J15" s="238">
        <f t="shared" si="2"/>
        <v>3.0410705967156342</v>
      </c>
      <c r="K15" s="229">
        <f t="shared" si="3"/>
        <v>4.8841945116625682</v>
      </c>
    </row>
    <row r="16" spans="1:11" ht="15.75" x14ac:dyDescent="0.25">
      <c r="A16" s="26" t="s">
        <v>12</v>
      </c>
      <c r="B16" s="27" t="s">
        <v>13</v>
      </c>
      <c r="C16" s="251">
        <v>500.43173999999999</v>
      </c>
      <c r="D16" s="252">
        <v>485.14673999999997</v>
      </c>
      <c r="E16" s="229">
        <f t="shared" si="0"/>
        <v>-3.0543626189657802</v>
      </c>
      <c r="F16" s="234">
        <v>213.11769899999999</v>
      </c>
      <c r="G16" s="117">
        <v>226.16207</v>
      </c>
      <c r="H16" s="229">
        <f t="shared" si="1"/>
        <v>6.1207356597820688</v>
      </c>
      <c r="I16" s="237">
        <f t="shared" si="2"/>
        <v>2.3481472554750136</v>
      </c>
      <c r="J16" s="238">
        <f t="shared" si="2"/>
        <v>2.1451286681272417</v>
      </c>
      <c r="K16" s="229">
        <f t="shared" si="3"/>
        <v>-8.6459052716735449</v>
      </c>
    </row>
    <row r="17" spans="1:11" ht="15.75" x14ac:dyDescent="0.25">
      <c r="A17" s="26" t="s">
        <v>138</v>
      </c>
      <c r="B17" s="27" t="s">
        <v>139</v>
      </c>
      <c r="C17" s="251">
        <v>409.346386</v>
      </c>
      <c r="D17" s="252">
        <v>459.87508800000001</v>
      </c>
      <c r="E17" s="229">
        <f t="shared" si="0"/>
        <v>12.343751826845251</v>
      </c>
      <c r="F17" s="234">
        <v>518.99467400000003</v>
      </c>
      <c r="G17" s="117">
        <v>517.49366099999997</v>
      </c>
      <c r="H17" s="229">
        <f t="shared" si="1"/>
        <v>-0.28921549202642827</v>
      </c>
      <c r="I17" s="237">
        <f t="shared" si="2"/>
        <v>0.78872945428337859</v>
      </c>
      <c r="J17" s="238">
        <f t="shared" si="2"/>
        <v>0.88865839846490413</v>
      </c>
      <c r="K17" s="229">
        <f t="shared" si="3"/>
        <v>12.669609793172828</v>
      </c>
    </row>
    <row r="18" spans="1:11" ht="15.75" x14ac:dyDescent="0.25">
      <c r="A18" s="26" t="s">
        <v>326</v>
      </c>
      <c r="B18" s="27" t="s">
        <v>327</v>
      </c>
      <c r="C18" s="251">
        <v>420.45013499999999</v>
      </c>
      <c r="D18" s="252">
        <v>450.55102899999997</v>
      </c>
      <c r="E18" s="229">
        <f t="shared" si="0"/>
        <v>7.1592066440887185</v>
      </c>
      <c r="F18" s="234">
        <v>186.43832999999998</v>
      </c>
      <c r="G18" s="117">
        <v>199.56358300000002</v>
      </c>
      <c r="H18" s="229">
        <f t="shared" si="1"/>
        <v>7.0399970864360588</v>
      </c>
      <c r="I18" s="237">
        <f t="shared" si="2"/>
        <v>2.2551700339731644</v>
      </c>
      <c r="J18" s="238">
        <f t="shared" si="2"/>
        <v>2.2576815981500991</v>
      </c>
      <c r="K18" s="229">
        <f t="shared" si="3"/>
        <v>0.11136917124203601</v>
      </c>
    </row>
    <row r="19" spans="1:11" ht="15.75" x14ac:dyDescent="0.25">
      <c r="A19" s="26" t="s">
        <v>394</v>
      </c>
      <c r="B19" s="27" t="s">
        <v>395</v>
      </c>
      <c r="C19" s="251">
        <v>214.46926999999999</v>
      </c>
      <c r="D19" s="252">
        <v>445.535234</v>
      </c>
      <c r="E19" s="229">
        <f t="shared" si="0"/>
        <v>107.738495123334</v>
      </c>
      <c r="F19" s="234">
        <v>29.230507000000003</v>
      </c>
      <c r="G19" s="117">
        <v>39.485857000000003</v>
      </c>
      <c r="H19" s="229">
        <f t="shared" si="1"/>
        <v>35.084406849323543</v>
      </c>
      <c r="I19" s="237">
        <f t="shared" si="2"/>
        <v>7.3371724274231704</v>
      </c>
      <c r="J19" s="238">
        <f t="shared" si="2"/>
        <v>11.283413045840691</v>
      </c>
      <c r="K19" s="229">
        <f t="shared" si="3"/>
        <v>53.784215342523275</v>
      </c>
    </row>
    <row r="20" spans="1:11" ht="15.75" x14ac:dyDescent="0.25">
      <c r="A20" s="26" t="s">
        <v>66</v>
      </c>
      <c r="B20" s="27" t="s">
        <v>67</v>
      </c>
      <c r="C20" s="251">
        <v>381.63743300000004</v>
      </c>
      <c r="D20" s="252">
        <v>378.18497200000002</v>
      </c>
      <c r="E20" s="229">
        <f t="shared" si="0"/>
        <v>-0.90464422550500367</v>
      </c>
      <c r="F20" s="234">
        <v>104.36644899999999</v>
      </c>
      <c r="G20" s="117">
        <v>101.45370299999999</v>
      </c>
      <c r="H20" s="229">
        <f t="shared" si="1"/>
        <v>-2.7908834955187549</v>
      </c>
      <c r="I20" s="237">
        <f t="shared" si="2"/>
        <v>3.6567061220986843</v>
      </c>
      <c r="J20" s="238">
        <f t="shared" si="2"/>
        <v>3.7276606059416091</v>
      </c>
      <c r="K20" s="229">
        <f t="shared" si="3"/>
        <v>1.9403933888513323</v>
      </c>
    </row>
    <row r="21" spans="1:11" ht="15.75" x14ac:dyDescent="0.25">
      <c r="A21" s="26" t="s">
        <v>372</v>
      </c>
      <c r="B21" s="27" t="s">
        <v>373</v>
      </c>
      <c r="C21" s="251">
        <v>328.15772299999998</v>
      </c>
      <c r="D21" s="252">
        <v>337.95937699999996</v>
      </c>
      <c r="E21" s="229">
        <f t="shared" si="0"/>
        <v>2.9868728702752443</v>
      </c>
      <c r="F21" s="234">
        <v>77.798535999999999</v>
      </c>
      <c r="G21" s="117">
        <v>78.780663000000004</v>
      </c>
      <c r="H21" s="229">
        <f t="shared" si="1"/>
        <v>1.2623977911358197</v>
      </c>
      <c r="I21" s="237">
        <f t="shared" si="2"/>
        <v>4.2180449642394295</v>
      </c>
      <c r="J21" s="238">
        <f t="shared" si="2"/>
        <v>4.2898772887961094</v>
      </c>
      <c r="K21" s="229">
        <f t="shared" si="3"/>
        <v>1.7029767384101895</v>
      </c>
    </row>
    <row r="22" spans="1:11" ht="15.75" x14ac:dyDescent="0.25">
      <c r="A22" s="26" t="s">
        <v>318</v>
      </c>
      <c r="B22" s="27" t="s">
        <v>319</v>
      </c>
      <c r="C22" s="251">
        <v>311.14013599999998</v>
      </c>
      <c r="D22" s="252">
        <v>334.66186499999998</v>
      </c>
      <c r="E22" s="229">
        <f t="shared" si="0"/>
        <v>7.5598504591513045</v>
      </c>
      <c r="F22" s="234">
        <v>136.54707099999999</v>
      </c>
      <c r="G22" s="117">
        <v>147.59197700000001</v>
      </c>
      <c r="H22" s="229">
        <f>((G22-F22)/F22)*100</f>
        <v>8.0887168938248593</v>
      </c>
      <c r="I22" s="237">
        <f t="shared" si="2"/>
        <v>2.2786291475999509</v>
      </c>
      <c r="J22" s="238">
        <f t="shared" si="2"/>
        <v>2.2674800609249917</v>
      </c>
      <c r="K22" s="229">
        <f>((J22-I22)/I22)*100</f>
        <v>-0.48928921525920382</v>
      </c>
    </row>
    <row r="23" spans="1:11" ht="15.75" x14ac:dyDescent="0.25">
      <c r="A23" s="26" t="s">
        <v>364</v>
      </c>
      <c r="B23" s="27" t="s">
        <v>365</v>
      </c>
      <c r="C23" s="251">
        <v>323.89416700000004</v>
      </c>
      <c r="D23" s="252">
        <v>325.28479399999998</v>
      </c>
      <c r="E23" s="229">
        <f t="shared" si="0"/>
        <v>0.42934610798345679</v>
      </c>
      <c r="F23" s="234">
        <v>139.19529299999999</v>
      </c>
      <c r="G23" s="117">
        <v>142.688851</v>
      </c>
      <c r="H23" s="229">
        <f t="shared" si="1"/>
        <v>2.5098248113892812</v>
      </c>
      <c r="I23" s="237">
        <f t="shared" si="2"/>
        <v>2.3269045958328496</v>
      </c>
      <c r="J23" s="238">
        <f t="shared" si="2"/>
        <v>2.279679118027238</v>
      </c>
      <c r="K23" s="229">
        <f t="shared" si="3"/>
        <v>-2.0295407852210876</v>
      </c>
    </row>
    <row r="24" spans="1:11" ht="15.75" x14ac:dyDescent="0.25">
      <c r="A24" s="26" t="s">
        <v>134</v>
      </c>
      <c r="B24" s="27" t="s">
        <v>135</v>
      </c>
      <c r="C24" s="251">
        <v>258.917686</v>
      </c>
      <c r="D24" s="252">
        <v>299.22818000000001</v>
      </c>
      <c r="E24" s="229">
        <f t="shared" si="0"/>
        <v>15.568845304758364</v>
      </c>
      <c r="F24" s="234">
        <v>459.12247100000002</v>
      </c>
      <c r="G24" s="117">
        <v>564.03830900000003</v>
      </c>
      <c r="H24" s="229">
        <f>((G24-F24)/F24)*100</f>
        <v>22.851383808657015</v>
      </c>
      <c r="I24" s="237">
        <f t="shared" si="2"/>
        <v>0.56394034784675129</v>
      </c>
      <c r="J24" s="238">
        <f t="shared" si="2"/>
        <v>0.53051038418030572</v>
      </c>
      <c r="K24" s="229">
        <f t="shared" si="3"/>
        <v>-5.9279254967459858</v>
      </c>
    </row>
    <row r="25" spans="1:11" ht="15.75" x14ac:dyDescent="0.25">
      <c r="A25" s="26" t="s">
        <v>44</v>
      </c>
      <c r="B25" s="27" t="s">
        <v>45</v>
      </c>
      <c r="C25" s="251">
        <v>302.24067500000001</v>
      </c>
      <c r="D25" s="252">
        <v>285.93468999999999</v>
      </c>
      <c r="E25" s="229">
        <f t="shared" si="0"/>
        <v>-5.3950332793559372</v>
      </c>
      <c r="F25" s="234">
        <v>105.277056</v>
      </c>
      <c r="G25" s="117">
        <v>110.86453400000001</v>
      </c>
      <c r="H25" s="229">
        <f>((G25-F25)/F25)*100</f>
        <v>5.3074033529205114</v>
      </c>
      <c r="I25" s="237">
        <f t="shared" si="2"/>
        <v>2.8709073608593312</v>
      </c>
      <c r="J25" s="238">
        <f t="shared" si="2"/>
        <v>2.5791358127207746</v>
      </c>
      <c r="K25" s="229">
        <f t="shared" si="3"/>
        <v>-10.163042949989942</v>
      </c>
    </row>
    <row r="26" spans="1:11" ht="15.75" x14ac:dyDescent="0.25">
      <c r="A26" s="26" t="s">
        <v>342</v>
      </c>
      <c r="B26" s="27" t="s">
        <v>343</v>
      </c>
      <c r="C26" s="251">
        <v>217.29585999999998</v>
      </c>
      <c r="D26" s="252">
        <v>263.897558</v>
      </c>
      <c r="E26" s="229">
        <f t="shared" si="0"/>
        <v>21.446196904073567</v>
      </c>
      <c r="F26" s="234">
        <v>128.111726</v>
      </c>
      <c r="G26" s="117">
        <v>139.65326000000002</v>
      </c>
      <c r="H26" s="229">
        <f>((G26-F26)/F26)*100</f>
        <v>9.00895988240765</v>
      </c>
      <c r="I26" s="237">
        <f t="shared" si="2"/>
        <v>1.6961434115718648</v>
      </c>
      <c r="J26" s="238">
        <f t="shared" si="2"/>
        <v>1.889662711776295</v>
      </c>
      <c r="K26" s="229">
        <f t="shared" si="3"/>
        <v>11.409371335239294</v>
      </c>
    </row>
    <row r="27" spans="1:11" ht="15.75" x14ac:dyDescent="0.25">
      <c r="A27" s="26" t="s">
        <v>346</v>
      </c>
      <c r="B27" s="27" t="s">
        <v>347</v>
      </c>
      <c r="C27" s="251">
        <v>243.09183300000001</v>
      </c>
      <c r="D27" s="252">
        <v>251.20544699999999</v>
      </c>
      <c r="E27" s="229">
        <f t="shared" si="0"/>
        <v>3.3376744499680431</v>
      </c>
      <c r="F27" s="234">
        <v>34.231915000000001</v>
      </c>
      <c r="G27" s="117">
        <v>37.014142999999997</v>
      </c>
      <c r="H27" s="229">
        <f t="shared" ref="H27:H36" si="4">((G27-F27)/F27)*100</f>
        <v>8.1275850328560253</v>
      </c>
      <c r="I27" s="237">
        <f t="shared" si="2"/>
        <v>7.1013214714981618</v>
      </c>
      <c r="J27" s="238">
        <f t="shared" si="2"/>
        <v>6.7867422190485405</v>
      </c>
      <c r="K27" s="229">
        <f t="shared" si="3"/>
        <v>-4.4298691970531898</v>
      </c>
    </row>
    <row r="28" spans="1:11" ht="15.75" x14ac:dyDescent="0.25">
      <c r="A28" s="26" t="s">
        <v>344</v>
      </c>
      <c r="B28" s="27" t="s">
        <v>345</v>
      </c>
      <c r="C28" s="251">
        <v>257.042215</v>
      </c>
      <c r="D28" s="252">
        <v>245.47759400000001</v>
      </c>
      <c r="E28" s="229">
        <f t="shared" si="0"/>
        <v>-4.4991135016479635</v>
      </c>
      <c r="F28" s="253">
        <v>199.21774400000001</v>
      </c>
      <c r="G28" s="117">
        <v>197.323159</v>
      </c>
      <c r="H28" s="229">
        <f t="shared" si="4"/>
        <v>-0.9510121748994439</v>
      </c>
      <c r="I28" s="237">
        <f t="shared" si="2"/>
        <v>1.2902576338782352</v>
      </c>
      <c r="J28" s="238">
        <f t="shared" si="2"/>
        <v>1.2440384354479141</v>
      </c>
      <c r="K28" s="229">
        <f t="shared" si="3"/>
        <v>-3.5821681822874525</v>
      </c>
    </row>
    <row r="29" spans="1:11" ht="15.75" x14ac:dyDescent="0.25">
      <c r="A29" s="26" t="s">
        <v>312</v>
      </c>
      <c r="B29" s="27" t="s">
        <v>313</v>
      </c>
      <c r="C29" s="251">
        <v>201.96422799999999</v>
      </c>
      <c r="D29" s="252">
        <v>243.71544</v>
      </c>
      <c r="E29" s="229">
        <f t="shared" si="0"/>
        <v>20.672577720050509</v>
      </c>
      <c r="F29" s="234">
        <v>39.561489999999999</v>
      </c>
      <c r="G29" s="117">
        <v>291.966655</v>
      </c>
      <c r="H29" s="229">
        <f>((G29-F29)/F29)*100</f>
        <v>638.00722621923501</v>
      </c>
      <c r="I29" s="237">
        <f t="shared" si="2"/>
        <v>5.1050713206201284</v>
      </c>
      <c r="J29" s="238">
        <f t="shared" si="2"/>
        <v>0.83473724079895351</v>
      </c>
      <c r="K29" s="229">
        <f t="shared" si="3"/>
        <v>-83.648862310163466</v>
      </c>
    </row>
    <row r="30" spans="1:11" ht="15.75" x14ac:dyDescent="0.25">
      <c r="A30" s="26" t="s">
        <v>118</v>
      </c>
      <c r="B30" s="27" t="s">
        <v>119</v>
      </c>
      <c r="C30" s="251">
        <v>217.10937100000001</v>
      </c>
      <c r="D30" s="252">
        <v>241.35749299999998</v>
      </c>
      <c r="E30" s="229">
        <f t="shared" si="0"/>
        <v>11.16862063038263</v>
      </c>
      <c r="F30" s="234">
        <v>137.57344399999999</v>
      </c>
      <c r="G30" s="117">
        <v>146.14971</v>
      </c>
      <c r="H30" s="229">
        <f>((G30-F30)/F30)*100</f>
        <v>6.2339545704765555</v>
      </c>
      <c r="I30" s="237">
        <f t="shared" si="2"/>
        <v>1.5781343018497089</v>
      </c>
      <c r="J30" s="238">
        <f t="shared" si="2"/>
        <v>1.6514401089129769</v>
      </c>
      <c r="K30" s="229">
        <f t="shared" si="3"/>
        <v>4.6450930682735461</v>
      </c>
    </row>
    <row r="31" spans="1:11" ht="15.75" x14ac:dyDescent="0.25">
      <c r="A31" s="26" t="s">
        <v>104</v>
      </c>
      <c r="B31" s="27" t="s">
        <v>105</v>
      </c>
      <c r="C31" s="251">
        <v>220.07612899999998</v>
      </c>
      <c r="D31" s="252">
        <v>240.747356</v>
      </c>
      <c r="E31" s="229">
        <f t="shared" si="0"/>
        <v>9.3927619928284081</v>
      </c>
      <c r="F31" s="234">
        <v>161.00272000000001</v>
      </c>
      <c r="G31" s="117">
        <v>45.053426000000002</v>
      </c>
      <c r="H31" s="229">
        <f t="shared" si="4"/>
        <v>-72.016978346701222</v>
      </c>
      <c r="I31" s="237">
        <f t="shared" si="2"/>
        <v>1.3669093851333689</v>
      </c>
      <c r="J31" s="238">
        <f t="shared" si="2"/>
        <v>5.3435970884877877</v>
      </c>
      <c r="K31" s="229">
        <f t="shared" si="3"/>
        <v>290.92548098690645</v>
      </c>
    </row>
    <row r="32" spans="1:11" ht="15.75" x14ac:dyDescent="0.25">
      <c r="A32" s="26" t="s">
        <v>360</v>
      </c>
      <c r="B32" s="27" t="s">
        <v>361</v>
      </c>
      <c r="C32" s="251">
        <v>193.362258</v>
      </c>
      <c r="D32" s="252">
        <v>240.02521400000001</v>
      </c>
      <c r="E32" s="229">
        <f t="shared" si="0"/>
        <v>24.132401267262825</v>
      </c>
      <c r="F32" s="251">
        <v>199.48309</v>
      </c>
      <c r="G32" s="252">
        <v>175.07649699999999</v>
      </c>
      <c r="H32" s="229">
        <f t="shared" si="4"/>
        <v>-12.234918257983679</v>
      </c>
      <c r="I32" s="237">
        <f t="shared" si="2"/>
        <v>0.96931653705584764</v>
      </c>
      <c r="J32" s="238">
        <f t="shared" si="2"/>
        <v>1.3709733637176897</v>
      </c>
      <c r="K32" s="229">
        <f t="shared" si="3"/>
        <v>41.437116907322554</v>
      </c>
    </row>
    <row r="33" spans="1:11" ht="15.75" x14ac:dyDescent="0.25">
      <c r="A33" s="26" t="s">
        <v>304</v>
      </c>
      <c r="B33" s="27" t="s">
        <v>305</v>
      </c>
      <c r="C33" s="251">
        <v>208.05228700000001</v>
      </c>
      <c r="D33" s="252">
        <v>239.93668100000002</v>
      </c>
      <c r="E33" s="229">
        <f t="shared" si="0"/>
        <v>15.325183135333672</v>
      </c>
      <c r="F33" s="234">
        <v>69.449640000000002</v>
      </c>
      <c r="G33" s="117">
        <v>301.65796599999999</v>
      </c>
      <c r="H33" s="229">
        <f>((G33-F33)/F33)*100</f>
        <v>334.35497433823991</v>
      </c>
      <c r="I33" s="237">
        <f t="shared" si="2"/>
        <v>2.9957288043537735</v>
      </c>
      <c r="J33" s="238">
        <f t="shared" si="2"/>
        <v>0.79539315398022681</v>
      </c>
      <c r="K33" s="229">
        <f>((J33-I33)/I33)*100</f>
        <v>-73.449093495236937</v>
      </c>
    </row>
    <row r="34" spans="1:11" ht="15.75" x14ac:dyDescent="0.25">
      <c r="A34" s="26" t="s">
        <v>140</v>
      </c>
      <c r="B34" s="27" t="s">
        <v>141</v>
      </c>
      <c r="C34" s="251">
        <v>194.91406099999998</v>
      </c>
      <c r="D34" s="252">
        <v>224.24813</v>
      </c>
      <c r="E34" s="229">
        <f t="shared" si="0"/>
        <v>15.049744923225436</v>
      </c>
      <c r="F34" s="234">
        <v>135.265737</v>
      </c>
      <c r="G34" s="117">
        <v>74.555994000000013</v>
      </c>
      <c r="H34" s="229">
        <f t="shared" si="4"/>
        <v>-44.881833601364981</v>
      </c>
      <c r="I34" s="237">
        <f t="shared" si="2"/>
        <v>1.4409714190963228</v>
      </c>
      <c r="J34" s="238">
        <f t="shared" si="2"/>
        <v>3.0077813730174392</v>
      </c>
      <c r="K34" s="229">
        <f t="shared" si="3"/>
        <v>108.73289595873533</v>
      </c>
    </row>
    <row r="35" spans="1:11" ht="15.75" x14ac:dyDescent="0.25">
      <c r="A35" s="26" t="s">
        <v>58</v>
      </c>
      <c r="B35" s="27" t="s">
        <v>59</v>
      </c>
      <c r="C35" s="251">
        <v>189.99338500000002</v>
      </c>
      <c r="D35" s="252">
        <v>207.48840200000001</v>
      </c>
      <c r="E35" s="229">
        <f t="shared" si="0"/>
        <v>9.2082242758083321</v>
      </c>
      <c r="F35" s="251">
        <v>107.830832</v>
      </c>
      <c r="G35" s="252">
        <v>120.76377599999999</v>
      </c>
      <c r="H35" s="229">
        <f>((G35-F35)/F35)*100</f>
        <v>11.993734778935947</v>
      </c>
      <c r="I35" s="237">
        <f t="shared" si="2"/>
        <v>1.7619578878886886</v>
      </c>
      <c r="J35" s="238">
        <f t="shared" si="2"/>
        <v>1.7181344346172152</v>
      </c>
      <c r="K35" s="229">
        <f>((J35-I35)/I35)*100</f>
        <v>-2.4872020819967493</v>
      </c>
    </row>
    <row r="36" spans="1:11" ht="15.75" x14ac:dyDescent="0.25">
      <c r="A36" s="26" t="s">
        <v>266</v>
      </c>
      <c r="B36" s="27" t="s">
        <v>267</v>
      </c>
      <c r="C36" s="251">
        <v>207.58199199999999</v>
      </c>
      <c r="D36" s="252">
        <v>206.35958600000001</v>
      </c>
      <c r="E36" s="229">
        <f t="shared" si="0"/>
        <v>-0.58887863452046374</v>
      </c>
      <c r="F36" s="234">
        <v>283.26807600000001</v>
      </c>
      <c r="G36" s="117">
        <v>143.94218700000002</v>
      </c>
      <c r="H36" s="229">
        <f t="shared" si="4"/>
        <v>-49.185171505171652</v>
      </c>
      <c r="I36" s="237">
        <f t="shared" si="2"/>
        <v>0.73281110575976083</v>
      </c>
      <c r="J36" s="238">
        <f t="shared" si="2"/>
        <v>1.4336282524316515</v>
      </c>
      <c r="K36" s="229">
        <f t="shared" si="3"/>
        <v>95.634078299796016</v>
      </c>
    </row>
    <row r="37" spans="1:11" ht="16.5" thickBot="1" x14ac:dyDescent="0.3">
      <c r="A37" s="33" t="s">
        <v>218</v>
      </c>
      <c r="B37" s="34" t="s">
        <v>219</v>
      </c>
      <c r="C37" s="254">
        <v>214.84747099999998</v>
      </c>
      <c r="D37" s="255">
        <v>202.78504199999998</v>
      </c>
      <c r="E37" s="256">
        <f t="shared" si="0"/>
        <v>-5.6144151680519476</v>
      </c>
      <c r="F37" s="242">
        <v>506.00990999999999</v>
      </c>
      <c r="G37" s="525">
        <v>85.253591999999998</v>
      </c>
      <c r="H37" s="256">
        <f>((G37-F37)/F37)*100</f>
        <v>-83.151794003402017</v>
      </c>
      <c r="I37" s="246">
        <f t="shared" si="2"/>
        <v>0.42459142944453399</v>
      </c>
      <c r="J37" s="247">
        <f t="shared" si="2"/>
        <v>2.3786099476019729</v>
      </c>
      <c r="K37" s="256">
        <f>((J37-I37)/I37)*100</f>
        <v>460.21148394675731</v>
      </c>
    </row>
    <row r="38" spans="1:11" ht="15.75" x14ac:dyDescent="0.25">
      <c r="A38" s="94" t="s">
        <v>416</v>
      </c>
    </row>
  </sheetData>
  <sortState xmlns:xlrd2="http://schemas.microsoft.com/office/spreadsheetml/2017/richdata2" ref="A7:G37">
    <sortCondition descending="1" ref="D7:D37"/>
  </sortState>
  <conditionalFormatting sqref="E6:E37">
    <cfRule type="cellIs" dxfId="11" priority="9" stopIfTrue="1" operator="lessThan">
      <formula>0</formula>
    </cfRule>
    <cfRule type="cellIs" dxfId="10" priority="10" stopIfTrue="1" operator="greaterThan">
      <formula>0</formula>
    </cfRule>
    <cfRule type="cellIs" dxfId="9" priority="11" stopIfTrue="1" operator="greaterThan">
      <formula>0</formula>
    </cfRule>
    <cfRule type="cellIs" dxfId="8" priority="12" stopIfTrue="1" operator="lessThan">
      <formula>0</formula>
    </cfRule>
  </conditionalFormatting>
  <conditionalFormatting sqref="H6:H37">
    <cfRule type="cellIs" dxfId="7" priority="5" stopIfTrue="1" operator="lessThan">
      <formula>0</formula>
    </cfRule>
    <cfRule type="cellIs" dxfId="6" priority="6" stopIfTrue="1" operator="greaterThan">
      <formula>0</formula>
    </cfRule>
    <cfRule type="cellIs" dxfId="5" priority="7" stopIfTrue="1" operator="greaterThan">
      <formula>0</formula>
    </cfRule>
    <cfRule type="cellIs" dxfId="4" priority="8" stopIfTrue="1" operator="lessThan">
      <formula>0</formula>
    </cfRule>
  </conditionalFormatting>
  <conditionalFormatting sqref="K6:K3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  <cfRule type="cellIs" dxfId="0" priority="4" stopIfTrue="1" operator="lessThan">
      <formula>0</formula>
    </cfRule>
  </conditionalFormatting>
  <printOptions horizontalCentered="1"/>
  <pageMargins left="0.19685039370078741" right="0.19685039370078741" top="0.6692913385826772" bottom="0.39370078740157483" header="0.19685039370078741" footer="0.15748031496062992"/>
  <pageSetup paperSize="9" scale="85" orientation="landscape" r:id="rId1"/>
  <headerFooter alignWithMargins="0">
    <oddHeader>&amp;L&amp;"Times New Roman CE,Pogrubiona kursywa"&amp;12Departament Rynków Rolnych&amp;C
&amp;8
&amp;"Times New Roman CE,Standardowy"&amp;14IMPORT do Polski  WAŻNIEJSZYCH towarów rolno-spożywczych w 2020 r. - DANE OSTATECZNE!</oddHeader>
    <oddFooter>&amp;L&amp;"Times New Roman CE,Pogrubiona kursywa"&amp;12Źródło: Min. Finansów&amp;R&amp;"Times New Roman CE,Pogrubiona kursywa"&amp;12Przygotował: Tomasz Chruśliński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0"/>
  <dimension ref="A1:AI58"/>
  <sheetViews>
    <sheetView showGridLines="0" zoomScale="90" zoomScaleNormal="90" workbookViewId="0">
      <selection activeCell="Q29" sqref="Q29"/>
    </sheetView>
  </sheetViews>
  <sheetFormatPr defaultRowHeight="12.75" x14ac:dyDescent="0.2"/>
  <cols>
    <col min="1" max="1" width="14.85546875" customWidth="1"/>
    <col min="2" max="2" width="9.28515625" bestFit="1" customWidth="1"/>
    <col min="3" max="3" width="10.140625" bestFit="1" customWidth="1"/>
    <col min="7" max="9" width="9.28515625" bestFit="1" customWidth="1"/>
    <col min="10" max="11" width="9.28515625" customWidth="1"/>
    <col min="12" max="12" width="9" bestFit="1" customWidth="1"/>
    <col min="13" max="13" width="10.42578125" bestFit="1" customWidth="1"/>
    <col min="14" max="14" width="10.42578125" customWidth="1"/>
    <col min="15" max="15" width="11" style="314" customWidth="1"/>
    <col min="16" max="17" width="10.85546875" customWidth="1"/>
    <col min="18" max="18" width="11.5703125" customWidth="1"/>
    <col min="19" max="19" width="10.5703125" bestFit="1" customWidth="1"/>
    <col min="20" max="24" width="11.140625" customWidth="1"/>
    <col min="25" max="26" width="13.42578125" bestFit="1" customWidth="1"/>
    <col min="256" max="256" width="14.85546875" customWidth="1"/>
    <col min="257" max="257" width="9.28515625" bestFit="1" customWidth="1"/>
    <col min="258" max="258" width="10.140625" bestFit="1" customWidth="1"/>
    <col min="262" max="264" width="9.28515625" bestFit="1" customWidth="1"/>
    <col min="265" max="266" width="9.28515625" customWidth="1"/>
    <col min="267" max="267" width="9" bestFit="1" customWidth="1"/>
    <col min="268" max="268" width="10.42578125" bestFit="1" customWidth="1"/>
    <col min="269" max="269" width="10.42578125" customWidth="1"/>
    <col min="270" max="270" width="11" customWidth="1"/>
    <col min="271" max="272" width="10.85546875" customWidth="1"/>
    <col min="273" max="274" width="15" bestFit="1" customWidth="1"/>
    <col min="275" max="275" width="10.5703125" bestFit="1" customWidth="1"/>
    <col min="276" max="280" width="11.140625" customWidth="1"/>
    <col min="281" max="282" width="13.42578125" bestFit="1" customWidth="1"/>
    <col min="512" max="512" width="14.85546875" customWidth="1"/>
    <col min="513" max="513" width="9.28515625" bestFit="1" customWidth="1"/>
    <col min="514" max="514" width="10.140625" bestFit="1" customWidth="1"/>
    <col min="518" max="520" width="9.28515625" bestFit="1" customWidth="1"/>
    <col min="521" max="522" width="9.28515625" customWidth="1"/>
    <col min="523" max="523" width="9" bestFit="1" customWidth="1"/>
    <col min="524" max="524" width="10.42578125" bestFit="1" customWidth="1"/>
    <col min="525" max="525" width="10.42578125" customWidth="1"/>
    <col min="526" max="526" width="11" customWidth="1"/>
    <col min="527" max="528" width="10.85546875" customWidth="1"/>
    <col min="529" max="530" width="15" bestFit="1" customWidth="1"/>
    <col min="531" max="531" width="10.5703125" bestFit="1" customWidth="1"/>
    <col min="532" max="536" width="11.140625" customWidth="1"/>
    <col min="537" max="538" width="13.42578125" bestFit="1" customWidth="1"/>
    <col min="768" max="768" width="14.85546875" customWidth="1"/>
    <col min="769" max="769" width="9.28515625" bestFit="1" customWidth="1"/>
    <col min="770" max="770" width="10.140625" bestFit="1" customWidth="1"/>
    <col min="774" max="776" width="9.28515625" bestFit="1" customWidth="1"/>
    <col min="777" max="778" width="9.28515625" customWidth="1"/>
    <col min="779" max="779" width="9" bestFit="1" customWidth="1"/>
    <col min="780" max="780" width="10.42578125" bestFit="1" customWidth="1"/>
    <col min="781" max="781" width="10.42578125" customWidth="1"/>
    <col min="782" max="782" width="11" customWidth="1"/>
    <col min="783" max="784" width="10.85546875" customWidth="1"/>
    <col min="785" max="786" width="15" bestFit="1" customWidth="1"/>
    <col min="787" max="787" width="10.5703125" bestFit="1" customWidth="1"/>
    <col min="788" max="792" width="11.140625" customWidth="1"/>
    <col min="793" max="794" width="13.42578125" bestFit="1" customWidth="1"/>
    <col min="1024" max="1024" width="14.85546875" customWidth="1"/>
    <col min="1025" max="1025" width="9.28515625" bestFit="1" customWidth="1"/>
    <col min="1026" max="1026" width="10.140625" bestFit="1" customWidth="1"/>
    <col min="1030" max="1032" width="9.28515625" bestFit="1" customWidth="1"/>
    <col min="1033" max="1034" width="9.28515625" customWidth="1"/>
    <col min="1035" max="1035" width="9" bestFit="1" customWidth="1"/>
    <col min="1036" max="1036" width="10.42578125" bestFit="1" customWidth="1"/>
    <col min="1037" max="1037" width="10.42578125" customWidth="1"/>
    <col min="1038" max="1038" width="11" customWidth="1"/>
    <col min="1039" max="1040" width="10.85546875" customWidth="1"/>
    <col min="1041" max="1042" width="15" bestFit="1" customWidth="1"/>
    <col min="1043" max="1043" width="10.5703125" bestFit="1" customWidth="1"/>
    <col min="1044" max="1048" width="11.140625" customWidth="1"/>
    <col min="1049" max="1050" width="13.42578125" bestFit="1" customWidth="1"/>
    <col min="1280" max="1280" width="14.85546875" customWidth="1"/>
    <col min="1281" max="1281" width="9.28515625" bestFit="1" customWidth="1"/>
    <col min="1282" max="1282" width="10.140625" bestFit="1" customWidth="1"/>
    <col min="1286" max="1288" width="9.28515625" bestFit="1" customWidth="1"/>
    <col min="1289" max="1290" width="9.28515625" customWidth="1"/>
    <col min="1291" max="1291" width="9" bestFit="1" customWidth="1"/>
    <col min="1292" max="1292" width="10.42578125" bestFit="1" customWidth="1"/>
    <col min="1293" max="1293" width="10.42578125" customWidth="1"/>
    <col min="1294" max="1294" width="11" customWidth="1"/>
    <col min="1295" max="1296" width="10.85546875" customWidth="1"/>
    <col min="1297" max="1298" width="15" bestFit="1" customWidth="1"/>
    <col min="1299" max="1299" width="10.5703125" bestFit="1" customWidth="1"/>
    <col min="1300" max="1304" width="11.140625" customWidth="1"/>
    <col min="1305" max="1306" width="13.42578125" bestFit="1" customWidth="1"/>
    <col min="1536" max="1536" width="14.85546875" customWidth="1"/>
    <col min="1537" max="1537" width="9.28515625" bestFit="1" customWidth="1"/>
    <col min="1538" max="1538" width="10.140625" bestFit="1" customWidth="1"/>
    <col min="1542" max="1544" width="9.28515625" bestFit="1" customWidth="1"/>
    <col min="1545" max="1546" width="9.28515625" customWidth="1"/>
    <col min="1547" max="1547" width="9" bestFit="1" customWidth="1"/>
    <col min="1548" max="1548" width="10.42578125" bestFit="1" customWidth="1"/>
    <col min="1549" max="1549" width="10.42578125" customWidth="1"/>
    <col min="1550" max="1550" width="11" customWidth="1"/>
    <col min="1551" max="1552" width="10.85546875" customWidth="1"/>
    <col min="1553" max="1554" width="15" bestFit="1" customWidth="1"/>
    <col min="1555" max="1555" width="10.5703125" bestFit="1" customWidth="1"/>
    <col min="1556" max="1560" width="11.140625" customWidth="1"/>
    <col min="1561" max="1562" width="13.42578125" bestFit="1" customWidth="1"/>
    <col min="1792" max="1792" width="14.85546875" customWidth="1"/>
    <col min="1793" max="1793" width="9.28515625" bestFit="1" customWidth="1"/>
    <col min="1794" max="1794" width="10.140625" bestFit="1" customWidth="1"/>
    <col min="1798" max="1800" width="9.28515625" bestFit="1" customWidth="1"/>
    <col min="1801" max="1802" width="9.28515625" customWidth="1"/>
    <col min="1803" max="1803" width="9" bestFit="1" customWidth="1"/>
    <col min="1804" max="1804" width="10.42578125" bestFit="1" customWidth="1"/>
    <col min="1805" max="1805" width="10.42578125" customWidth="1"/>
    <col min="1806" max="1806" width="11" customWidth="1"/>
    <col min="1807" max="1808" width="10.85546875" customWidth="1"/>
    <col min="1809" max="1810" width="15" bestFit="1" customWidth="1"/>
    <col min="1811" max="1811" width="10.5703125" bestFit="1" customWidth="1"/>
    <col min="1812" max="1816" width="11.140625" customWidth="1"/>
    <col min="1817" max="1818" width="13.42578125" bestFit="1" customWidth="1"/>
    <col min="2048" max="2048" width="14.85546875" customWidth="1"/>
    <col min="2049" max="2049" width="9.28515625" bestFit="1" customWidth="1"/>
    <col min="2050" max="2050" width="10.140625" bestFit="1" customWidth="1"/>
    <col min="2054" max="2056" width="9.28515625" bestFit="1" customWidth="1"/>
    <col min="2057" max="2058" width="9.28515625" customWidth="1"/>
    <col min="2059" max="2059" width="9" bestFit="1" customWidth="1"/>
    <col min="2060" max="2060" width="10.42578125" bestFit="1" customWidth="1"/>
    <col min="2061" max="2061" width="10.42578125" customWidth="1"/>
    <col min="2062" max="2062" width="11" customWidth="1"/>
    <col min="2063" max="2064" width="10.85546875" customWidth="1"/>
    <col min="2065" max="2066" width="15" bestFit="1" customWidth="1"/>
    <col min="2067" max="2067" width="10.5703125" bestFit="1" customWidth="1"/>
    <col min="2068" max="2072" width="11.140625" customWidth="1"/>
    <col min="2073" max="2074" width="13.42578125" bestFit="1" customWidth="1"/>
    <col min="2304" max="2304" width="14.85546875" customWidth="1"/>
    <col min="2305" max="2305" width="9.28515625" bestFit="1" customWidth="1"/>
    <col min="2306" max="2306" width="10.140625" bestFit="1" customWidth="1"/>
    <col min="2310" max="2312" width="9.28515625" bestFit="1" customWidth="1"/>
    <col min="2313" max="2314" width="9.28515625" customWidth="1"/>
    <col min="2315" max="2315" width="9" bestFit="1" customWidth="1"/>
    <col min="2316" max="2316" width="10.42578125" bestFit="1" customWidth="1"/>
    <col min="2317" max="2317" width="10.42578125" customWidth="1"/>
    <col min="2318" max="2318" width="11" customWidth="1"/>
    <col min="2319" max="2320" width="10.85546875" customWidth="1"/>
    <col min="2321" max="2322" width="15" bestFit="1" customWidth="1"/>
    <col min="2323" max="2323" width="10.5703125" bestFit="1" customWidth="1"/>
    <col min="2324" max="2328" width="11.140625" customWidth="1"/>
    <col min="2329" max="2330" width="13.42578125" bestFit="1" customWidth="1"/>
    <col min="2560" max="2560" width="14.85546875" customWidth="1"/>
    <col min="2561" max="2561" width="9.28515625" bestFit="1" customWidth="1"/>
    <col min="2562" max="2562" width="10.140625" bestFit="1" customWidth="1"/>
    <col min="2566" max="2568" width="9.28515625" bestFit="1" customWidth="1"/>
    <col min="2569" max="2570" width="9.28515625" customWidth="1"/>
    <col min="2571" max="2571" width="9" bestFit="1" customWidth="1"/>
    <col min="2572" max="2572" width="10.42578125" bestFit="1" customWidth="1"/>
    <col min="2573" max="2573" width="10.42578125" customWidth="1"/>
    <col min="2574" max="2574" width="11" customWidth="1"/>
    <col min="2575" max="2576" width="10.85546875" customWidth="1"/>
    <col min="2577" max="2578" width="15" bestFit="1" customWidth="1"/>
    <col min="2579" max="2579" width="10.5703125" bestFit="1" customWidth="1"/>
    <col min="2580" max="2584" width="11.140625" customWidth="1"/>
    <col min="2585" max="2586" width="13.42578125" bestFit="1" customWidth="1"/>
    <col min="2816" max="2816" width="14.85546875" customWidth="1"/>
    <col min="2817" max="2817" width="9.28515625" bestFit="1" customWidth="1"/>
    <col min="2818" max="2818" width="10.140625" bestFit="1" customWidth="1"/>
    <col min="2822" max="2824" width="9.28515625" bestFit="1" customWidth="1"/>
    <col min="2825" max="2826" width="9.28515625" customWidth="1"/>
    <col min="2827" max="2827" width="9" bestFit="1" customWidth="1"/>
    <col min="2828" max="2828" width="10.42578125" bestFit="1" customWidth="1"/>
    <col min="2829" max="2829" width="10.42578125" customWidth="1"/>
    <col min="2830" max="2830" width="11" customWidth="1"/>
    <col min="2831" max="2832" width="10.85546875" customWidth="1"/>
    <col min="2833" max="2834" width="15" bestFit="1" customWidth="1"/>
    <col min="2835" max="2835" width="10.5703125" bestFit="1" customWidth="1"/>
    <col min="2836" max="2840" width="11.140625" customWidth="1"/>
    <col min="2841" max="2842" width="13.42578125" bestFit="1" customWidth="1"/>
    <col min="3072" max="3072" width="14.85546875" customWidth="1"/>
    <col min="3073" max="3073" width="9.28515625" bestFit="1" customWidth="1"/>
    <col min="3074" max="3074" width="10.140625" bestFit="1" customWidth="1"/>
    <col min="3078" max="3080" width="9.28515625" bestFit="1" customWidth="1"/>
    <col min="3081" max="3082" width="9.28515625" customWidth="1"/>
    <col min="3083" max="3083" width="9" bestFit="1" customWidth="1"/>
    <col min="3084" max="3084" width="10.42578125" bestFit="1" customWidth="1"/>
    <col min="3085" max="3085" width="10.42578125" customWidth="1"/>
    <col min="3086" max="3086" width="11" customWidth="1"/>
    <col min="3087" max="3088" width="10.85546875" customWidth="1"/>
    <col min="3089" max="3090" width="15" bestFit="1" customWidth="1"/>
    <col min="3091" max="3091" width="10.5703125" bestFit="1" customWidth="1"/>
    <col min="3092" max="3096" width="11.140625" customWidth="1"/>
    <col min="3097" max="3098" width="13.42578125" bestFit="1" customWidth="1"/>
    <col min="3328" max="3328" width="14.85546875" customWidth="1"/>
    <col min="3329" max="3329" width="9.28515625" bestFit="1" customWidth="1"/>
    <col min="3330" max="3330" width="10.140625" bestFit="1" customWidth="1"/>
    <col min="3334" max="3336" width="9.28515625" bestFit="1" customWidth="1"/>
    <col min="3337" max="3338" width="9.28515625" customWidth="1"/>
    <col min="3339" max="3339" width="9" bestFit="1" customWidth="1"/>
    <col min="3340" max="3340" width="10.42578125" bestFit="1" customWidth="1"/>
    <col min="3341" max="3341" width="10.42578125" customWidth="1"/>
    <col min="3342" max="3342" width="11" customWidth="1"/>
    <col min="3343" max="3344" width="10.85546875" customWidth="1"/>
    <col min="3345" max="3346" width="15" bestFit="1" customWidth="1"/>
    <col min="3347" max="3347" width="10.5703125" bestFit="1" customWidth="1"/>
    <col min="3348" max="3352" width="11.140625" customWidth="1"/>
    <col min="3353" max="3354" width="13.42578125" bestFit="1" customWidth="1"/>
    <col min="3584" max="3584" width="14.85546875" customWidth="1"/>
    <col min="3585" max="3585" width="9.28515625" bestFit="1" customWidth="1"/>
    <col min="3586" max="3586" width="10.140625" bestFit="1" customWidth="1"/>
    <col min="3590" max="3592" width="9.28515625" bestFit="1" customWidth="1"/>
    <col min="3593" max="3594" width="9.28515625" customWidth="1"/>
    <col min="3595" max="3595" width="9" bestFit="1" customWidth="1"/>
    <col min="3596" max="3596" width="10.42578125" bestFit="1" customWidth="1"/>
    <col min="3597" max="3597" width="10.42578125" customWidth="1"/>
    <col min="3598" max="3598" width="11" customWidth="1"/>
    <col min="3599" max="3600" width="10.85546875" customWidth="1"/>
    <col min="3601" max="3602" width="15" bestFit="1" customWidth="1"/>
    <col min="3603" max="3603" width="10.5703125" bestFit="1" customWidth="1"/>
    <col min="3604" max="3608" width="11.140625" customWidth="1"/>
    <col min="3609" max="3610" width="13.42578125" bestFit="1" customWidth="1"/>
    <col min="3840" max="3840" width="14.85546875" customWidth="1"/>
    <col min="3841" max="3841" width="9.28515625" bestFit="1" customWidth="1"/>
    <col min="3842" max="3842" width="10.140625" bestFit="1" customWidth="1"/>
    <col min="3846" max="3848" width="9.28515625" bestFit="1" customWidth="1"/>
    <col min="3849" max="3850" width="9.28515625" customWidth="1"/>
    <col min="3851" max="3851" width="9" bestFit="1" customWidth="1"/>
    <col min="3852" max="3852" width="10.42578125" bestFit="1" customWidth="1"/>
    <col min="3853" max="3853" width="10.42578125" customWidth="1"/>
    <col min="3854" max="3854" width="11" customWidth="1"/>
    <col min="3855" max="3856" width="10.85546875" customWidth="1"/>
    <col min="3857" max="3858" width="15" bestFit="1" customWidth="1"/>
    <col min="3859" max="3859" width="10.5703125" bestFit="1" customWidth="1"/>
    <col min="3860" max="3864" width="11.140625" customWidth="1"/>
    <col min="3865" max="3866" width="13.42578125" bestFit="1" customWidth="1"/>
    <col min="4096" max="4096" width="14.85546875" customWidth="1"/>
    <col min="4097" max="4097" width="9.28515625" bestFit="1" customWidth="1"/>
    <col min="4098" max="4098" width="10.140625" bestFit="1" customWidth="1"/>
    <col min="4102" max="4104" width="9.28515625" bestFit="1" customWidth="1"/>
    <col min="4105" max="4106" width="9.28515625" customWidth="1"/>
    <col min="4107" max="4107" width="9" bestFit="1" customWidth="1"/>
    <col min="4108" max="4108" width="10.42578125" bestFit="1" customWidth="1"/>
    <col min="4109" max="4109" width="10.42578125" customWidth="1"/>
    <col min="4110" max="4110" width="11" customWidth="1"/>
    <col min="4111" max="4112" width="10.85546875" customWidth="1"/>
    <col min="4113" max="4114" width="15" bestFit="1" customWidth="1"/>
    <col min="4115" max="4115" width="10.5703125" bestFit="1" customWidth="1"/>
    <col min="4116" max="4120" width="11.140625" customWidth="1"/>
    <col min="4121" max="4122" width="13.42578125" bestFit="1" customWidth="1"/>
    <col min="4352" max="4352" width="14.85546875" customWidth="1"/>
    <col min="4353" max="4353" width="9.28515625" bestFit="1" customWidth="1"/>
    <col min="4354" max="4354" width="10.140625" bestFit="1" customWidth="1"/>
    <col min="4358" max="4360" width="9.28515625" bestFit="1" customWidth="1"/>
    <col min="4361" max="4362" width="9.28515625" customWidth="1"/>
    <col min="4363" max="4363" width="9" bestFit="1" customWidth="1"/>
    <col min="4364" max="4364" width="10.42578125" bestFit="1" customWidth="1"/>
    <col min="4365" max="4365" width="10.42578125" customWidth="1"/>
    <col min="4366" max="4366" width="11" customWidth="1"/>
    <col min="4367" max="4368" width="10.85546875" customWidth="1"/>
    <col min="4369" max="4370" width="15" bestFit="1" customWidth="1"/>
    <col min="4371" max="4371" width="10.5703125" bestFit="1" customWidth="1"/>
    <col min="4372" max="4376" width="11.140625" customWidth="1"/>
    <col min="4377" max="4378" width="13.42578125" bestFit="1" customWidth="1"/>
    <col min="4608" max="4608" width="14.85546875" customWidth="1"/>
    <col min="4609" max="4609" width="9.28515625" bestFit="1" customWidth="1"/>
    <col min="4610" max="4610" width="10.140625" bestFit="1" customWidth="1"/>
    <col min="4614" max="4616" width="9.28515625" bestFit="1" customWidth="1"/>
    <col min="4617" max="4618" width="9.28515625" customWidth="1"/>
    <col min="4619" max="4619" width="9" bestFit="1" customWidth="1"/>
    <col min="4620" max="4620" width="10.42578125" bestFit="1" customWidth="1"/>
    <col min="4621" max="4621" width="10.42578125" customWidth="1"/>
    <col min="4622" max="4622" width="11" customWidth="1"/>
    <col min="4623" max="4624" width="10.85546875" customWidth="1"/>
    <col min="4625" max="4626" width="15" bestFit="1" customWidth="1"/>
    <col min="4627" max="4627" width="10.5703125" bestFit="1" customWidth="1"/>
    <col min="4628" max="4632" width="11.140625" customWidth="1"/>
    <col min="4633" max="4634" width="13.42578125" bestFit="1" customWidth="1"/>
    <col min="4864" max="4864" width="14.85546875" customWidth="1"/>
    <col min="4865" max="4865" width="9.28515625" bestFit="1" customWidth="1"/>
    <col min="4866" max="4866" width="10.140625" bestFit="1" customWidth="1"/>
    <col min="4870" max="4872" width="9.28515625" bestFit="1" customWidth="1"/>
    <col min="4873" max="4874" width="9.28515625" customWidth="1"/>
    <col min="4875" max="4875" width="9" bestFit="1" customWidth="1"/>
    <col min="4876" max="4876" width="10.42578125" bestFit="1" customWidth="1"/>
    <col min="4877" max="4877" width="10.42578125" customWidth="1"/>
    <col min="4878" max="4878" width="11" customWidth="1"/>
    <col min="4879" max="4880" width="10.85546875" customWidth="1"/>
    <col min="4881" max="4882" width="15" bestFit="1" customWidth="1"/>
    <col min="4883" max="4883" width="10.5703125" bestFit="1" customWidth="1"/>
    <col min="4884" max="4888" width="11.140625" customWidth="1"/>
    <col min="4889" max="4890" width="13.42578125" bestFit="1" customWidth="1"/>
    <col min="5120" max="5120" width="14.85546875" customWidth="1"/>
    <col min="5121" max="5121" width="9.28515625" bestFit="1" customWidth="1"/>
    <col min="5122" max="5122" width="10.140625" bestFit="1" customWidth="1"/>
    <col min="5126" max="5128" width="9.28515625" bestFit="1" customWidth="1"/>
    <col min="5129" max="5130" width="9.28515625" customWidth="1"/>
    <col min="5131" max="5131" width="9" bestFit="1" customWidth="1"/>
    <col min="5132" max="5132" width="10.42578125" bestFit="1" customWidth="1"/>
    <col min="5133" max="5133" width="10.42578125" customWidth="1"/>
    <col min="5134" max="5134" width="11" customWidth="1"/>
    <col min="5135" max="5136" width="10.85546875" customWidth="1"/>
    <col min="5137" max="5138" width="15" bestFit="1" customWidth="1"/>
    <col min="5139" max="5139" width="10.5703125" bestFit="1" customWidth="1"/>
    <col min="5140" max="5144" width="11.140625" customWidth="1"/>
    <col min="5145" max="5146" width="13.42578125" bestFit="1" customWidth="1"/>
    <col min="5376" max="5376" width="14.85546875" customWidth="1"/>
    <col min="5377" max="5377" width="9.28515625" bestFit="1" customWidth="1"/>
    <col min="5378" max="5378" width="10.140625" bestFit="1" customWidth="1"/>
    <col min="5382" max="5384" width="9.28515625" bestFit="1" customWidth="1"/>
    <col min="5385" max="5386" width="9.28515625" customWidth="1"/>
    <col min="5387" max="5387" width="9" bestFit="1" customWidth="1"/>
    <col min="5388" max="5388" width="10.42578125" bestFit="1" customWidth="1"/>
    <col min="5389" max="5389" width="10.42578125" customWidth="1"/>
    <col min="5390" max="5390" width="11" customWidth="1"/>
    <col min="5391" max="5392" width="10.85546875" customWidth="1"/>
    <col min="5393" max="5394" width="15" bestFit="1" customWidth="1"/>
    <col min="5395" max="5395" width="10.5703125" bestFit="1" customWidth="1"/>
    <col min="5396" max="5400" width="11.140625" customWidth="1"/>
    <col min="5401" max="5402" width="13.42578125" bestFit="1" customWidth="1"/>
    <col min="5632" max="5632" width="14.85546875" customWidth="1"/>
    <col min="5633" max="5633" width="9.28515625" bestFit="1" customWidth="1"/>
    <col min="5634" max="5634" width="10.140625" bestFit="1" customWidth="1"/>
    <col min="5638" max="5640" width="9.28515625" bestFit="1" customWidth="1"/>
    <col min="5641" max="5642" width="9.28515625" customWidth="1"/>
    <col min="5643" max="5643" width="9" bestFit="1" customWidth="1"/>
    <col min="5644" max="5644" width="10.42578125" bestFit="1" customWidth="1"/>
    <col min="5645" max="5645" width="10.42578125" customWidth="1"/>
    <col min="5646" max="5646" width="11" customWidth="1"/>
    <col min="5647" max="5648" width="10.85546875" customWidth="1"/>
    <col min="5649" max="5650" width="15" bestFit="1" customWidth="1"/>
    <col min="5651" max="5651" width="10.5703125" bestFit="1" customWidth="1"/>
    <col min="5652" max="5656" width="11.140625" customWidth="1"/>
    <col min="5657" max="5658" width="13.42578125" bestFit="1" customWidth="1"/>
    <col min="5888" max="5888" width="14.85546875" customWidth="1"/>
    <col min="5889" max="5889" width="9.28515625" bestFit="1" customWidth="1"/>
    <col min="5890" max="5890" width="10.140625" bestFit="1" customWidth="1"/>
    <col min="5894" max="5896" width="9.28515625" bestFit="1" customWidth="1"/>
    <col min="5897" max="5898" width="9.28515625" customWidth="1"/>
    <col min="5899" max="5899" width="9" bestFit="1" customWidth="1"/>
    <col min="5900" max="5900" width="10.42578125" bestFit="1" customWidth="1"/>
    <col min="5901" max="5901" width="10.42578125" customWidth="1"/>
    <col min="5902" max="5902" width="11" customWidth="1"/>
    <col min="5903" max="5904" width="10.85546875" customWidth="1"/>
    <col min="5905" max="5906" width="15" bestFit="1" customWidth="1"/>
    <col min="5907" max="5907" width="10.5703125" bestFit="1" customWidth="1"/>
    <col min="5908" max="5912" width="11.140625" customWidth="1"/>
    <col min="5913" max="5914" width="13.42578125" bestFit="1" customWidth="1"/>
    <col min="6144" max="6144" width="14.85546875" customWidth="1"/>
    <col min="6145" max="6145" width="9.28515625" bestFit="1" customWidth="1"/>
    <col min="6146" max="6146" width="10.140625" bestFit="1" customWidth="1"/>
    <col min="6150" max="6152" width="9.28515625" bestFit="1" customWidth="1"/>
    <col min="6153" max="6154" width="9.28515625" customWidth="1"/>
    <col min="6155" max="6155" width="9" bestFit="1" customWidth="1"/>
    <col min="6156" max="6156" width="10.42578125" bestFit="1" customWidth="1"/>
    <col min="6157" max="6157" width="10.42578125" customWidth="1"/>
    <col min="6158" max="6158" width="11" customWidth="1"/>
    <col min="6159" max="6160" width="10.85546875" customWidth="1"/>
    <col min="6161" max="6162" width="15" bestFit="1" customWidth="1"/>
    <col min="6163" max="6163" width="10.5703125" bestFit="1" customWidth="1"/>
    <col min="6164" max="6168" width="11.140625" customWidth="1"/>
    <col min="6169" max="6170" width="13.42578125" bestFit="1" customWidth="1"/>
    <col min="6400" max="6400" width="14.85546875" customWidth="1"/>
    <col min="6401" max="6401" width="9.28515625" bestFit="1" customWidth="1"/>
    <col min="6402" max="6402" width="10.140625" bestFit="1" customWidth="1"/>
    <col min="6406" max="6408" width="9.28515625" bestFit="1" customWidth="1"/>
    <col min="6409" max="6410" width="9.28515625" customWidth="1"/>
    <col min="6411" max="6411" width="9" bestFit="1" customWidth="1"/>
    <col min="6412" max="6412" width="10.42578125" bestFit="1" customWidth="1"/>
    <col min="6413" max="6413" width="10.42578125" customWidth="1"/>
    <col min="6414" max="6414" width="11" customWidth="1"/>
    <col min="6415" max="6416" width="10.85546875" customWidth="1"/>
    <col min="6417" max="6418" width="15" bestFit="1" customWidth="1"/>
    <col min="6419" max="6419" width="10.5703125" bestFit="1" customWidth="1"/>
    <col min="6420" max="6424" width="11.140625" customWidth="1"/>
    <col min="6425" max="6426" width="13.42578125" bestFit="1" customWidth="1"/>
    <col min="6656" max="6656" width="14.85546875" customWidth="1"/>
    <col min="6657" max="6657" width="9.28515625" bestFit="1" customWidth="1"/>
    <col min="6658" max="6658" width="10.140625" bestFit="1" customWidth="1"/>
    <col min="6662" max="6664" width="9.28515625" bestFit="1" customWidth="1"/>
    <col min="6665" max="6666" width="9.28515625" customWidth="1"/>
    <col min="6667" max="6667" width="9" bestFit="1" customWidth="1"/>
    <col min="6668" max="6668" width="10.42578125" bestFit="1" customWidth="1"/>
    <col min="6669" max="6669" width="10.42578125" customWidth="1"/>
    <col min="6670" max="6670" width="11" customWidth="1"/>
    <col min="6671" max="6672" width="10.85546875" customWidth="1"/>
    <col min="6673" max="6674" width="15" bestFit="1" customWidth="1"/>
    <col min="6675" max="6675" width="10.5703125" bestFit="1" customWidth="1"/>
    <col min="6676" max="6680" width="11.140625" customWidth="1"/>
    <col min="6681" max="6682" width="13.42578125" bestFit="1" customWidth="1"/>
    <col min="6912" max="6912" width="14.85546875" customWidth="1"/>
    <col min="6913" max="6913" width="9.28515625" bestFit="1" customWidth="1"/>
    <col min="6914" max="6914" width="10.140625" bestFit="1" customWidth="1"/>
    <col min="6918" max="6920" width="9.28515625" bestFit="1" customWidth="1"/>
    <col min="6921" max="6922" width="9.28515625" customWidth="1"/>
    <col min="6923" max="6923" width="9" bestFit="1" customWidth="1"/>
    <col min="6924" max="6924" width="10.42578125" bestFit="1" customWidth="1"/>
    <col min="6925" max="6925" width="10.42578125" customWidth="1"/>
    <col min="6926" max="6926" width="11" customWidth="1"/>
    <col min="6927" max="6928" width="10.85546875" customWidth="1"/>
    <col min="6929" max="6930" width="15" bestFit="1" customWidth="1"/>
    <col min="6931" max="6931" width="10.5703125" bestFit="1" customWidth="1"/>
    <col min="6932" max="6936" width="11.140625" customWidth="1"/>
    <col min="6937" max="6938" width="13.42578125" bestFit="1" customWidth="1"/>
    <col min="7168" max="7168" width="14.85546875" customWidth="1"/>
    <col min="7169" max="7169" width="9.28515625" bestFit="1" customWidth="1"/>
    <col min="7170" max="7170" width="10.140625" bestFit="1" customWidth="1"/>
    <col min="7174" max="7176" width="9.28515625" bestFit="1" customWidth="1"/>
    <col min="7177" max="7178" width="9.28515625" customWidth="1"/>
    <col min="7179" max="7179" width="9" bestFit="1" customWidth="1"/>
    <col min="7180" max="7180" width="10.42578125" bestFit="1" customWidth="1"/>
    <col min="7181" max="7181" width="10.42578125" customWidth="1"/>
    <col min="7182" max="7182" width="11" customWidth="1"/>
    <col min="7183" max="7184" width="10.85546875" customWidth="1"/>
    <col min="7185" max="7186" width="15" bestFit="1" customWidth="1"/>
    <col min="7187" max="7187" width="10.5703125" bestFit="1" customWidth="1"/>
    <col min="7188" max="7192" width="11.140625" customWidth="1"/>
    <col min="7193" max="7194" width="13.42578125" bestFit="1" customWidth="1"/>
    <col min="7424" max="7424" width="14.85546875" customWidth="1"/>
    <col min="7425" max="7425" width="9.28515625" bestFit="1" customWidth="1"/>
    <col min="7426" max="7426" width="10.140625" bestFit="1" customWidth="1"/>
    <col min="7430" max="7432" width="9.28515625" bestFit="1" customWidth="1"/>
    <col min="7433" max="7434" width="9.28515625" customWidth="1"/>
    <col min="7435" max="7435" width="9" bestFit="1" customWidth="1"/>
    <col min="7436" max="7436" width="10.42578125" bestFit="1" customWidth="1"/>
    <col min="7437" max="7437" width="10.42578125" customWidth="1"/>
    <col min="7438" max="7438" width="11" customWidth="1"/>
    <col min="7439" max="7440" width="10.85546875" customWidth="1"/>
    <col min="7441" max="7442" width="15" bestFit="1" customWidth="1"/>
    <col min="7443" max="7443" width="10.5703125" bestFit="1" customWidth="1"/>
    <col min="7444" max="7448" width="11.140625" customWidth="1"/>
    <col min="7449" max="7450" width="13.42578125" bestFit="1" customWidth="1"/>
    <col min="7680" max="7680" width="14.85546875" customWidth="1"/>
    <col min="7681" max="7681" width="9.28515625" bestFit="1" customWidth="1"/>
    <col min="7682" max="7682" width="10.140625" bestFit="1" customWidth="1"/>
    <col min="7686" max="7688" width="9.28515625" bestFit="1" customWidth="1"/>
    <col min="7689" max="7690" width="9.28515625" customWidth="1"/>
    <col min="7691" max="7691" width="9" bestFit="1" customWidth="1"/>
    <col min="7692" max="7692" width="10.42578125" bestFit="1" customWidth="1"/>
    <col min="7693" max="7693" width="10.42578125" customWidth="1"/>
    <col min="7694" max="7694" width="11" customWidth="1"/>
    <col min="7695" max="7696" width="10.85546875" customWidth="1"/>
    <col min="7697" max="7698" width="15" bestFit="1" customWidth="1"/>
    <col min="7699" max="7699" width="10.5703125" bestFit="1" customWidth="1"/>
    <col min="7700" max="7704" width="11.140625" customWidth="1"/>
    <col min="7705" max="7706" width="13.42578125" bestFit="1" customWidth="1"/>
    <col min="7936" max="7936" width="14.85546875" customWidth="1"/>
    <col min="7937" max="7937" width="9.28515625" bestFit="1" customWidth="1"/>
    <col min="7938" max="7938" width="10.140625" bestFit="1" customWidth="1"/>
    <col min="7942" max="7944" width="9.28515625" bestFit="1" customWidth="1"/>
    <col min="7945" max="7946" width="9.28515625" customWidth="1"/>
    <col min="7947" max="7947" width="9" bestFit="1" customWidth="1"/>
    <col min="7948" max="7948" width="10.42578125" bestFit="1" customWidth="1"/>
    <col min="7949" max="7949" width="10.42578125" customWidth="1"/>
    <col min="7950" max="7950" width="11" customWidth="1"/>
    <col min="7951" max="7952" width="10.85546875" customWidth="1"/>
    <col min="7953" max="7954" width="15" bestFit="1" customWidth="1"/>
    <col min="7955" max="7955" width="10.5703125" bestFit="1" customWidth="1"/>
    <col min="7956" max="7960" width="11.140625" customWidth="1"/>
    <col min="7961" max="7962" width="13.42578125" bestFit="1" customWidth="1"/>
    <col min="8192" max="8192" width="14.85546875" customWidth="1"/>
    <col min="8193" max="8193" width="9.28515625" bestFit="1" customWidth="1"/>
    <col min="8194" max="8194" width="10.140625" bestFit="1" customWidth="1"/>
    <col min="8198" max="8200" width="9.28515625" bestFit="1" customWidth="1"/>
    <col min="8201" max="8202" width="9.28515625" customWidth="1"/>
    <col min="8203" max="8203" width="9" bestFit="1" customWidth="1"/>
    <col min="8204" max="8204" width="10.42578125" bestFit="1" customWidth="1"/>
    <col min="8205" max="8205" width="10.42578125" customWidth="1"/>
    <col min="8206" max="8206" width="11" customWidth="1"/>
    <col min="8207" max="8208" width="10.85546875" customWidth="1"/>
    <col min="8209" max="8210" width="15" bestFit="1" customWidth="1"/>
    <col min="8211" max="8211" width="10.5703125" bestFit="1" customWidth="1"/>
    <col min="8212" max="8216" width="11.140625" customWidth="1"/>
    <col min="8217" max="8218" width="13.42578125" bestFit="1" customWidth="1"/>
    <col min="8448" max="8448" width="14.85546875" customWidth="1"/>
    <col min="8449" max="8449" width="9.28515625" bestFit="1" customWidth="1"/>
    <col min="8450" max="8450" width="10.140625" bestFit="1" customWidth="1"/>
    <col min="8454" max="8456" width="9.28515625" bestFit="1" customWidth="1"/>
    <col min="8457" max="8458" width="9.28515625" customWidth="1"/>
    <col min="8459" max="8459" width="9" bestFit="1" customWidth="1"/>
    <col min="8460" max="8460" width="10.42578125" bestFit="1" customWidth="1"/>
    <col min="8461" max="8461" width="10.42578125" customWidth="1"/>
    <col min="8462" max="8462" width="11" customWidth="1"/>
    <col min="8463" max="8464" width="10.85546875" customWidth="1"/>
    <col min="8465" max="8466" width="15" bestFit="1" customWidth="1"/>
    <col min="8467" max="8467" width="10.5703125" bestFit="1" customWidth="1"/>
    <col min="8468" max="8472" width="11.140625" customWidth="1"/>
    <col min="8473" max="8474" width="13.42578125" bestFit="1" customWidth="1"/>
    <col min="8704" max="8704" width="14.85546875" customWidth="1"/>
    <col min="8705" max="8705" width="9.28515625" bestFit="1" customWidth="1"/>
    <col min="8706" max="8706" width="10.140625" bestFit="1" customWidth="1"/>
    <col min="8710" max="8712" width="9.28515625" bestFit="1" customWidth="1"/>
    <col min="8713" max="8714" width="9.28515625" customWidth="1"/>
    <col min="8715" max="8715" width="9" bestFit="1" customWidth="1"/>
    <col min="8716" max="8716" width="10.42578125" bestFit="1" customWidth="1"/>
    <col min="8717" max="8717" width="10.42578125" customWidth="1"/>
    <col min="8718" max="8718" width="11" customWidth="1"/>
    <col min="8719" max="8720" width="10.85546875" customWidth="1"/>
    <col min="8721" max="8722" width="15" bestFit="1" customWidth="1"/>
    <col min="8723" max="8723" width="10.5703125" bestFit="1" customWidth="1"/>
    <col min="8724" max="8728" width="11.140625" customWidth="1"/>
    <col min="8729" max="8730" width="13.42578125" bestFit="1" customWidth="1"/>
    <col min="8960" max="8960" width="14.85546875" customWidth="1"/>
    <col min="8961" max="8961" width="9.28515625" bestFit="1" customWidth="1"/>
    <col min="8962" max="8962" width="10.140625" bestFit="1" customWidth="1"/>
    <col min="8966" max="8968" width="9.28515625" bestFit="1" customWidth="1"/>
    <col min="8969" max="8970" width="9.28515625" customWidth="1"/>
    <col min="8971" max="8971" width="9" bestFit="1" customWidth="1"/>
    <col min="8972" max="8972" width="10.42578125" bestFit="1" customWidth="1"/>
    <col min="8973" max="8973" width="10.42578125" customWidth="1"/>
    <col min="8974" max="8974" width="11" customWidth="1"/>
    <col min="8975" max="8976" width="10.85546875" customWidth="1"/>
    <col min="8977" max="8978" width="15" bestFit="1" customWidth="1"/>
    <col min="8979" max="8979" width="10.5703125" bestFit="1" customWidth="1"/>
    <col min="8980" max="8984" width="11.140625" customWidth="1"/>
    <col min="8985" max="8986" width="13.42578125" bestFit="1" customWidth="1"/>
    <col min="9216" max="9216" width="14.85546875" customWidth="1"/>
    <col min="9217" max="9217" width="9.28515625" bestFit="1" customWidth="1"/>
    <col min="9218" max="9218" width="10.140625" bestFit="1" customWidth="1"/>
    <col min="9222" max="9224" width="9.28515625" bestFit="1" customWidth="1"/>
    <col min="9225" max="9226" width="9.28515625" customWidth="1"/>
    <col min="9227" max="9227" width="9" bestFit="1" customWidth="1"/>
    <col min="9228" max="9228" width="10.42578125" bestFit="1" customWidth="1"/>
    <col min="9229" max="9229" width="10.42578125" customWidth="1"/>
    <col min="9230" max="9230" width="11" customWidth="1"/>
    <col min="9231" max="9232" width="10.85546875" customWidth="1"/>
    <col min="9233" max="9234" width="15" bestFit="1" customWidth="1"/>
    <col min="9235" max="9235" width="10.5703125" bestFit="1" customWidth="1"/>
    <col min="9236" max="9240" width="11.140625" customWidth="1"/>
    <col min="9241" max="9242" width="13.42578125" bestFit="1" customWidth="1"/>
    <col min="9472" max="9472" width="14.85546875" customWidth="1"/>
    <col min="9473" max="9473" width="9.28515625" bestFit="1" customWidth="1"/>
    <col min="9474" max="9474" width="10.140625" bestFit="1" customWidth="1"/>
    <col min="9478" max="9480" width="9.28515625" bestFit="1" customWidth="1"/>
    <col min="9481" max="9482" width="9.28515625" customWidth="1"/>
    <col min="9483" max="9483" width="9" bestFit="1" customWidth="1"/>
    <col min="9484" max="9484" width="10.42578125" bestFit="1" customWidth="1"/>
    <col min="9485" max="9485" width="10.42578125" customWidth="1"/>
    <col min="9486" max="9486" width="11" customWidth="1"/>
    <col min="9487" max="9488" width="10.85546875" customWidth="1"/>
    <col min="9489" max="9490" width="15" bestFit="1" customWidth="1"/>
    <col min="9491" max="9491" width="10.5703125" bestFit="1" customWidth="1"/>
    <col min="9492" max="9496" width="11.140625" customWidth="1"/>
    <col min="9497" max="9498" width="13.42578125" bestFit="1" customWidth="1"/>
    <col min="9728" max="9728" width="14.85546875" customWidth="1"/>
    <col min="9729" max="9729" width="9.28515625" bestFit="1" customWidth="1"/>
    <col min="9730" max="9730" width="10.140625" bestFit="1" customWidth="1"/>
    <col min="9734" max="9736" width="9.28515625" bestFit="1" customWidth="1"/>
    <col min="9737" max="9738" width="9.28515625" customWidth="1"/>
    <col min="9739" max="9739" width="9" bestFit="1" customWidth="1"/>
    <col min="9740" max="9740" width="10.42578125" bestFit="1" customWidth="1"/>
    <col min="9741" max="9741" width="10.42578125" customWidth="1"/>
    <col min="9742" max="9742" width="11" customWidth="1"/>
    <col min="9743" max="9744" width="10.85546875" customWidth="1"/>
    <col min="9745" max="9746" width="15" bestFit="1" customWidth="1"/>
    <col min="9747" max="9747" width="10.5703125" bestFit="1" customWidth="1"/>
    <col min="9748" max="9752" width="11.140625" customWidth="1"/>
    <col min="9753" max="9754" width="13.42578125" bestFit="1" customWidth="1"/>
    <col min="9984" max="9984" width="14.85546875" customWidth="1"/>
    <col min="9985" max="9985" width="9.28515625" bestFit="1" customWidth="1"/>
    <col min="9986" max="9986" width="10.140625" bestFit="1" customWidth="1"/>
    <col min="9990" max="9992" width="9.28515625" bestFit="1" customWidth="1"/>
    <col min="9993" max="9994" width="9.28515625" customWidth="1"/>
    <col min="9995" max="9995" width="9" bestFit="1" customWidth="1"/>
    <col min="9996" max="9996" width="10.42578125" bestFit="1" customWidth="1"/>
    <col min="9997" max="9997" width="10.42578125" customWidth="1"/>
    <col min="9998" max="9998" width="11" customWidth="1"/>
    <col min="9999" max="10000" width="10.85546875" customWidth="1"/>
    <col min="10001" max="10002" width="15" bestFit="1" customWidth="1"/>
    <col min="10003" max="10003" width="10.5703125" bestFit="1" customWidth="1"/>
    <col min="10004" max="10008" width="11.140625" customWidth="1"/>
    <col min="10009" max="10010" width="13.42578125" bestFit="1" customWidth="1"/>
    <col min="10240" max="10240" width="14.85546875" customWidth="1"/>
    <col min="10241" max="10241" width="9.28515625" bestFit="1" customWidth="1"/>
    <col min="10242" max="10242" width="10.140625" bestFit="1" customWidth="1"/>
    <col min="10246" max="10248" width="9.28515625" bestFit="1" customWidth="1"/>
    <col min="10249" max="10250" width="9.28515625" customWidth="1"/>
    <col min="10251" max="10251" width="9" bestFit="1" customWidth="1"/>
    <col min="10252" max="10252" width="10.42578125" bestFit="1" customWidth="1"/>
    <col min="10253" max="10253" width="10.42578125" customWidth="1"/>
    <col min="10254" max="10254" width="11" customWidth="1"/>
    <col min="10255" max="10256" width="10.85546875" customWidth="1"/>
    <col min="10257" max="10258" width="15" bestFit="1" customWidth="1"/>
    <col min="10259" max="10259" width="10.5703125" bestFit="1" customWidth="1"/>
    <col min="10260" max="10264" width="11.140625" customWidth="1"/>
    <col min="10265" max="10266" width="13.42578125" bestFit="1" customWidth="1"/>
    <col min="10496" max="10496" width="14.85546875" customWidth="1"/>
    <col min="10497" max="10497" width="9.28515625" bestFit="1" customWidth="1"/>
    <col min="10498" max="10498" width="10.140625" bestFit="1" customWidth="1"/>
    <col min="10502" max="10504" width="9.28515625" bestFit="1" customWidth="1"/>
    <col min="10505" max="10506" width="9.28515625" customWidth="1"/>
    <col min="10507" max="10507" width="9" bestFit="1" customWidth="1"/>
    <col min="10508" max="10508" width="10.42578125" bestFit="1" customWidth="1"/>
    <col min="10509" max="10509" width="10.42578125" customWidth="1"/>
    <col min="10510" max="10510" width="11" customWidth="1"/>
    <col min="10511" max="10512" width="10.85546875" customWidth="1"/>
    <col min="10513" max="10514" width="15" bestFit="1" customWidth="1"/>
    <col min="10515" max="10515" width="10.5703125" bestFit="1" customWidth="1"/>
    <col min="10516" max="10520" width="11.140625" customWidth="1"/>
    <col min="10521" max="10522" width="13.42578125" bestFit="1" customWidth="1"/>
    <col min="10752" max="10752" width="14.85546875" customWidth="1"/>
    <col min="10753" max="10753" width="9.28515625" bestFit="1" customWidth="1"/>
    <col min="10754" max="10754" width="10.140625" bestFit="1" customWidth="1"/>
    <col min="10758" max="10760" width="9.28515625" bestFit="1" customWidth="1"/>
    <col min="10761" max="10762" width="9.28515625" customWidth="1"/>
    <col min="10763" max="10763" width="9" bestFit="1" customWidth="1"/>
    <col min="10764" max="10764" width="10.42578125" bestFit="1" customWidth="1"/>
    <col min="10765" max="10765" width="10.42578125" customWidth="1"/>
    <col min="10766" max="10766" width="11" customWidth="1"/>
    <col min="10767" max="10768" width="10.85546875" customWidth="1"/>
    <col min="10769" max="10770" width="15" bestFit="1" customWidth="1"/>
    <col min="10771" max="10771" width="10.5703125" bestFit="1" customWidth="1"/>
    <col min="10772" max="10776" width="11.140625" customWidth="1"/>
    <col min="10777" max="10778" width="13.42578125" bestFit="1" customWidth="1"/>
    <col min="11008" max="11008" width="14.85546875" customWidth="1"/>
    <col min="11009" max="11009" width="9.28515625" bestFit="1" customWidth="1"/>
    <col min="11010" max="11010" width="10.140625" bestFit="1" customWidth="1"/>
    <col min="11014" max="11016" width="9.28515625" bestFit="1" customWidth="1"/>
    <col min="11017" max="11018" width="9.28515625" customWidth="1"/>
    <col min="11019" max="11019" width="9" bestFit="1" customWidth="1"/>
    <col min="11020" max="11020" width="10.42578125" bestFit="1" customWidth="1"/>
    <col min="11021" max="11021" width="10.42578125" customWidth="1"/>
    <col min="11022" max="11022" width="11" customWidth="1"/>
    <col min="11023" max="11024" width="10.85546875" customWidth="1"/>
    <col min="11025" max="11026" width="15" bestFit="1" customWidth="1"/>
    <col min="11027" max="11027" width="10.5703125" bestFit="1" customWidth="1"/>
    <col min="11028" max="11032" width="11.140625" customWidth="1"/>
    <col min="11033" max="11034" width="13.42578125" bestFit="1" customWidth="1"/>
    <col min="11264" max="11264" width="14.85546875" customWidth="1"/>
    <col min="11265" max="11265" width="9.28515625" bestFit="1" customWidth="1"/>
    <col min="11266" max="11266" width="10.140625" bestFit="1" customWidth="1"/>
    <col min="11270" max="11272" width="9.28515625" bestFit="1" customWidth="1"/>
    <col min="11273" max="11274" width="9.28515625" customWidth="1"/>
    <col min="11275" max="11275" width="9" bestFit="1" customWidth="1"/>
    <col min="11276" max="11276" width="10.42578125" bestFit="1" customWidth="1"/>
    <col min="11277" max="11277" width="10.42578125" customWidth="1"/>
    <col min="11278" max="11278" width="11" customWidth="1"/>
    <col min="11279" max="11280" width="10.85546875" customWidth="1"/>
    <col min="11281" max="11282" width="15" bestFit="1" customWidth="1"/>
    <col min="11283" max="11283" width="10.5703125" bestFit="1" customWidth="1"/>
    <col min="11284" max="11288" width="11.140625" customWidth="1"/>
    <col min="11289" max="11290" width="13.42578125" bestFit="1" customWidth="1"/>
    <col min="11520" max="11520" width="14.85546875" customWidth="1"/>
    <col min="11521" max="11521" width="9.28515625" bestFit="1" customWidth="1"/>
    <col min="11522" max="11522" width="10.140625" bestFit="1" customWidth="1"/>
    <col min="11526" max="11528" width="9.28515625" bestFit="1" customWidth="1"/>
    <col min="11529" max="11530" width="9.28515625" customWidth="1"/>
    <col min="11531" max="11531" width="9" bestFit="1" customWidth="1"/>
    <col min="11532" max="11532" width="10.42578125" bestFit="1" customWidth="1"/>
    <col min="11533" max="11533" width="10.42578125" customWidth="1"/>
    <col min="11534" max="11534" width="11" customWidth="1"/>
    <col min="11535" max="11536" width="10.85546875" customWidth="1"/>
    <col min="11537" max="11538" width="15" bestFit="1" customWidth="1"/>
    <col min="11539" max="11539" width="10.5703125" bestFit="1" customWidth="1"/>
    <col min="11540" max="11544" width="11.140625" customWidth="1"/>
    <col min="11545" max="11546" width="13.42578125" bestFit="1" customWidth="1"/>
    <col min="11776" max="11776" width="14.85546875" customWidth="1"/>
    <col min="11777" max="11777" width="9.28515625" bestFit="1" customWidth="1"/>
    <col min="11778" max="11778" width="10.140625" bestFit="1" customWidth="1"/>
    <col min="11782" max="11784" width="9.28515625" bestFit="1" customWidth="1"/>
    <col min="11785" max="11786" width="9.28515625" customWidth="1"/>
    <col min="11787" max="11787" width="9" bestFit="1" customWidth="1"/>
    <col min="11788" max="11788" width="10.42578125" bestFit="1" customWidth="1"/>
    <col min="11789" max="11789" width="10.42578125" customWidth="1"/>
    <col min="11790" max="11790" width="11" customWidth="1"/>
    <col min="11791" max="11792" width="10.85546875" customWidth="1"/>
    <col min="11793" max="11794" width="15" bestFit="1" customWidth="1"/>
    <col min="11795" max="11795" width="10.5703125" bestFit="1" customWidth="1"/>
    <col min="11796" max="11800" width="11.140625" customWidth="1"/>
    <col min="11801" max="11802" width="13.42578125" bestFit="1" customWidth="1"/>
    <col min="12032" max="12032" width="14.85546875" customWidth="1"/>
    <col min="12033" max="12033" width="9.28515625" bestFit="1" customWidth="1"/>
    <col min="12034" max="12034" width="10.140625" bestFit="1" customWidth="1"/>
    <col min="12038" max="12040" width="9.28515625" bestFit="1" customWidth="1"/>
    <col min="12041" max="12042" width="9.28515625" customWidth="1"/>
    <col min="12043" max="12043" width="9" bestFit="1" customWidth="1"/>
    <col min="12044" max="12044" width="10.42578125" bestFit="1" customWidth="1"/>
    <col min="12045" max="12045" width="10.42578125" customWidth="1"/>
    <col min="12046" max="12046" width="11" customWidth="1"/>
    <col min="12047" max="12048" width="10.85546875" customWidth="1"/>
    <col min="12049" max="12050" width="15" bestFit="1" customWidth="1"/>
    <col min="12051" max="12051" width="10.5703125" bestFit="1" customWidth="1"/>
    <col min="12052" max="12056" width="11.140625" customWidth="1"/>
    <col min="12057" max="12058" width="13.42578125" bestFit="1" customWidth="1"/>
    <col min="12288" max="12288" width="14.85546875" customWidth="1"/>
    <col min="12289" max="12289" width="9.28515625" bestFit="1" customWidth="1"/>
    <col min="12290" max="12290" width="10.140625" bestFit="1" customWidth="1"/>
    <col min="12294" max="12296" width="9.28515625" bestFit="1" customWidth="1"/>
    <col min="12297" max="12298" width="9.28515625" customWidth="1"/>
    <col min="12299" max="12299" width="9" bestFit="1" customWidth="1"/>
    <col min="12300" max="12300" width="10.42578125" bestFit="1" customWidth="1"/>
    <col min="12301" max="12301" width="10.42578125" customWidth="1"/>
    <col min="12302" max="12302" width="11" customWidth="1"/>
    <col min="12303" max="12304" width="10.85546875" customWidth="1"/>
    <col min="12305" max="12306" width="15" bestFit="1" customWidth="1"/>
    <col min="12307" max="12307" width="10.5703125" bestFit="1" customWidth="1"/>
    <col min="12308" max="12312" width="11.140625" customWidth="1"/>
    <col min="12313" max="12314" width="13.42578125" bestFit="1" customWidth="1"/>
    <col min="12544" max="12544" width="14.85546875" customWidth="1"/>
    <col min="12545" max="12545" width="9.28515625" bestFit="1" customWidth="1"/>
    <col min="12546" max="12546" width="10.140625" bestFit="1" customWidth="1"/>
    <col min="12550" max="12552" width="9.28515625" bestFit="1" customWidth="1"/>
    <col min="12553" max="12554" width="9.28515625" customWidth="1"/>
    <col min="12555" max="12555" width="9" bestFit="1" customWidth="1"/>
    <col min="12556" max="12556" width="10.42578125" bestFit="1" customWidth="1"/>
    <col min="12557" max="12557" width="10.42578125" customWidth="1"/>
    <col min="12558" max="12558" width="11" customWidth="1"/>
    <col min="12559" max="12560" width="10.85546875" customWidth="1"/>
    <col min="12561" max="12562" width="15" bestFit="1" customWidth="1"/>
    <col min="12563" max="12563" width="10.5703125" bestFit="1" customWidth="1"/>
    <col min="12564" max="12568" width="11.140625" customWidth="1"/>
    <col min="12569" max="12570" width="13.42578125" bestFit="1" customWidth="1"/>
    <col min="12800" max="12800" width="14.85546875" customWidth="1"/>
    <col min="12801" max="12801" width="9.28515625" bestFit="1" customWidth="1"/>
    <col min="12802" max="12802" width="10.140625" bestFit="1" customWidth="1"/>
    <col min="12806" max="12808" width="9.28515625" bestFit="1" customWidth="1"/>
    <col min="12809" max="12810" width="9.28515625" customWidth="1"/>
    <col min="12811" max="12811" width="9" bestFit="1" customWidth="1"/>
    <col min="12812" max="12812" width="10.42578125" bestFit="1" customWidth="1"/>
    <col min="12813" max="12813" width="10.42578125" customWidth="1"/>
    <col min="12814" max="12814" width="11" customWidth="1"/>
    <col min="12815" max="12816" width="10.85546875" customWidth="1"/>
    <col min="12817" max="12818" width="15" bestFit="1" customWidth="1"/>
    <col min="12819" max="12819" width="10.5703125" bestFit="1" customWidth="1"/>
    <col min="12820" max="12824" width="11.140625" customWidth="1"/>
    <col min="12825" max="12826" width="13.42578125" bestFit="1" customWidth="1"/>
    <col min="13056" max="13056" width="14.85546875" customWidth="1"/>
    <col min="13057" max="13057" width="9.28515625" bestFit="1" customWidth="1"/>
    <col min="13058" max="13058" width="10.140625" bestFit="1" customWidth="1"/>
    <col min="13062" max="13064" width="9.28515625" bestFit="1" customWidth="1"/>
    <col min="13065" max="13066" width="9.28515625" customWidth="1"/>
    <col min="13067" max="13067" width="9" bestFit="1" customWidth="1"/>
    <col min="13068" max="13068" width="10.42578125" bestFit="1" customWidth="1"/>
    <col min="13069" max="13069" width="10.42578125" customWidth="1"/>
    <col min="13070" max="13070" width="11" customWidth="1"/>
    <col min="13071" max="13072" width="10.85546875" customWidth="1"/>
    <col min="13073" max="13074" width="15" bestFit="1" customWidth="1"/>
    <col min="13075" max="13075" width="10.5703125" bestFit="1" customWidth="1"/>
    <col min="13076" max="13080" width="11.140625" customWidth="1"/>
    <col min="13081" max="13082" width="13.42578125" bestFit="1" customWidth="1"/>
    <col min="13312" max="13312" width="14.85546875" customWidth="1"/>
    <col min="13313" max="13313" width="9.28515625" bestFit="1" customWidth="1"/>
    <col min="13314" max="13314" width="10.140625" bestFit="1" customWidth="1"/>
    <col min="13318" max="13320" width="9.28515625" bestFit="1" customWidth="1"/>
    <col min="13321" max="13322" width="9.28515625" customWidth="1"/>
    <col min="13323" max="13323" width="9" bestFit="1" customWidth="1"/>
    <col min="13324" max="13324" width="10.42578125" bestFit="1" customWidth="1"/>
    <col min="13325" max="13325" width="10.42578125" customWidth="1"/>
    <col min="13326" max="13326" width="11" customWidth="1"/>
    <col min="13327" max="13328" width="10.85546875" customWidth="1"/>
    <col min="13329" max="13330" width="15" bestFit="1" customWidth="1"/>
    <col min="13331" max="13331" width="10.5703125" bestFit="1" customWidth="1"/>
    <col min="13332" max="13336" width="11.140625" customWidth="1"/>
    <col min="13337" max="13338" width="13.42578125" bestFit="1" customWidth="1"/>
    <col min="13568" max="13568" width="14.85546875" customWidth="1"/>
    <col min="13569" max="13569" width="9.28515625" bestFit="1" customWidth="1"/>
    <col min="13570" max="13570" width="10.140625" bestFit="1" customWidth="1"/>
    <col min="13574" max="13576" width="9.28515625" bestFit="1" customWidth="1"/>
    <col min="13577" max="13578" width="9.28515625" customWidth="1"/>
    <col min="13579" max="13579" width="9" bestFit="1" customWidth="1"/>
    <col min="13580" max="13580" width="10.42578125" bestFit="1" customWidth="1"/>
    <col min="13581" max="13581" width="10.42578125" customWidth="1"/>
    <col min="13582" max="13582" width="11" customWidth="1"/>
    <col min="13583" max="13584" width="10.85546875" customWidth="1"/>
    <col min="13585" max="13586" width="15" bestFit="1" customWidth="1"/>
    <col min="13587" max="13587" width="10.5703125" bestFit="1" customWidth="1"/>
    <col min="13588" max="13592" width="11.140625" customWidth="1"/>
    <col min="13593" max="13594" width="13.42578125" bestFit="1" customWidth="1"/>
    <col min="13824" max="13824" width="14.85546875" customWidth="1"/>
    <col min="13825" max="13825" width="9.28515625" bestFit="1" customWidth="1"/>
    <col min="13826" max="13826" width="10.140625" bestFit="1" customWidth="1"/>
    <col min="13830" max="13832" width="9.28515625" bestFit="1" customWidth="1"/>
    <col min="13833" max="13834" width="9.28515625" customWidth="1"/>
    <col min="13835" max="13835" width="9" bestFit="1" customWidth="1"/>
    <col min="13836" max="13836" width="10.42578125" bestFit="1" customWidth="1"/>
    <col min="13837" max="13837" width="10.42578125" customWidth="1"/>
    <col min="13838" max="13838" width="11" customWidth="1"/>
    <col min="13839" max="13840" width="10.85546875" customWidth="1"/>
    <col min="13841" max="13842" width="15" bestFit="1" customWidth="1"/>
    <col min="13843" max="13843" width="10.5703125" bestFit="1" customWidth="1"/>
    <col min="13844" max="13848" width="11.140625" customWidth="1"/>
    <col min="13849" max="13850" width="13.42578125" bestFit="1" customWidth="1"/>
    <col min="14080" max="14080" width="14.85546875" customWidth="1"/>
    <col min="14081" max="14081" width="9.28515625" bestFit="1" customWidth="1"/>
    <col min="14082" max="14082" width="10.140625" bestFit="1" customWidth="1"/>
    <col min="14086" max="14088" width="9.28515625" bestFit="1" customWidth="1"/>
    <col min="14089" max="14090" width="9.28515625" customWidth="1"/>
    <col min="14091" max="14091" width="9" bestFit="1" customWidth="1"/>
    <col min="14092" max="14092" width="10.42578125" bestFit="1" customWidth="1"/>
    <col min="14093" max="14093" width="10.42578125" customWidth="1"/>
    <col min="14094" max="14094" width="11" customWidth="1"/>
    <col min="14095" max="14096" width="10.85546875" customWidth="1"/>
    <col min="14097" max="14098" width="15" bestFit="1" customWidth="1"/>
    <col min="14099" max="14099" width="10.5703125" bestFit="1" customWidth="1"/>
    <col min="14100" max="14104" width="11.140625" customWidth="1"/>
    <col min="14105" max="14106" width="13.42578125" bestFit="1" customWidth="1"/>
    <col min="14336" max="14336" width="14.85546875" customWidth="1"/>
    <col min="14337" max="14337" width="9.28515625" bestFit="1" customWidth="1"/>
    <col min="14338" max="14338" width="10.140625" bestFit="1" customWidth="1"/>
    <col min="14342" max="14344" width="9.28515625" bestFit="1" customWidth="1"/>
    <col min="14345" max="14346" width="9.28515625" customWidth="1"/>
    <col min="14347" max="14347" width="9" bestFit="1" customWidth="1"/>
    <col min="14348" max="14348" width="10.42578125" bestFit="1" customWidth="1"/>
    <col min="14349" max="14349" width="10.42578125" customWidth="1"/>
    <col min="14350" max="14350" width="11" customWidth="1"/>
    <col min="14351" max="14352" width="10.85546875" customWidth="1"/>
    <col min="14353" max="14354" width="15" bestFit="1" customWidth="1"/>
    <col min="14355" max="14355" width="10.5703125" bestFit="1" customWidth="1"/>
    <col min="14356" max="14360" width="11.140625" customWidth="1"/>
    <col min="14361" max="14362" width="13.42578125" bestFit="1" customWidth="1"/>
    <col min="14592" max="14592" width="14.85546875" customWidth="1"/>
    <col min="14593" max="14593" width="9.28515625" bestFit="1" customWidth="1"/>
    <col min="14594" max="14594" width="10.140625" bestFit="1" customWidth="1"/>
    <col min="14598" max="14600" width="9.28515625" bestFit="1" customWidth="1"/>
    <col min="14601" max="14602" width="9.28515625" customWidth="1"/>
    <col min="14603" max="14603" width="9" bestFit="1" customWidth="1"/>
    <col min="14604" max="14604" width="10.42578125" bestFit="1" customWidth="1"/>
    <col min="14605" max="14605" width="10.42578125" customWidth="1"/>
    <col min="14606" max="14606" width="11" customWidth="1"/>
    <col min="14607" max="14608" width="10.85546875" customWidth="1"/>
    <col min="14609" max="14610" width="15" bestFit="1" customWidth="1"/>
    <col min="14611" max="14611" width="10.5703125" bestFit="1" customWidth="1"/>
    <col min="14612" max="14616" width="11.140625" customWidth="1"/>
    <col min="14617" max="14618" width="13.42578125" bestFit="1" customWidth="1"/>
    <col min="14848" max="14848" width="14.85546875" customWidth="1"/>
    <col min="14849" max="14849" width="9.28515625" bestFit="1" customWidth="1"/>
    <col min="14850" max="14850" width="10.140625" bestFit="1" customWidth="1"/>
    <col min="14854" max="14856" width="9.28515625" bestFit="1" customWidth="1"/>
    <col min="14857" max="14858" width="9.28515625" customWidth="1"/>
    <col min="14859" max="14859" width="9" bestFit="1" customWidth="1"/>
    <col min="14860" max="14860" width="10.42578125" bestFit="1" customWidth="1"/>
    <col min="14861" max="14861" width="10.42578125" customWidth="1"/>
    <col min="14862" max="14862" width="11" customWidth="1"/>
    <col min="14863" max="14864" width="10.85546875" customWidth="1"/>
    <col min="14865" max="14866" width="15" bestFit="1" customWidth="1"/>
    <col min="14867" max="14867" width="10.5703125" bestFit="1" customWidth="1"/>
    <col min="14868" max="14872" width="11.140625" customWidth="1"/>
    <col min="14873" max="14874" width="13.42578125" bestFit="1" customWidth="1"/>
    <col min="15104" max="15104" width="14.85546875" customWidth="1"/>
    <col min="15105" max="15105" width="9.28515625" bestFit="1" customWidth="1"/>
    <col min="15106" max="15106" width="10.140625" bestFit="1" customWidth="1"/>
    <col min="15110" max="15112" width="9.28515625" bestFit="1" customWidth="1"/>
    <col min="15113" max="15114" width="9.28515625" customWidth="1"/>
    <col min="15115" max="15115" width="9" bestFit="1" customWidth="1"/>
    <col min="15116" max="15116" width="10.42578125" bestFit="1" customWidth="1"/>
    <col min="15117" max="15117" width="10.42578125" customWidth="1"/>
    <col min="15118" max="15118" width="11" customWidth="1"/>
    <col min="15119" max="15120" width="10.85546875" customWidth="1"/>
    <col min="15121" max="15122" width="15" bestFit="1" customWidth="1"/>
    <col min="15123" max="15123" width="10.5703125" bestFit="1" customWidth="1"/>
    <col min="15124" max="15128" width="11.140625" customWidth="1"/>
    <col min="15129" max="15130" width="13.42578125" bestFit="1" customWidth="1"/>
    <col min="15360" max="15360" width="14.85546875" customWidth="1"/>
    <col min="15361" max="15361" width="9.28515625" bestFit="1" customWidth="1"/>
    <col min="15362" max="15362" width="10.140625" bestFit="1" customWidth="1"/>
    <col min="15366" max="15368" width="9.28515625" bestFit="1" customWidth="1"/>
    <col min="15369" max="15370" width="9.28515625" customWidth="1"/>
    <col min="15371" max="15371" width="9" bestFit="1" customWidth="1"/>
    <col min="15372" max="15372" width="10.42578125" bestFit="1" customWidth="1"/>
    <col min="15373" max="15373" width="10.42578125" customWidth="1"/>
    <col min="15374" max="15374" width="11" customWidth="1"/>
    <col min="15375" max="15376" width="10.85546875" customWidth="1"/>
    <col min="15377" max="15378" width="15" bestFit="1" customWidth="1"/>
    <col min="15379" max="15379" width="10.5703125" bestFit="1" customWidth="1"/>
    <col min="15380" max="15384" width="11.140625" customWidth="1"/>
    <col min="15385" max="15386" width="13.42578125" bestFit="1" customWidth="1"/>
    <col min="15616" max="15616" width="14.85546875" customWidth="1"/>
    <col min="15617" max="15617" width="9.28515625" bestFit="1" customWidth="1"/>
    <col min="15618" max="15618" width="10.140625" bestFit="1" customWidth="1"/>
    <col min="15622" max="15624" width="9.28515625" bestFit="1" customWidth="1"/>
    <col min="15625" max="15626" width="9.28515625" customWidth="1"/>
    <col min="15627" max="15627" width="9" bestFit="1" customWidth="1"/>
    <col min="15628" max="15628" width="10.42578125" bestFit="1" customWidth="1"/>
    <col min="15629" max="15629" width="10.42578125" customWidth="1"/>
    <col min="15630" max="15630" width="11" customWidth="1"/>
    <col min="15631" max="15632" width="10.85546875" customWidth="1"/>
    <col min="15633" max="15634" width="15" bestFit="1" customWidth="1"/>
    <col min="15635" max="15635" width="10.5703125" bestFit="1" customWidth="1"/>
    <col min="15636" max="15640" width="11.140625" customWidth="1"/>
    <col min="15641" max="15642" width="13.42578125" bestFit="1" customWidth="1"/>
    <col min="15872" max="15872" width="14.85546875" customWidth="1"/>
    <col min="15873" max="15873" width="9.28515625" bestFit="1" customWidth="1"/>
    <col min="15874" max="15874" width="10.140625" bestFit="1" customWidth="1"/>
    <col min="15878" max="15880" width="9.28515625" bestFit="1" customWidth="1"/>
    <col min="15881" max="15882" width="9.28515625" customWidth="1"/>
    <col min="15883" max="15883" width="9" bestFit="1" customWidth="1"/>
    <col min="15884" max="15884" width="10.42578125" bestFit="1" customWidth="1"/>
    <col min="15885" max="15885" width="10.42578125" customWidth="1"/>
    <col min="15886" max="15886" width="11" customWidth="1"/>
    <col min="15887" max="15888" width="10.85546875" customWidth="1"/>
    <col min="15889" max="15890" width="15" bestFit="1" customWidth="1"/>
    <col min="15891" max="15891" width="10.5703125" bestFit="1" customWidth="1"/>
    <col min="15892" max="15896" width="11.140625" customWidth="1"/>
    <col min="15897" max="15898" width="13.42578125" bestFit="1" customWidth="1"/>
    <col min="16128" max="16128" width="14.85546875" customWidth="1"/>
    <col min="16129" max="16129" width="9.28515625" bestFit="1" customWidth="1"/>
    <col min="16130" max="16130" width="10.140625" bestFit="1" customWidth="1"/>
    <col min="16134" max="16136" width="9.28515625" bestFit="1" customWidth="1"/>
    <col min="16137" max="16138" width="9.28515625" customWidth="1"/>
    <col min="16139" max="16139" width="9" bestFit="1" customWidth="1"/>
    <col min="16140" max="16140" width="10.42578125" bestFit="1" customWidth="1"/>
    <col min="16141" max="16141" width="10.42578125" customWidth="1"/>
    <col min="16142" max="16142" width="11" customWidth="1"/>
    <col min="16143" max="16144" width="10.85546875" customWidth="1"/>
    <col min="16145" max="16146" width="15" bestFit="1" customWidth="1"/>
    <col min="16147" max="16147" width="10.5703125" bestFit="1" customWidth="1"/>
    <col min="16148" max="16152" width="11.140625" customWidth="1"/>
    <col min="16153" max="16154" width="13.42578125" bestFit="1" customWidth="1"/>
  </cols>
  <sheetData>
    <row r="1" spans="1:18" ht="7.5" customHeight="1" x14ac:dyDescent="0.25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</row>
    <row r="2" spans="1:18" ht="16.5" customHeight="1" x14ac:dyDescent="0.3">
      <c r="A2" s="315" t="s">
        <v>541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</row>
    <row r="3" spans="1:18" ht="19.5" thickBot="1" x14ac:dyDescent="0.35">
      <c r="A3" s="315" t="s">
        <v>661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</row>
    <row r="4" spans="1:18" ht="19.5" thickBot="1" x14ac:dyDescent="0.35">
      <c r="A4" s="316"/>
      <c r="B4" s="317" t="s">
        <v>542</v>
      </c>
      <c r="C4" s="317" t="s">
        <v>543</v>
      </c>
      <c r="D4" s="317" t="s">
        <v>544</v>
      </c>
      <c r="E4" s="317" t="s">
        <v>545</v>
      </c>
      <c r="F4" s="318" t="s">
        <v>546</v>
      </c>
      <c r="G4" s="318" t="s">
        <v>547</v>
      </c>
      <c r="H4" s="318" t="s">
        <v>548</v>
      </c>
      <c r="I4" s="318" t="s">
        <v>549</v>
      </c>
      <c r="J4" s="318" t="s">
        <v>550</v>
      </c>
      <c r="K4" s="318" t="s">
        <v>551</v>
      </c>
      <c r="L4" s="318" t="s">
        <v>552</v>
      </c>
      <c r="M4" s="319" t="s">
        <v>553</v>
      </c>
      <c r="N4" s="319" t="s">
        <v>554</v>
      </c>
      <c r="O4" s="319" t="s">
        <v>401</v>
      </c>
      <c r="P4" s="319" t="s">
        <v>402</v>
      </c>
      <c r="Q4" s="320" t="s">
        <v>540</v>
      </c>
      <c r="R4" s="321" t="s">
        <v>658</v>
      </c>
    </row>
    <row r="5" spans="1:18" ht="21" customHeight="1" x14ac:dyDescent="0.3">
      <c r="A5" s="322" t="s">
        <v>555</v>
      </c>
      <c r="B5" s="323">
        <v>5.2421848799999999</v>
      </c>
      <c r="C5" s="323">
        <v>7.1524648509999986</v>
      </c>
      <c r="D5" s="323">
        <v>8.5773791359999993</v>
      </c>
      <c r="E5" s="323">
        <v>10.089245386999998</v>
      </c>
      <c r="F5" s="324">
        <v>11.692268932999998</v>
      </c>
      <c r="G5" s="324">
        <v>11.499280702</v>
      </c>
      <c r="H5" s="324">
        <v>13.507171959999999</v>
      </c>
      <c r="I5" s="324">
        <v>15.227631324000001</v>
      </c>
      <c r="J5" s="324">
        <v>17.893289083999999</v>
      </c>
      <c r="K5" s="324">
        <v>20.427184219000001</v>
      </c>
      <c r="L5" s="324">
        <v>21.876484867999999</v>
      </c>
      <c r="M5" s="325">
        <v>23.886533332999999</v>
      </c>
      <c r="N5" s="325">
        <v>24.332446679</v>
      </c>
      <c r="O5" s="325">
        <v>27.812920063</v>
      </c>
      <c r="P5" s="325">
        <v>29.717377809999995</v>
      </c>
      <c r="Q5" s="326">
        <v>31.765595505999997</v>
      </c>
      <c r="R5" s="327">
        <v>34.309904201999991</v>
      </c>
    </row>
    <row r="6" spans="1:18" ht="21" customHeight="1" x14ac:dyDescent="0.3">
      <c r="A6" s="328" t="s">
        <v>556</v>
      </c>
      <c r="B6" s="329">
        <v>4.4064594859999975</v>
      </c>
      <c r="C6" s="329">
        <v>5.4853223850000017</v>
      </c>
      <c r="D6" s="329">
        <v>6.4862160480000002</v>
      </c>
      <c r="E6" s="329">
        <v>8.0704823310000009</v>
      </c>
      <c r="F6" s="330">
        <v>10.277404587999998</v>
      </c>
      <c r="G6" s="330">
        <v>9.299079475000001</v>
      </c>
      <c r="H6" s="330">
        <v>10.921134319</v>
      </c>
      <c r="I6" s="330">
        <v>12.628449308999997</v>
      </c>
      <c r="J6" s="330">
        <v>13.557379528</v>
      </c>
      <c r="K6" s="330">
        <v>14.312568715999999</v>
      </c>
      <c r="L6" s="330">
        <v>15.1344434</v>
      </c>
      <c r="M6" s="331">
        <v>16.068419342999999</v>
      </c>
      <c r="N6" s="331">
        <v>17.292394244999997</v>
      </c>
      <c r="O6" s="331">
        <v>19.284966443999998</v>
      </c>
      <c r="P6" s="331">
        <v>20.032748971999997</v>
      </c>
      <c r="Q6" s="332">
        <v>21.270479161000011</v>
      </c>
      <c r="R6" s="333">
        <v>22.702809422999998</v>
      </c>
    </row>
    <row r="7" spans="1:18" ht="21" customHeight="1" thickBot="1" x14ac:dyDescent="0.35">
      <c r="A7" s="334" t="s">
        <v>557</v>
      </c>
      <c r="B7" s="335">
        <v>0.83572539400000023</v>
      </c>
      <c r="C7" s="335">
        <v>1.6671424660000009</v>
      </c>
      <c r="D7" s="335">
        <v>2.0911630879999992</v>
      </c>
      <c r="E7" s="335">
        <v>2.0187630559999996</v>
      </c>
      <c r="F7" s="336">
        <v>1.414864345</v>
      </c>
      <c r="G7" s="336">
        <v>2.200201227</v>
      </c>
      <c r="H7" s="336">
        <v>2.586037640999999</v>
      </c>
      <c r="I7" s="336">
        <v>2.5991820150000007</v>
      </c>
      <c r="J7" s="336">
        <v>4.3359095559999998</v>
      </c>
      <c r="K7" s="336">
        <v>6.1146155029999996</v>
      </c>
      <c r="L7" s="336">
        <v>6.742041468</v>
      </c>
      <c r="M7" s="337">
        <v>7.8181139900000005</v>
      </c>
      <c r="N7" s="337">
        <v>7.0400524340000006</v>
      </c>
      <c r="O7" s="337">
        <v>8.5279536189999998</v>
      </c>
      <c r="P7" s="337">
        <v>9.6846288379999983</v>
      </c>
      <c r="Q7" s="338">
        <v>10.495116345</v>
      </c>
      <c r="R7" s="339">
        <v>11.607094779000001</v>
      </c>
    </row>
    <row r="8" spans="1:18" ht="15" x14ac:dyDescent="0.25">
      <c r="A8" s="340" t="s">
        <v>558</v>
      </c>
      <c r="M8" s="314"/>
      <c r="N8" s="314"/>
      <c r="P8" s="314"/>
      <c r="Q8" s="341"/>
      <c r="R8" s="342"/>
    </row>
    <row r="9" spans="1:18" x14ac:dyDescent="0.2">
      <c r="C9" s="70"/>
      <c r="M9" s="314"/>
      <c r="N9" s="314"/>
      <c r="P9" s="314"/>
      <c r="Q9" s="341"/>
      <c r="R9" s="342"/>
    </row>
    <row r="10" spans="1:18" ht="19.5" thickBot="1" x14ac:dyDescent="0.35">
      <c r="A10" s="315" t="s">
        <v>559</v>
      </c>
      <c r="M10" s="314"/>
      <c r="N10" s="314"/>
      <c r="P10" s="314"/>
      <c r="Q10" s="341"/>
      <c r="R10" s="342"/>
    </row>
    <row r="11" spans="1:18" ht="19.5" thickBot="1" x14ac:dyDescent="0.35">
      <c r="A11" s="316"/>
      <c r="B11" s="317" t="s">
        <v>542</v>
      </c>
      <c r="C11" s="317" t="s">
        <v>543</v>
      </c>
      <c r="D11" s="317" t="s">
        <v>544</v>
      </c>
      <c r="E11" s="317" t="s">
        <v>545</v>
      </c>
      <c r="F11" s="318" t="s">
        <v>546</v>
      </c>
      <c r="G11" s="318" t="s">
        <v>547</v>
      </c>
      <c r="H11" s="318" t="s">
        <v>548</v>
      </c>
      <c r="I11" s="318" t="s">
        <v>549</v>
      </c>
      <c r="J11" s="318" t="s">
        <v>550</v>
      </c>
      <c r="K11" s="318" t="s">
        <v>551</v>
      </c>
      <c r="L11" s="317" t="s">
        <v>552</v>
      </c>
      <c r="M11" s="343" t="s">
        <v>553</v>
      </c>
      <c r="N11" s="343" t="s">
        <v>554</v>
      </c>
      <c r="O11" s="343" t="s">
        <v>401</v>
      </c>
      <c r="P11" s="343" t="s">
        <v>402</v>
      </c>
      <c r="Q11" s="344" t="s">
        <v>540</v>
      </c>
      <c r="R11" s="345" t="s">
        <v>658</v>
      </c>
    </row>
    <row r="12" spans="1:18" ht="18.75" x14ac:dyDescent="0.3">
      <c r="A12" s="322" t="s">
        <v>555</v>
      </c>
      <c r="B12" s="346" t="s">
        <v>560</v>
      </c>
      <c r="C12" s="323">
        <f t="shared" ref="C12:I13" si="0">((C5-B5)/B5)*100</f>
        <v>36.440530327118083</v>
      </c>
      <c r="D12" s="323">
        <f t="shared" si="0"/>
        <v>19.92200331890874</v>
      </c>
      <c r="E12" s="323">
        <f t="shared" si="0"/>
        <v>17.626202911499693</v>
      </c>
      <c r="F12" s="324">
        <f t="shared" si="0"/>
        <v>15.88843847593891</v>
      </c>
      <c r="G12" s="324">
        <f t="shared" si="0"/>
        <v>-1.6505627103334226</v>
      </c>
      <c r="H12" s="324">
        <f t="shared" si="0"/>
        <v>17.461016128172073</v>
      </c>
      <c r="I12" s="324">
        <f>((I5-H5)/H5)*100</f>
        <v>12.737376625506453</v>
      </c>
      <c r="J12" s="324">
        <f t="shared" ref="J12:Q13" si="1">((J5-I5)/I5)*100</f>
        <v>17.505399909431102</v>
      </c>
      <c r="K12" s="324">
        <f t="shared" si="1"/>
        <v>14.161147920343979</v>
      </c>
      <c r="L12" s="323">
        <f t="shared" si="1"/>
        <v>7.0949604872704644</v>
      </c>
      <c r="M12" s="347">
        <f t="shared" si="1"/>
        <v>9.1881692928657603</v>
      </c>
      <c r="N12" s="347">
        <f t="shared" si="1"/>
        <v>1.8667980815112999</v>
      </c>
      <c r="O12" s="347">
        <f t="shared" si="1"/>
        <v>14.303836477750531</v>
      </c>
      <c r="P12" s="347">
        <f t="shared" si="1"/>
        <v>6.8473851098199772</v>
      </c>
      <c r="Q12" s="348">
        <f>((Q5-P5)/P5)*100</f>
        <v>6.8923231016391018</v>
      </c>
      <c r="R12" s="349">
        <f>((R5-Q5)/Q5)*100</f>
        <v>8.0096363863835531</v>
      </c>
    </row>
    <row r="13" spans="1:18" ht="19.5" thickBot="1" x14ac:dyDescent="0.35">
      <c r="A13" s="350" t="s">
        <v>556</v>
      </c>
      <c r="B13" s="351" t="s">
        <v>560</v>
      </c>
      <c r="C13" s="352">
        <f t="shared" si="0"/>
        <v>24.483667725250129</v>
      </c>
      <c r="D13" s="352">
        <f t="shared" si="0"/>
        <v>18.246760951316414</v>
      </c>
      <c r="E13" s="352">
        <f t="shared" si="0"/>
        <v>24.425123543155848</v>
      </c>
      <c r="F13" s="353">
        <f t="shared" si="0"/>
        <v>27.345605460566574</v>
      </c>
      <c r="G13" s="353">
        <f t="shared" si="0"/>
        <v>-9.5191845822854848</v>
      </c>
      <c r="H13" s="353">
        <f t="shared" si="0"/>
        <v>17.443176481723736</v>
      </c>
      <c r="I13" s="353">
        <f t="shared" si="0"/>
        <v>15.633128758701394</v>
      </c>
      <c r="J13" s="353">
        <f t="shared" si="1"/>
        <v>7.3558534090007139</v>
      </c>
      <c r="K13" s="353">
        <f t="shared" si="1"/>
        <v>5.5703182642361684</v>
      </c>
      <c r="L13" s="352">
        <f t="shared" si="1"/>
        <v>5.7423283011471478</v>
      </c>
      <c r="M13" s="354">
        <f>((M6-L6)/L6)*100</f>
        <v>6.1711945283696279</v>
      </c>
      <c r="N13" s="354">
        <f t="shared" si="1"/>
        <v>7.6172700990231963</v>
      </c>
      <c r="O13" s="354">
        <f t="shared" si="1"/>
        <v>11.52282425885671</v>
      </c>
      <c r="P13" s="354">
        <f t="shared" si="1"/>
        <v>3.8775412452566176</v>
      </c>
      <c r="Q13" s="355">
        <f t="shared" si="1"/>
        <v>6.1785339132937001</v>
      </c>
      <c r="R13" s="356">
        <f>((R6-Q6)/Q6)*100</f>
        <v>6.7338880857287036</v>
      </c>
    </row>
    <row r="14" spans="1:18" ht="15.75" customHeight="1" x14ac:dyDescent="0.25">
      <c r="A14" s="357" t="s">
        <v>561</v>
      </c>
      <c r="N14" s="314"/>
      <c r="P14" s="341"/>
      <c r="Q14" s="341"/>
    </row>
    <row r="15" spans="1:18" ht="4.5" customHeight="1" x14ac:dyDescent="0.2">
      <c r="N15" s="314"/>
      <c r="P15" s="341"/>
      <c r="Q15" s="341"/>
    </row>
    <row r="16" spans="1:18" ht="6" customHeight="1" x14ac:dyDescent="0.2">
      <c r="N16" s="314"/>
      <c r="P16" s="341"/>
      <c r="Q16" s="341"/>
    </row>
    <row r="17" spans="14:35" x14ac:dyDescent="0.2">
      <c r="N17" s="314"/>
      <c r="P17" s="341"/>
      <c r="Q17" s="341"/>
    </row>
    <row r="18" spans="14:35" x14ac:dyDescent="0.2">
      <c r="N18" s="314"/>
      <c r="P18" s="341"/>
      <c r="Q18" s="341"/>
      <c r="Y18" s="358"/>
      <c r="AA18" s="358"/>
      <c r="AC18" s="358"/>
      <c r="AE18" s="358"/>
      <c r="AG18" s="358"/>
      <c r="AI18" s="358"/>
    </row>
    <row r="19" spans="14:35" x14ac:dyDescent="0.2">
      <c r="N19" s="314"/>
      <c r="P19" s="341"/>
      <c r="Q19" s="341"/>
    </row>
    <row r="20" spans="14:35" x14ac:dyDescent="0.2">
      <c r="N20" s="314"/>
      <c r="P20" s="341"/>
      <c r="Q20" s="341"/>
    </row>
    <row r="21" spans="14:35" x14ac:dyDescent="0.2">
      <c r="N21" s="314"/>
      <c r="P21" s="341"/>
      <c r="Q21" s="341"/>
    </row>
    <row r="22" spans="14:35" x14ac:dyDescent="0.2">
      <c r="N22" s="314"/>
      <c r="P22" s="341"/>
      <c r="Q22" s="341"/>
    </row>
    <row r="23" spans="14:35" x14ac:dyDescent="0.2">
      <c r="N23" s="314"/>
      <c r="P23" s="341"/>
      <c r="Q23" s="341"/>
    </row>
    <row r="24" spans="14:35" x14ac:dyDescent="0.2">
      <c r="N24" s="314"/>
      <c r="P24" s="341"/>
      <c r="Q24" s="341"/>
    </row>
    <row r="25" spans="14:35" x14ac:dyDescent="0.2">
      <c r="N25" s="314"/>
      <c r="P25" s="341"/>
      <c r="Q25" s="341"/>
    </row>
    <row r="26" spans="14:35" x14ac:dyDescent="0.2">
      <c r="N26" s="314"/>
      <c r="P26" s="341"/>
      <c r="Q26" s="341"/>
    </row>
    <row r="27" spans="14:35" x14ac:dyDescent="0.2">
      <c r="N27" s="314"/>
      <c r="P27" s="341"/>
      <c r="Q27" s="341"/>
    </row>
    <row r="28" spans="14:35" x14ac:dyDescent="0.2">
      <c r="N28" s="314"/>
      <c r="P28" s="341"/>
      <c r="Q28" s="341"/>
    </row>
    <row r="29" spans="14:35" x14ac:dyDescent="0.2">
      <c r="N29" s="314"/>
      <c r="P29" s="341"/>
      <c r="Q29" s="341"/>
    </row>
    <row r="30" spans="14:35" x14ac:dyDescent="0.2">
      <c r="N30" s="314"/>
      <c r="O30" s="314" t="s">
        <v>562</v>
      </c>
      <c r="P30" s="341"/>
      <c r="Q30" s="341"/>
    </row>
    <row r="31" spans="14:35" x14ac:dyDescent="0.2">
      <c r="N31" s="314"/>
      <c r="O31" s="314" t="s">
        <v>562</v>
      </c>
      <c r="P31" s="341"/>
      <c r="Q31" s="341"/>
    </row>
    <row r="32" spans="14:35" x14ac:dyDescent="0.2">
      <c r="N32" s="314"/>
      <c r="P32" s="341"/>
      <c r="Q32" s="341"/>
    </row>
    <row r="33" spans="1:20" x14ac:dyDescent="0.2">
      <c r="N33" s="314"/>
      <c r="P33" s="341"/>
      <c r="Q33" s="341"/>
    </row>
    <row r="34" spans="1:20" x14ac:dyDescent="0.2">
      <c r="N34" s="314"/>
      <c r="P34" s="341"/>
      <c r="Q34" s="341"/>
    </row>
    <row r="35" spans="1:20" x14ac:dyDescent="0.2">
      <c r="N35" s="314"/>
      <c r="P35" s="341"/>
      <c r="Q35" s="341"/>
    </row>
    <row r="36" spans="1:20" x14ac:dyDescent="0.2">
      <c r="N36" s="314"/>
      <c r="P36" s="341"/>
      <c r="Q36" s="341"/>
    </row>
    <row r="37" spans="1:20" x14ac:dyDescent="0.2">
      <c r="N37" s="314"/>
      <c r="P37" s="341"/>
      <c r="Q37" s="341"/>
    </row>
    <row r="38" spans="1:20" ht="21" customHeight="1" x14ac:dyDescent="0.2">
      <c r="N38" s="314"/>
      <c r="P38" s="341"/>
      <c r="Q38" s="341"/>
    </row>
    <row r="39" spans="1:20" ht="29.25" customHeight="1" thickBot="1" x14ac:dyDescent="0.35">
      <c r="A39" s="272" t="s">
        <v>563</v>
      </c>
      <c r="N39" s="314"/>
      <c r="P39" s="341"/>
      <c r="Q39" s="341"/>
      <c r="R39" s="174"/>
    </row>
    <row r="40" spans="1:20" ht="19.5" thickBot="1" x14ac:dyDescent="0.35">
      <c r="A40" s="359"/>
      <c r="B40" s="360" t="s">
        <v>542</v>
      </c>
      <c r="C40" s="360" t="s">
        <v>543</v>
      </c>
      <c r="D40" s="360" t="s">
        <v>544</v>
      </c>
      <c r="E40" s="360" t="s">
        <v>545</v>
      </c>
      <c r="F40" s="361" t="s">
        <v>546</v>
      </c>
      <c r="G40" s="361" t="s">
        <v>547</v>
      </c>
      <c r="H40" s="361" t="s">
        <v>548</v>
      </c>
      <c r="I40" s="361" t="s">
        <v>549</v>
      </c>
      <c r="J40" s="361" t="s">
        <v>550</v>
      </c>
      <c r="K40" s="361" t="s">
        <v>551</v>
      </c>
      <c r="L40" s="360" t="s">
        <v>552</v>
      </c>
      <c r="M40" s="362" t="s">
        <v>553</v>
      </c>
      <c r="N40" s="362" t="s">
        <v>554</v>
      </c>
      <c r="O40" s="362" t="s">
        <v>401</v>
      </c>
      <c r="P40" s="363" t="s">
        <v>402</v>
      </c>
      <c r="Q40" s="364" t="s">
        <v>540</v>
      </c>
      <c r="R40" s="321" t="s">
        <v>658</v>
      </c>
    </row>
    <row r="41" spans="1:20" ht="18.75" x14ac:dyDescent="0.3">
      <c r="A41" s="365" t="s">
        <v>555</v>
      </c>
      <c r="B41" s="366">
        <v>59.698</v>
      </c>
      <c r="C41" s="366">
        <v>71.423500000000004</v>
      </c>
      <c r="D41" s="366">
        <v>87.925899999999999</v>
      </c>
      <c r="E41" s="366">
        <v>101.8387</v>
      </c>
      <c r="F41" s="367">
        <v>116.24380000000001</v>
      </c>
      <c r="G41" s="367">
        <v>98.218000000000004</v>
      </c>
      <c r="H41" s="367">
        <v>120.37310000000001</v>
      </c>
      <c r="I41" s="367">
        <v>136.69389999999999</v>
      </c>
      <c r="J41" s="367">
        <v>143.45609999999999</v>
      </c>
      <c r="K41" s="367">
        <v>154.994</v>
      </c>
      <c r="L41" s="366">
        <v>165.77359999999999</v>
      </c>
      <c r="M41" s="368">
        <v>179.578</v>
      </c>
      <c r="N41" s="368">
        <v>184.84299999999999</v>
      </c>
      <c r="O41" s="368">
        <v>206.64699999999999</v>
      </c>
      <c r="P41" s="369">
        <v>223.6</v>
      </c>
      <c r="Q41" s="370">
        <v>238.1</v>
      </c>
      <c r="R41" s="327">
        <v>239.9</v>
      </c>
      <c r="T41" s="154"/>
    </row>
    <row r="42" spans="1:20" ht="18.75" x14ac:dyDescent="0.3">
      <c r="A42" s="328" t="s">
        <v>556</v>
      </c>
      <c r="B42" s="329">
        <v>71.354300000000009</v>
      </c>
      <c r="C42" s="329">
        <v>81.169699999999992</v>
      </c>
      <c r="D42" s="329">
        <v>100.78410000000001</v>
      </c>
      <c r="E42" s="329">
        <v>120.3895</v>
      </c>
      <c r="F42" s="330">
        <v>142.4479</v>
      </c>
      <c r="G42" s="330">
        <v>107.52889999999999</v>
      </c>
      <c r="H42" s="330">
        <v>134.1884</v>
      </c>
      <c r="I42" s="330">
        <v>152.5684</v>
      </c>
      <c r="J42" s="330">
        <v>154.0402</v>
      </c>
      <c r="K42" s="330">
        <v>156.97800000000001</v>
      </c>
      <c r="L42" s="329">
        <v>168.4323</v>
      </c>
      <c r="M42" s="371">
        <v>177.233</v>
      </c>
      <c r="N42" s="371">
        <v>180.92500000000001</v>
      </c>
      <c r="O42" s="371">
        <v>206.084</v>
      </c>
      <c r="P42" s="372">
        <v>228.2</v>
      </c>
      <c r="Q42" s="370">
        <v>237</v>
      </c>
      <c r="R42" s="333">
        <v>229.4</v>
      </c>
      <c r="T42" s="154"/>
    </row>
    <row r="43" spans="1:20" ht="19.5" thickBot="1" x14ac:dyDescent="0.35">
      <c r="A43" s="334" t="s">
        <v>557</v>
      </c>
      <c r="B43" s="335">
        <v>-11.6563</v>
      </c>
      <c r="C43" s="335">
        <v>-9.7462</v>
      </c>
      <c r="D43" s="335">
        <v>-12.8582</v>
      </c>
      <c r="E43" s="335">
        <v>-18.550799999999999</v>
      </c>
      <c r="F43" s="336">
        <v>-26.204099999999997</v>
      </c>
      <c r="G43" s="336">
        <v>-9.3109000000000002</v>
      </c>
      <c r="H43" s="336">
        <v>-13.815299999999988</v>
      </c>
      <c r="I43" s="336">
        <v>-15.874499999999999</v>
      </c>
      <c r="J43" s="336">
        <v>-10.584100000000007</v>
      </c>
      <c r="K43" s="336">
        <v>-1.9840000000000089</v>
      </c>
      <c r="L43" s="335">
        <v>-2.6587000000000001</v>
      </c>
      <c r="M43" s="373">
        <v>2.3449999999999989</v>
      </c>
      <c r="N43" s="373">
        <v>3.9180000000000001</v>
      </c>
      <c r="O43" s="373">
        <v>0.5</v>
      </c>
      <c r="P43" s="374">
        <v>-4.5999999999999996</v>
      </c>
      <c r="Q43" s="375">
        <v>1.2</v>
      </c>
      <c r="R43" s="339">
        <v>10.5</v>
      </c>
      <c r="T43" s="154"/>
    </row>
    <row r="44" spans="1:20" x14ac:dyDescent="0.2">
      <c r="M44" s="314"/>
      <c r="N44" s="314"/>
      <c r="P44" s="341"/>
      <c r="Q44" s="341"/>
      <c r="R44" s="342"/>
    </row>
    <row r="45" spans="1:20" ht="21" thickBot="1" x14ac:dyDescent="0.35">
      <c r="A45" s="272" t="s">
        <v>564</v>
      </c>
      <c r="M45" s="314"/>
      <c r="N45" s="314"/>
      <c r="P45" s="341"/>
      <c r="Q45" s="341"/>
      <c r="R45" s="342"/>
    </row>
    <row r="46" spans="1:20" ht="19.5" thickBot="1" x14ac:dyDescent="0.35">
      <c r="A46" s="359"/>
      <c r="B46" s="360" t="s">
        <v>565</v>
      </c>
      <c r="C46" s="360" t="s">
        <v>542</v>
      </c>
      <c r="D46" s="360" t="s">
        <v>543</v>
      </c>
      <c r="E46" s="360" t="s">
        <v>544</v>
      </c>
      <c r="F46" s="361" t="s">
        <v>545</v>
      </c>
      <c r="G46" s="361" t="s">
        <v>546</v>
      </c>
      <c r="H46" s="361" t="s">
        <v>547</v>
      </c>
      <c r="I46" s="361" t="s">
        <v>548</v>
      </c>
      <c r="J46" s="361" t="s">
        <v>549</v>
      </c>
      <c r="K46" s="361" t="s">
        <v>550</v>
      </c>
      <c r="L46" s="360" t="s">
        <v>551</v>
      </c>
      <c r="M46" s="362" t="s">
        <v>553</v>
      </c>
      <c r="N46" s="362" t="s">
        <v>554</v>
      </c>
      <c r="O46" s="362" t="s">
        <v>401</v>
      </c>
      <c r="P46" s="363" t="s">
        <v>402</v>
      </c>
      <c r="Q46" s="364" t="s">
        <v>540</v>
      </c>
      <c r="R46" s="345" t="s">
        <v>658</v>
      </c>
    </row>
    <row r="47" spans="1:20" ht="18.75" x14ac:dyDescent="0.3">
      <c r="A47" s="365" t="s">
        <v>555</v>
      </c>
      <c r="B47" s="366">
        <f t="shared" ref="B47:O48" si="2">(B5/B41)*100</f>
        <v>8.7811733726423</v>
      </c>
      <c r="C47" s="366">
        <f t="shared" si="2"/>
        <v>10.014161796887576</v>
      </c>
      <c r="D47" s="366">
        <f t="shared" si="2"/>
        <v>9.7552360976686039</v>
      </c>
      <c r="E47" s="366">
        <f t="shared" si="2"/>
        <v>9.9070838364983036</v>
      </c>
      <c r="F47" s="367">
        <f t="shared" si="2"/>
        <v>10.058402196934372</v>
      </c>
      <c r="G47" s="367">
        <f t="shared" si="2"/>
        <v>11.707915760858498</v>
      </c>
      <c r="H47" s="367">
        <f t="shared" si="2"/>
        <v>11.22108839931845</v>
      </c>
      <c r="I47" s="367">
        <f t="shared" si="2"/>
        <v>11.139949422761369</v>
      </c>
      <c r="J47" s="367">
        <f t="shared" si="2"/>
        <v>12.473006783259827</v>
      </c>
      <c r="K47" s="367">
        <f t="shared" si="2"/>
        <v>13.179338696336632</v>
      </c>
      <c r="L47" s="366">
        <f t="shared" si="2"/>
        <v>13.196603601538484</v>
      </c>
      <c r="M47" s="368">
        <f t="shared" si="2"/>
        <v>13.301480879060909</v>
      </c>
      <c r="N47" s="368">
        <f>(N5/N41)*100</f>
        <v>13.163845360116424</v>
      </c>
      <c r="O47" s="368">
        <f t="shared" si="2"/>
        <v>13.459145336249739</v>
      </c>
      <c r="P47" s="369">
        <f t="shared" ref="P47:R48" si="3">(P5/P41)*100</f>
        <v>13.290419414132376</v>
      </c>
      <c r="Q47" s="370">
        <f t="shared" si="3"/>
        <v>13.34128328685426</v>
      </c>
      <c r="R47" s="349">
        <f t="shared" si="3"/>
        <v>14.301752481033761</v>
      </c>
    </row>
    <row r="48" spans="1:20" ht="19.5" thickBot="1" x14ac:dyDescent="0.35">
      <c r="A48" s="350" t="s">
        <v>556</v>
      </c>
      <c r="B48" s="352">
        <f t="shared" si="2"/>
        <v>6.1754645284166427</v>
      </c>
      <c r="C48" s="352">
        <f t="shared" si="2"/>
        <v>6.7578448423488107</v>
      </c>
      <c r="D48" s="352">
        <f t="shared" si="2"/>
        <v>6.435753306325104</v>
      </c>
      <c r="E48" s="352">
        <f t="shared" si="2"/>
        <v>6.7036430344839051</v>
      </c>
      <c r="F48" s="353">
        <f t="shared" si="2"/>
        <v>7.2148515969698375</v>
      </c>
      <c r="G48" s="353">
        <f t="shared" si="2"/>
        <v>8.6479815891355738</v>
      </c>
      <c r="H48" s="353">
        <f t="shared" si="2"/>
        <v>8.1386575285196034</v>
      </c>
      <c r="I48" s="353">
        <f t="shared" si="2"/>
        <v>8.2772378218556373</v>
      </c>
      <c r="J48" s="353">
        <f t="shared" si="2"/>
        <v>8.8011957450068241</v>
      </c>
      <c r="K48" s="353">
        <f t="shared" si="2"/>
        <v>9.1175634267222154</v>
      </c>
      <c r="L48" s="352">
        <f t="shared" si="2"/>
        <v>8.9854757074504121</v>
      </c>
      <c r="M48" s="376">
        <f t="shared" si="2"/>
        <v>9.0662683264403334</v>
      </c>
      <c r="N48" s="376">
        <f t="shared" si="2"/>
        <v>9.5577693768135941</v>
      </c>
      <c r="O48" s="376">
        <f t="shared" si="2"/>
        <v>9.3578183866772768</v>
      </c>
      <c r="P48" s="377">
        <f t="shared" si="3"/>
        <v>8.7785928886941278</v>
      </c>
      <c r="Q48" s="375">
        <f t="shared" si="3"/>
        <v>8.9748857219409324</v>
      </c>
      <c r="R48" s="356">
        <f t="shared" si="3"/>
        <v>9.8966039333042701</v>
      </c>
    </row>
    <row r="49" spans="1:18" ht="6" customHeight="1" x14ac:dyDescent="0.2">
      <c r="N49" s="314"/>
    </row>
    <row r="50" spans="1:18" x14ac:dyDescent="0.2">
      <c r="A50" s="273" t="s">
        <v>561</v>
      </c>
      <c r="N50" s="314"/>
    </row>
    <row r="51" spans="1:18" x14ac:dyDescent="0.2">
      <c r="N51" s="314"/>
    </row>
    <row r="52" spans="1:18" x14ac:dyDescent="0.2">
      <c r="N52" s="314"/>
    </row>
    <row r="58" spans="1:18" x14ac:dyDescent="0.2">
      <c r="R58" s="342"/>
    </row>
  </sheetData>
  <pageMargins left="0.39370078740157483" right="0.35433070866141736" top="0.31496062992125984" bottom="0.19685039370078741" header="0.15748031496062992" footer="0.19685039370078741"/>
  <pageSetup paperSize="9" scale="75" orientation="landscape" r:id="rId1"/>
  <headerFooter alignWithMargins="0">
    <oddHeader>&amp;LDepartament Przetwórstwa i Rynków Rolnych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AA68"/>
  <sheetViews>
    <sheetView showGridLines="0" showZeros="0" topLeftCell="A10" zoomScale="90" zoomScaleNormal="90" workbookViewId="0">
      <selection activeCell="N42" sqref="N42"/>
    </sheetView>
  </sheetViews>
  <sheetFormatPr defaultRowHeight="12.75" x14ac:dyDescent="0.2"/>
  <cols>
    <col min="1" max="1" width="12.28515625" customWidth="1"/>
    <col min="2" max="2" width="9" bestFit="1" customWidth="1"/>
    <col min="3" max="3" width="8.5703125" customWidth="1"/>
    <col min="5" max="5" width="11.140625" customWidth="1"/>
    <col min="6" max="6" width="8.28515625" customWidth="1"/>
    <col min="7" max="7" width="8.5703125" customWidth="1"/>
    <col min="8" max="8" width="9" bestFit="1" customWidth="1"/>
    <col min="9" max="9" width="10.85546875" customWidth="1"/>
    <col min="10" max="11" width="8.140625" customWidth="1"/>
    <col min="12" max="12" width="8.85546875" bestFit="1" customWidth="1"/>
    <col min="13" max="13" width="11.140625" customWidth="1"/>
    <col min="14" max="14" width="2.42578125" customWidth="1"/>
    <col min="15" max="15" width="14.140625" customWidth="1"/>
    <col min="16" max="17" width="10" customWidth="1"/>
    <col min="18" max="18" width="17.28515625" customWidth="1"/>
    <col min="19" max="19" width="10" customWidth="1"/>
  </cols>
  <sheetData>
    <row r="1" spans="1:21" ht="23.25" thickBot="1" x14ac:dyDescent="0.35">
      <c r="A1" s="40" t="s">
        <v>396</v>
      </c>
    </row>
    <row r="2" spans="1:21" ht="18.75" x14ac:dyDescent="0.25">
      <c r="A2" s="41"/>
      <c r="B2" s="42" t="s">
        <v>397</v>
      </c>
      <c r="C2" s="43"/>
      <c r="D2" s="43"/>
      <c r="E2" s="44"/>
      <c r="F2" s="45" t="s">
        <v>398</v>
      </c>
      <c r="G2" s="46"/>
      <c r="H2" s="46"/>
      <c r="I2" s="44"/>
      <c r="J2" s="45" t="s">
        <v>3</v>
      </c>
      <c r="K2" s="46"/>
      <c r="L2" s="46"/>
      <c r="M2" s="47"/>
    </row>
    <row r="3" spans="1:21" ht="18.75" customHeight="1" x14ac:dyDescent="0.25">
      <c r="A3" s="48" t="s">
        <v>399</v>
      </c>
      <c r="B3" s="49" t="s">
        <v>400</v>
      </c>
      <c r="C3" s="50"/>
      <c r="D3" s="50"/>
      <c r="E3" s="51"/>
      <c r="F3" s="52"/>
      <c r="G3" s="53"/>
      <c r="H3" s="53"/>
      <c r="I3" s="51"/>
      <c r="J3" s="52"/>
      <c r="K3" s="53"/>
      <c r="L3" s="53"/>
      <c r="M3" s="54"/>
    </row>
    <row r="4" spans="1:21" ht="19.5" customHeight="1" thickBot="1" x14ac:dyDescent="0.3">
      <c r="A4" s="13"/>
      <c r="B4" s="55" t="s">
        <v>401</v>
      </c>
      <c r="C4" s="56" t="s">
        <v>402</v>
      </c>
      <c r="D4" s="56" t="s">
        <v>540</v>
      </c>
      <c r="E4" s="57" t="s">
        <v>658</v>
      </c>
      <c r="F4" s="58" t="s">
        <v>401</v>
      </c>
      <c r="G4" s="59" t="s">
        <v>402</v>
      </c>
      <c r="H4" s="60" t="s">
        <v>540</v>
      </c>
      <c r="I4" s="57" t="s">
        <v>658</v>
      </c>
      <c r="J4" s="58" t="s">
        <v>401</v>
      </c>
      <c r="K4" s="59" t="s">
        <v>402</v>
      </c>
      <c r="L4" s="60" t="s">
        <v>540</v>
      </c>
      <c r="M4" s="61" t="s">
        <v>658</v>
      </c>
    </row>
    <row r="5" spans="1:21" ht="15.75" customHeight="1" x14ac:dyDescent="0.25">
      <c r="A5" s="62" t="s">
        <v>403</v>
      </c>
      <c r="B5" s="63">
        <v>2025.027409</v>
      </c>
      <c r="C5" s="64">
        <v>2220.566656</v>
      </c>
      <c r="D5" s="63">
        <v>2552.0411570000001</v>
      </c>
      <c r="E5" s="312">
        <v>2684.8812659999999</v>
      </c>
      <c r="F5" s="65">
        <v>1553.6441110000001</v>
      </c>
      <c r="G5" s="66">
        <v>1628.578139</v>
      </c>
      <c r="H5" s="66">
        <v>1778.515535</v>
      </c>
      <c r="I5" s="312">
        <v>1952.8747760000001</v>
      </c>
      <c r="J5" s="65">
        <f>B5-F5</f>
        <v>471.38329799999997</v>
      </c>
      <c r="K5" s="67">
        <f>C5-G5</f>
        <v>591.988517</v>
      </c>
      <c r="L5" s="67">
        <f t="shared" ref="L5:L16" si="0">D5-H5</f>
        <v>773.52562200000011</v>
      </c>
      <c r="M5" s="396">
        <v>751.6882599999999</v>
      </c>
      <c r="N5" s="25"/>
      <c r="O5" s="68"/>
      <c r="P5" s="69"/>
      <c r="R5" s="68"/>
      <c r="U5" s="70"/>
    </row>
    <row r="6" spans="1:21" ht="15.75" customHeight="1" x14ac:dyDescent="0.25">
      <c r="A6" s="71" t="s">
        <v>404</v>
      </c>
      <c r="B6" s="72">
        <v>2078.4798369999999</v>
      </c>
      <c r="C6" s="73">
        <v>2209.0865880000001</v>
      </c>
      <c r="D6" s="72">
        <v>2463.490679</v>
      </c>
      <c r="E6" s="312">
        <v>2816.651253</v>
      </c>
      <c r="F6" s="74">
        <v>1455.07809</v>
      </c>
      <c r="G6" s="75">
        <v>1583.6163469999999</v>
      </c>
      <c r="H6" s="75">
        <v>1728.3880160000001</v>
      </c>
      <c r="I6" s="312">
        <v>1939.2377490000001</v>
      </c>
      <c r="J6" s="74">
        <f t="shared" ref="J6:K16" si="1">B6-F6</f>
        <v>623.40174699999989</v>
      </c>
      <c r="K6" s="76">
        <f t="shared" si="1"/>
        <v>625.47024100000021</v>
      </c>
      <c r="L6" s="76">
        <f t="shared" si="0"/>
        <v>735.10266299999989</v>
      </c>
      <c r="M6" s="396">
        <v>894.61207800000011</v>
      </c>
      <c r="N6" s="25"/>
      <c r="O6" s="68"/>
      <c r="P6" s="69"/>
      <c r="R6" s="68"/>
      <c r="U6" s="70"/>
    </row>
    <row r="7" spans="1:21" ht="15.75" customHeight="1" x14ac:dyDescent="0.25">
      <c r="A7" s="71" t="s">
        <v>405</v>
      </c>
      <c r="B7" s="72">
        <v>2436.1690559999997</v>
      </c>
      <c r="C7" s="73">
        <v>2518.8674999999998</v>
      </c>
      <c r="D7" s="72">
        <v>2689.0482599999996</v>
      </c>
      <c r="E7" s="312">
        <v>3214.1244660000002</v>
      </c>
      <c r="F7" s="74">
        <v>1765.379342</v>
      </c>
      <c r="G7" s="75">
        <v>1881.3465349999999</v>
      </c>
      <c r="H7" s="75">
        <v>1833.2977060000001</v>
      </c>
      <c r="I7" s="312">
        <v>2171.8591820000001</v>
      </c>
      <c r="J7" s="74">
        <f t="shared" si="1"/>
        <v>670.78971399999978</v>
      </c>
      <c r="K7" s="76">
        <f t="shared" si="1"/>
        <v>637.52096499999993</v>
      </c>
      <c r="L7" s="76">
        <f t="shared" si="0"/>
        <v>855.75055399999951</v>
      </c>
      <c r="M7" s="396">
        <v>1056.3086710000002</v>
      </c>
      <c r="N7" s="25"/>
      <c r="O7" s="68"/>
      <c r="P7" s="69"/>
      <c r="R7" s="383"/>
      <c r="U7" s="70"/>
    </row>
    <row r="8" spans="1:21" ht="15.75" customHeight="1" x14ac:dyDescent="0.25">
      <c r="A8" s="71" t="s">
        <v>406</v>
      </c>
      <c r="B8" s="72">
        <v>2054.081095</v>
      </c>
      <c r="C8" s="73">
        <v>2332.8896829999999</v>
      </c>
      <c r="D8" s="72">
        <v>2666.1570929999998</v>
      </c>
      <c r="E8" s="312">
        <v>2642.00891</v>
      </c>
      <c r="F8" s="74">
        <v>1445.3380320000001</v>
      </c>
      <c r="G8" s="75">
        <v>1569.1071790000001</v>
      </c>
      <c r="H8" s="75">
        <v>1818.941368</v>
      </c>
      <c r="I8" s="312">
        <v>1813.504899</v>
      </c>
      <c r="J8" s="74">
        <f t="shared" si="1"/>
        <v>608.74306299999989</v>
      </c>
      <c r="K8" s="76">
        <f t="shared" si="1"/>
        <v>763.78250399999979</v>
      </c>
      <c r="L8" s="76">
        <f t="shared" si="0"/>
        <v>847.21572499999979</v>
      </c>
      <c r="M8" s="396">
        <v>840.35081199999968</v>
      </c>
      <c r="N8" s="25"/>
      <c r="O8" s="68"/>
      <c r="P8" s="69"/>
      <c r="R8" s="68"/>
      <c r="U8" s="70"/>
    </row>
    <row r="9" spans="1:21" ht="15.75" customHeight="1" x14ac:dyDescent="0.25">
      <c r="A9" s="71" t="s">
        <v>407</v>
      </c>
      <c r="B9" s="72">
        <v>2313.708232</v>
      </c>
      <c r="C9" s="73">
        <v>2456.409979</v>
      </c>
      <c r="D9" s="72">
        <v>2585.3537040000001</v>
      </c>
      <c r="E9" s="312">
        <v>2621.6951839999997</v>
      </c>
      <c r="F9" s="74">
        <v>1692.7764400000001</v>
      </c>
      <c r="G9" s="75">
        <v>1674.643411</v>
      </c>
      <c r="H9" s="75">
        <v>1848.5233040000001</v>
      </c>
      <c r="I9" s="312">
        <v>1760.2437299999999</v>
      </c>
      <c r="J9" s="74">
        <f t="shared" si="1"/>
        <v>620.93179199999986</v>
      </c>
      <c r="K9" s="76">
        <f t="shared" si="1"/>
        <v>781.76656800000001</v>
      </c>
      <c r="L9" s="76">
        <f t="shared" si="0"/>
        <v>736.83040000000005</v>
      </c>
      <c r="M9" s="396">
        <v>871.48627599999986</v>
      </c>
      <c r="N9" s="25"/>
      <c r="O9" s="68"/>
      <c r="R9" s="68"/>
      <c r="U9" s="70"/>
    </row>
    <row r="10" spans="1:21" ht="15.75" customHeight="1" x14ac:dyDescent="0.25">
      <c r="A10" s="71" t="s">
        <v>408</v>
      </c>
      <c r="B10" s="72">
        <v>2259.9123009999998</v>
      </c>
      <c r="C10" s="73">
        <v>2488.2895739999999</v>
      </c>
      <c r="D10" s="72">
        <v>2399.9267159999999</v>
      </c>
      <c r="E10" s="312">
        <v>2720.0890129999998</v>
      </c>
      <c r="F10" s="74">
        <v>1589.1795480000001</v>
      </c>
      <c r="G10" s="75">
        <v>1630.6639319999999</v>
      </c>
      <c r="H10" s="75">
        <v>1533.821594</v>
      </c>
      <c r="I10" s="312">
        <v>1752.308237</v>
      </c>
      <c r="J10" s="74">
        <f t="shared" si="1"/>
        <v>670.73275299999978</v>
      </c>
      <c r="K10" s="76">
        <f t="shared" si="1"/>
        <v>857.62564199999997</v>
      </c>
      <c r="L10" s="76">
        <f t="shared" si="0"/>
        <v>866.10512199999994</v>
      </c>
      <c r="M10" s="396">
        <v>984.9691600000001</v>
      </c>
      <c r="N10" s="25"/>
      <c r="O10" s="68"/>
      <c r="R10" s="68"/>
      <c r="U10" s="70"/>
    </row>
    <row r="11" spans="1:21" ht="15.75" customHeight="1" x14ac:dyDescent="0.25">
      <c r="A11" s="71" t="s">
        <v>409</v>
      </c>
      <c r="B11" s="72">
        <v>2236.4981760000001</v>
      </c>
      <c r="C11" s="73">
        <v>2523.9668459999998</v>
      </c>
      <c r="D11" s="72">
        <v>2684.8709670000003</v>
      </c>
      <c r="E11" s="312">
        <v>2823.3794619999999</v>
      </c>
      <c r="F11" s="74">
        <v>1538.2719979999999</v>
      </c>
      <c r="G11" s="75">
        <v>1545.5439349999999</v>
      </c>
      <c r="H11" s="75">
        <v>1729.6093559999999</v>
      </c>
      <c r="I11" s="312">
        <v>1824.018881</v>
      </c>
      <c r="J11" s="74">
        <f t="shared" si="1"/>
        <v>698.22617800000012</v>
      </c>
      <c r="K11" s="76">
        <f t="shared" si="1"/>
        <v>978.42291099999989</v>
      </c>
      <c r="L11" s="76">
        <f t="shared" si="0"/>
        <v>955.26161100000036</v>
      </c>
      <c r="M11" s="396">
        <v>1015.8886990000003</v>
      </c>
      <c r="N11" s="25"/>
      <c r="O11" s="68"/>
      <c r="P11" s="77"/>
    </row>
    <row r="12" spans="1:21" ht="15.75" customHeight="1" x14ac:dyDescent="0.25">
      <c r="A12" s="71" t="s">
        <v>410</v>
      </c>
      <c r="B12" s="72">
        <v>2515.4727790000002</v>
      </c>
      <c r="C12" s="73">
        <v>2544.8192979999999</v>
      </c>
      <c r="D12" s="72">
        <v>2661.9295480000001</v>
      </c>
      <c r="E12" s="312">
        <v>2744.182429</v>
      </c>
      <c r="F12" s="74">
        <v>1615.408535</v>
      </c>
      <c r="G12" s="75">
        <v>1680.5494510000001</v>
      </c>
      <c r="H12" s="75">
        <v>1716.033952</v>
      </c>
      <c r="I12" s="312">
        <v>1733.375963</v>
      </c>
      <c r="J12" s="74">
        <f t="shared" si="1"/>
        <v>900.06424400000014</v>
      </c>
      <c r="K12" s="76">
        <f t="shared" si="1"/>
        <v>864.2698469999998</v>
      </c>
      <c r="L12" s="76">
        <f t="shared" si="0"/>
        <v>945.89559600000007</v>
      </c>
      <c r="M12" s="396">
        <v>1017.7399190000001</v>
      </c>
      <c r="O12" s="68"/>
    </row>
    <row r="13" spans="1:21" ht="15.75" customHeight="1" x14ac:dyDescent="0.25">
      <c r="A13" s="71" t="s">
        <v>411</v>
      </c>
      <c r="B13" s="79">
        <v>2486.6976889999996</v>
      </c>
      <c r="C13" s="80">
        <v>2532.6016930000001</v>
      </c>
      <c r="D13" s="79">
        <v>2786.3605669999997</v>
      </c>
      <c r="E13" s="312">
        <v>3103.8271070000001</v>
      </c>
      <c r="F13" s="74">
        <v>1578.5036009999999</v>
      </c>
      <c r="G13" s="75">
        <v>1555.199204</v>
      </c>
      <c r="H13" s="75">
        <v>1751.9427169999999</v>
      </c>
      <c r="I13" s="312">
        <v>1958.051001</v>
      </c>
      <c r="J13" s="74">
        <f t="shared" si="1"/>
        <v>908.19408799999974</v>
      </c>
      <c r="K13" s="76">
        <f t="shared" si="1"/>
        <v>977.40248900000006</v>
      </c>
      <c r="L13" s="76">
        <f t="shared" si="0"/>
        <v>1034.4178499999998</v>
      </c>
      <c r="M13" s="396">
        <v>1152.8795989999996</v>
      </c>
      <c r="O13" s="68"/>
    </row>
    <row r="14" spans="1:21" ht="15.75" customHeight="1" x14ac:dyDescent="0.25">
      <c r="A14" s="71" t="s">
        <v>412</v>
      </c>
      <c r="B14" s="79">
        <v>2626.393098</v>
      </c>
      <c r="C14" s="80">
        <v>2887.8881139999999</v>
      </c>
      <c r="D14" s="79">
        <v>2948.1448700000001</v>
      </c>
      <c r="E14" s="312">
        <v>3181.860158</v>
      </c>
      <c r="F14" s="74">
        <v>1665.5132779999999</v>
      </c>
      <c r="G14" s="75">
        <v>1840.453677</v>
      </c>
      <c r="H14" s="75">
        <v>1896.0595209999999</v>
      </c>
      <c r="I14" s="312">
        <v>1990.135994</v>
      </c>
      <c r="J14" s="74">
        <f t="shared" si="1"/>
        <v>960.87982000000011</v>
      </c>
      <c r="K14" s="76">
        <f t="shared" si="1"/>
        <v>1047.4344369999999</v>
      </c>
      <c r="L14" s="76">
        <f t="shared" si="0"/>
        <v>1052.0853490000002</v>
      </c>
      <c r="M14" s="396">
        <v>1203.6702809999999</v>
      </c>
      <c r="O14" s="78"/>
    </row>
    <row r="15" spans="1:21" ht="15.75" customHeight="1" x14ac:dyDescent="0.25">
      <c r="A15" s="81" t="s">
        <v>413</v>
      </c>
      <c r="B15" s="79">
        <v>2568.40841</v>
      </c>
      <c r="C15" s="80">
        <v>2730.271041</v>
      </c>
      <c r="D15" s="79">
        <v>2813.1891540000001</v>
      </c>
      <c r="E15" s="312">
        <v>2935.594732</v>
      </c>
      <c r="F15" s="74">
        <v>1790.9981519999999</v>
      </c>
      <c r="G15" s="75">
        <v>1821.040739</v>
      </c>
      <c r="H15" s="75">
        <v>1865.468267</v>
      </c>
      <c r="I15" s="312">
        <v>1908.2808210000001</v>
      </c>
      <c r="J15" s="74">
        <f t="shared" si="1"/>
        <v>777.41025800000011</v>
      </c>
      <c r="K15" s="76">
        <f t="shared" si="1"/>
        <v>909.23030199999994</v>
      </c>
      <c r="L15" s="76">
        <f t="shared" si="0"/>
        <v>947.72088700000018</v>
      </c>
      <c r="M15" s="396">
        <v>1044.6524450000002</v>
      </c>
    </row>
    <row r="16" spans="1:21" ht="15.75" customHeight="1" thickBot="1" x14ac:dyDescent="0.3">
      <c r="A16" s="82" t="s">
        <v>414</v>
      </c>
      <c r="B16" s="83">
        <v>2212.0719810000001</v>
      </c>
      <c r="C16" s="84">
        <v>2271.7208380000002</v>
      </c>
      <c r="D16" s="83">
        <v>2515</v>
      </c>
      <c r="E16" s="312">
        <v>2821.6102220000002</v>
      </c>
      <c r="F16" s="85">
        <v>1594.875317</v>
      </c>
      <c r="G16" s="86">
        <v>1622.006423</v>
      </c>
      <c r="H16" s="86">
        <v>1769.877825</v>
      </c>
      <c r="I16" s="312">
        <v>1898.9181899999999</v>
      </c>
      <c r="J16" s="85">
        <f t="shared" si="1"/>
        <v>617.19666400000006</v>
      </c>
      <c r="K16" s="86">
        <f t="shared" si="1"/>
        <v>649.71441500000014</v>
      </c>
      <c r="L16" s="86">
        <f t="shared" si="0"/>
        <v>745.12217499999997</v>
      </c>
      <c r="M16" s="396">
        <v>923</v>
      </c>
      <c r="O16" s="87"/>
    </row>
    <row r="17" spans="1:16" ht="15.75" customHeight="1" thickBot="1" x14ac:dyDescent="0.3">
      <c r="A17" s="88" t="s">
        <v>415</v>
      </c>
      <c r="B17" s="89">
        <f t="shared" ref="B17:L17" si="2">SUM(B5:B16)</f>
        <v>27812.920063000001</v>
      </c>
      <c r="C17" s="90">
        <f t="shared" si="2"/>
        <v>29717.377810000002</v>
      </c>
      <c r="D17" s="90">
        <f t="shared" si="2"/>
        <v>31765.512715000001</v>
      </c>
      <c r="E17" s="91">
        <f t="shared" si="2"/>
        <v>34309.904202000005</v>
      </c>
      <c r="F17" s="92">
        <f t="shared" si="2"/>
        <v>19284.966443999998</v>
      </c>
      <c r="G17" s="89">
        <f t="shared" si="2"/>
        <v>20032.748972000001</v>
      </c>
      <c r="H17" s="93">
        <f t="shared" si="2"/>
        <v>21270.479160999999</v>
      </c>
      <c r="I17" s="91">
        <f>SUM(I5:I16)</f>
        <v>22702.809423000002</v>
      </c>
      <c r="J17" s="92">
        <f t="shared" si="2"/>
        <v>8527.9536189999999</v>
      </c>
      <c r="K17" s="89">
        <f t="shared" si="2"/>
        <v>9684.6288379999987</v>
      </c>
      <c r="L17" s="93">
        <f t="shared" si="2"/>
        <v>10495.033554</v>
      </c>
      <c r="M17" s="91">
        <f>SUM(M5:M16)</f>
        <v>11757.246200000001</v>
      </c>
    </row>
    <row r="18" spans="1:16" ht="4.5" customHeight="1" x14ac:dyDescent="0.2"/>
    <row r="19" spans="1:16" ht="18" customHeight="1" x14ac:dyDescent="0.25">
      <c r="A19" s="94" t="s">
        <v>416</v>
      </c>
      <c r="P19" s="25"/>
    </row>
    <row r="20" spans="1:16" ht="15" customHeight="1" x14ac:dyDescent="0.2"/>
    <row r="21" spans="1:16" ht="15" customHeight="1" x14ac:dyDescent="0.2"/>
    <row r="22" spans="1:16" ht="15" customHeight="1" x14ac:dyDescent="0.2"/>
    <row r="23" spans="1:16" ht="12" customHeight="1" x14ac:dyDescent="0.2"/>
    <row r="24" spans="1:16" ht="15" customHeight="1" x14ac:dyDescent="0.2"/>
    <row r="25" spans="1:16" ht="15" customHeight="1" x14ac:dyDescent="0.2"/>
    <row r="26" spans="1:16" ht="15" customHeight="1" x14ac:dyDescent="0.2"/>
    <row r="27" spans="1:16" ht="15" customHeight="1" x14ac:dyDescent="0.2"/>
    <row r="28" spans="1:16" ht="15" customHeight="1" x14ac:dyDescent="0.2"/>
    <row r="29" spans="1:16" ht="15" customHeight="1" x14ac:dyDescent="0.2"/>
    <row r="30" spans="1:16" ht="15" customHeight="1" x14ac:dyDescent="0.2"/>
    <row r="31" spans="1:16" ht="15" customHeight="1" x14ac:dyDescent="0.2"/>
    <row r="32" spans="1:16" ht="1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53" spans="1:27" s="95" customForma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5" spans="1:27" ht="18" x14ac:dyDescent="0.25">
      <c r="A55" s="96"/>
    </row>
    <row r="68" spans="1:1" ht="15.75" x14ac:dyDescent="0.25">
      <c r="A68" s="97" t="s">
        <v>416</v>
      </c>
    </row>
  </sheetData>
  <printOptions horizontalCentered="1"/>
  <pageMargins left="0.19685039370078741" right="0.15748031496062992" top="0.94488188976377963" bottom="0.43307086614173229" header="0.19685039370078741" footer="0.23622047244094491"/>
  <pageSetup paperSize="9" scale="75" orientation="portrait" r:id="rId1"/>
  <headerFooter alignWithMargins="0">
    <oddHeader>&amp;L&amp;"Times New Roman CE,Pogrubiona kursywa"&amp;12Departament Rynków Rolnych&amp;C
&amp;8
&amp;"Times New Roman CE,Standardowy"&amp;14Polski handel zagraniczny towarami rolno-spożywczymi (dział PCN 01-24)
w latach 2016 - 2020 - dane ostateczne!</oddHeader>
    <oddFooter>&amp;L&amp;"Times New Roman CE,Pogrubiona kursywa"&amp;12Źródło: Min. Finansów&amp;R&amp;"Times New Roman CE,Pogrubiona kursywa"&amp;12Przygotował: Adam Pachnicki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13"/>
  <dimension ref="A1:L32"/>
  <sheetViews>
    <sheetView showGridLines="0" showZeros="0" zoomScale="90" workbookViewId="0">
      <selection activeCell="D21" sqref="D21"/>
    </sheetView>
  </sheetViews>
  <sheetFormatPr defaultColWidth="10.140625" defaultRowHeight="12.75" x14ac:dyDescent="0.2"/>
  <cols>
    <col min="1" max="1" width="4.140625" bestFit="1" customWidth="1"/>
    <col min="2" max="2" width="45.28515625" customWidth="1"/>
    <col min="3" max="3" width="9.85546875" bestFit="1" customWidth="1"/>
    <col min="4" max="4" width="10.7109375" bestFit="1" customWidth="1"/>
    <col min="5" max="5" width="9.85546875" bestFit="1" customWidth="1"/>
    <col min="6" max="6" width="10.7109375" bestFit="1" customWidth="1"/>
    <col min="7" max="7" width="9.85546875" bestFit="1" customWidth="1"/>
    <col min="8" max="8" width="10.7109375" bestFit="1" customWidth="1"/>
    <col min="9" max="9" width="9.85546875" bestFit="1" customWidth="1"/>
    <col min="10" max="10" width="10.7109375" bestFit="1" customWidth="1"/>
    <col min="11" max="11" width="9.85546875" bestFit="1" customWidth="1"/>
    <col min="12" max="12" width="10.7109375" bestFit="1" customWidth="1"/>
    <col min="257" max="257" width="4.140625" bestFit="1" customWidth="1"/>
    <col min="258" max="258" width="45.28515625" customWidth="1"/>
    <col min="259" max="268" width="11.140625" bestFit="1" customWidth="1"/>
    <col min="513" max="513" width="4.140625" bestFit="1" customWidth="1"/>
    <col min="514" max="514" width="45.28515625" customWidth="1"/>
    <col min="515" max="524" width="11.140625" bestFit="1" customWidth="1"/>
    <col min="769" max="769" width="4.140625" bestFit="1" customWidth="1"/>
    <col min="770" max="770" width="45.28515625" customWidth="1"/>
    <col min="771" max="780" width="11.140625" bestFit="1" customWidth="1"/>
    <col min="1025" max="1025" width="4.140625" bestFit="1" customWidth="1"/>
    <col min="1026" max="1026" width="45.28515625" customWidth="1"/>
    <col min="1027" max="1036" width="11.140625" bestFit="1" customWidth="1"/>
    <col min="1281" max="1281" width="4.140625" bestFit="1" customWidth="1"/>
    <col min="1282" max="1282" width="45.28515625" customWidth="1"/>
    <col min="1283" max="1292" width="11.140625" bestFit="1" customWidth="1"/>
    <col min="1537" max="1537" width="4.140625" bestFit="1" customWidth="1"/>
    <col min="1538" max="1538" width="45.28515625" customWidth="1"/>
    <col min="1539" max="1548" width="11.140625" bestFit="1" customWidth="1"/>
    <col min="1793" max="1793" width="4.140625" bestFit="1" customWidth="1"/>
    <col min="1794" max="1794" width="45.28515625" customWidth="1"/>
    <col min="1795" max="1804" width="11.140625" bestFit="1" customWidth="1"/>
    <col min="2049" max="2049" width="4.140625" bestFit="1" customWidth="1"/>
    <col min="2050" max="2050" width="45.28515625" customWidth="1"/>
    <col min="2051" max="2060" width="11.140625" bestFit="1" customWidth="1"/>
    <col min="2305" max="2305" width="4.140625" bestFit="1" customWidth="1"/>
    <col min="2306" max="2306" width="45.28515625" customWidth="1"/>
    <col min="2307" max="2316" width="11.140625" bestFit="1" customWidth="1"/>
    <col min="2561" max="2561" width="4.140625" bestFit="1" customWidth="1"/>
    <col min="2562" max="2562" width="45.28515625" customWidth="1"/>
    <col min="2563" max="2572" width="11.140625" bestFit="1" customWidth="1"/>
    <col min="2817" max="2817" width="4.140625" bestFit="1" customWidth="1"/>
    <col min="2818" max="2818" width="45.28515625" customWidth="1"/>
    <col min="2819" max="2828" width="11.140625" bestFit="1" customWidth="1"/>
    <col min="3073" max="3073" width="4.140625" bestFit="1" customWidth="1"/>
    <col min="3074" max="3074" width="45.28515625" customWidth="1"/>
    <col min="3075" max="3084" width="11.140625" bestFit="1" customWidth="1"/>
    <col min="3329" max="3329" width="4.140625" bestFit="1" customWidth="1"/>
    <col min="3330" max="3330" width="45.28515625" customWidth="1"/>
    <col min="3331" max="3340" width="11.140625" bestFit="1" customWidth="1"/>
    <col min="3585" max="3585" width="4.140625" bestFit="1" customWidth="1"/>
    <col min="3586" max="3586" width="45.28515625" customWidth="1"/>
    <col min="3587" max="3596" width="11.140625" bestFit="1" customWidth="1"/>
    <col min="3841" max="3841" width="4.140625" bestFit="1" customWidth="1"/>
    <col min="3842" max="3842" width="45.28515625" customWidth="1"/>
    <col min="3843" max="3852" width="11.140625" bestFit="1" customWidth="1"/>
    <col min="4097" max="4097" width="4.140625" bestFit="1" customWidth="1"/>
    <col min="4098" max="4098" width="45.28515625" customWidth="1"/>
    <col min="4099" max="4108" width="11.140625" bestFit="1" customWidth="1"/>
    <col min="4353" max="4353" width="4.140625" bestFit="1" customWidth="1"/>
    <col min="4354" max="4354" width="45.28515625" customWidth="1"/>
    <col min="4355" max="4364" width="11.140625" bestFit="1" customWidth="1"/>
    <col min="4609" max="4609" width="4.140625" bestFit="1" customWidth="1"/>
    <col min="4610" max="4610" width="45.28515625" customWidth="1"/>
    <col min="4611" max="4620" width="11.140625" bestFit="1" customWidth="1"/>
    <col min="4865" max="4865" width="4.140625" bestFit="1" customWidth="1"/>
    <col min="4866" max="4866" width="45.28515625" customWidth="1"/>
    <col min="4867" max="4876" width="11.140625" bestFit="1" customWidth="1"/>
    <col min="5121" max="5121" width="4.140625" bestFit="1" customWidth="1"/>
    <col min="5122" max="5122" width="45.28515625" customWidth="1"/>
    <col min="5123" max="5132" width="11.140625" bestFit="1" customWidth="1"/>
    <col min="5377" max="5377" width="4.140625" bestFit="1" customWidth="1"/>
    <col min="5378" max="5378" width="45.28515625" customWidth="1"/>
    <col min="5379" max="5388" width="11.140625" bestFit="1" customWidth="1"/>
    <col min="5633" max="5633" width="4.140625" bestFit="1" customWidth="1"/>
    <col min="5634" max="5634" width="45.28515625" customWidth="1"/>
    <col min="5635" max="5644" width="11.140625" bestFit="1" customWidth="1"/>
    <col min="5889" max="5889" width="4.140625" bestFit="1" customWidth="1"/>
    <col min="5890" max="5890" width="45.28515625" customWidth="1"/>
    <col min="5891" max="5900" width="11.140625" bestFit="1" customWidth="1"/>
    <col min="6145" max="6145" width="4.140625" bestFit="1" customWidth="1"/>
    <col min="6146" max="6146" width="45.28515625" customWidth="1"/>
    <col min="6147" max="6156" width="11.140625" bestFit="1" customWidth="1"/>
    <col min="6401" max="6401" width="4.140625" bestFit="1" customWidth="1"/>
    <col min="6402" max="6402" width="45.28515625" customWidth="1"/>
    <col min="6403" max="6412" width="11.140625" bestFit="1" customWidth="1"/>
    <col min="6657" max="6657" width="4.140625" bestFit="1" customWidth="1"/>
    <col min="6658" max="6658" width="45.28515625" customWidth="1"/>
    <col min="6659" max="6668" width="11.140625" bestFit="1" customWidth="1"/>
    <col min="6913" max="6913" width="4.140625" bestFit="1" customWidth="1"/>
    <col min="6914" max="6914" width="45.28515625" customWidth="1"/>
    <col min="6915" max="6924" width="11.140625" bestFit="1" customWidth="1"/>
    <col min="7169" max="7169" width="4.140625" bestFit="1" customWidth="1"/>
    <col min="7170" max="7170" width="45.28515625" customWidth="1"/>
    <col min="7171" max="7180" width="11.140625" bestFit="1" customWidth="1"/>
    <col min="7425" max="7425" width="4.140625" bestFit="1" customWidth="1"/>
    <col min="7426" max="7426" width="45.28515625" customWidth="1"/>
    <col min="7427" max="7436" width="11.140625" bestFit="1" customWidth="1"/>
    <col min="7681" max="7681" width="4.140625" bestFit="1" customWidth="1"/>
    <col min="7682" max="7682" width="45.28515625" customWidth="1"/>
    <col min="7683" max="7692" width="11.140625" bestFit="1" customWidth="1"/>
    <col min="7937" max="7937" width="4.140625" bestFit="1" customWidth="1"/>
    <col min="7938" max="7938" width="45.28515625" customWidth="1"/>
    <col min="7939" max="7948" width="11.140625" bestFit="1" customWidth="1"/>
    <col min="8193" max="8193" width="4.140625" bestFit="1" customWidth="1"/>
    <col min="8194" max="8194" width="45.28515625" customWidth="1"/>
    <col min="8195" max="8204" width="11.140625" bestFit="1" customWidth="1"/>
    <col min="8449" max="8449" width="4.140625" bestFit="1" customWidth="1"/>
    <col min="8450" max="8450" width="45.28515625" customWidth="1"/>
    <col min="8451" max="8460" width="11.140625" bestFit="1" customWidth="1"/>
    <col min="8705" max="8705" width="4.140625" bestFit="1" customWidth="1"/>
    <col min="8706" max="8706" width="45.28515625" customWidth="1"/>
    <col min="8707" max="8716" width="11.140625" bestFit="1" customWidth="1"/>
    <col min="8961" max="8961" width="4.140625" bestFit="1" customWidth="1"/>
    <col min="8962" max="8962" width="45.28515625" customWidth="1"/>
    <col min="8963" max="8972" width="11.140625" bestFit="1" customWidth="1"/>
    <col min="9217" max="9217" width="4.140625" bestFit="1" customWidth="1"/>
    <col min="9218" max="9218" width="45.28515625" customWidth="1"/>
    <col min="9219" max="9228" width="11.140625" bestFit="1" customWidth="1"/>
    <col min="9473" max="9473" width="4.140625" bestFit="1" customWidth="1"/>
    <col min="9474" max="9474" width="45.28515625" customWidth="1"/>
    <col min="9475" max="9484" width="11.140625" bestFit="1" customWidth="1"/>
    <col min="9729" max="9729" width="4.140625" bestFit="1" customWidth="1"/>
    <col min="9730" max="9730" width="45.28515625" customWidth="1"/>
    <col min="9731" max="9740" width="11.140625" bestFit="1" customWidth="1"/>
    <col min="9985" max="9985" width="4.140625" bestFit="1" customWidth="1"/>
    <col min="9986" max="9986" width="45.28515625" customWidth="1"/>
    <col min="9987" max="9996" width="11.140625" bestFit="1" customWidth="1"/>
    <col min="10241" max="10241" width="4.140625" bestFit="1" customWidth="1"/>
    <col min="10242" max="10242" width="45.28515625" customWidth="1"/>
    <col min="10243" max="10252" width="11.140625" bestFit="1" customWidth="1"/>
    <col min="10497" max="10497" width="4.140625" bestFit="1" customWidth="1"/>
    <col min="10498" max="10498" width="45.28515625" customWidth="1"/>
    <col min="10499" max="10508" width="11.140625" bestFit="1" customWidth="1"/>
    <col min="10753" max="10753" width="4.140625" bestFit="1" customWidth="1"/>
    <col min="10754" max="10754" width="45.28515625" customWidth="1"/>
    <col min="10755" max="10764" width="11.140625" bestFit="1" customWidth="1"/>
    <col min="11009" max="11009" width="4.140625" bestFit="1" customWidth="1"/>
    <col min="11010" max="11010" width="45.28515625" customWidth="1"/>
    <col min="11011" max="11020" width="11.140625" bestFit="1" customWidth="1"/>
    <col min="11265" max="11265" width="4.140625" bestFit="1" customWidth="1"/>
    <col min="11266" max="11266" width="45.28515625" customWidth="1"/>
    <col min="11267" max="11276" width="11.140625" bestFit="1" customWidth="1"/>
    <col min="11521" max="11521" width="4.140625" bestFit="1" customWidth="1"/>
    <col min="11522" max="11522" width="45.28515625" customWidth="1"/>
    <col min="11523" max="11532" width="11.140625" bestFit="1" customWidth="1"/>
    <col min="11777" max="11777" width="4.140625" bestFit="1" customWidth="1"/>
    <col min="11778" max="11778" width="45.28515625" customWidth="1"/>
    <col min="11779" max="11788" width="11.140625" bestFit="1" customWidth="1"/>
    <col min="12033" max="12033" width="4.140625" bestFit="1" customWidth="1"/>
    <col min="12034" max="12034" width="45.28515625" customWidth="1"/>
    <col min="12035" max="12044" width="11.140625" bestFit="1" customWidth="1"/>
    <col min="12289" max="12289" width="4.140625" bestFit="1" customWidth="1"/>
    <col min="12290" max="12290" width="45.28515625" customWidth="1"/>
    <col min="12291" max="12300" width="11.140625" bestFit="1" customWidth="1"/>
    <col min="12545" max="12545" width="4.140625" bestFit="1" customWidth="1"/>
    <col min="12546" max="12546" width="45.28515625" customWidth="1"/>
    <col min="12547" max="12556" width="11.140625" bestFit="1" customWidth="1"/>
    <col min="12801" max="12801" width="4.140625" bestFit="1" customWidth="1"/>
    <col min="12802" max="12802" width="45.28515625" customWidth="1"/>
    <col min="12803" max="12812" width="11.140625" bestFit="1" customWidth="1"/>
    <col min="13057" max="13057" width="4.140625" bestFit="1" customWidth="1"/>
    <col min="13058" max="13058" width="45.28515625" customWidth="1"/>
    <col min="13059" max="13068" width="11.140625" bestFit="1" customWidth="1"/>
    <col min="13313" max="13313" width="4.140625" bestFit="1" customWidth="1"/>
    <col min="13314" max="13314" width="45.28515625" customWidth="1"/>
    <col min="13315" max="13324" width="11.140625" bestFit="1" customWidth="1"/>
    <col min="13569" max="13569" width="4.140625" bestFit="1" customWidth="1"/>
    <col min="13570" max="13570" width="45.28515625" customWidth="1"/>
    <col min="13571" max="13580" width="11.140625" bestFit="1" customWidth="1"/>
    <col min="13825" max="13825" width="4.140625" bestFit="1" customWidth="1"/>
    <col min="13826" max="13826" width="45.28515625" customWidth="1"/>
    <col min="13827" max="13836" width="11.140625" bestFit="1" customWidth="1"/>
    <col min="14081" max="14081" width="4.140625" bestFit="1" customWidth="1"/>
    <col min="14082" max="14082" width="45.28515625" customWidth="1"/>
    <col min="14083" max="14092" width="11.140625" bestFit="1" customWidth="1"/>
    <col min="14337" max="14337" width="4.140625" bestFit="1" customWidth="1"/>
    <col min="14338" max="14338" width="45.28515625" customWidth="1"/>
    <col min="14339" max="14348" width="11.140625" bestFit="1" customWidth="1"/>
    <col min="14593" max="14593" width="4.140625" bestFit="1" customWidth="1"/>
    <col min="14594" max="14594" width="45.28515625" customWidth="1"/>
    <col min="14595" max="14604" width="11.140625" bestFit="1" customWidth="1"/>
    <col min="14849" max="14849" width="4.140625" bestFit="1" customWidth="1"/>
    <col min="14850" max="14850" width="45.28515625" customWidth="1"/>
    <col min="14851" max="14860" width="11.140625" bestFit="1" customWidth="1"/>
    <col min="15105" max="15105" width="4.140625" bestFit="1" customWidth="1"/>
    <col min="15106" max="15106" width="45.28515625" customWidth="1"/>
    <col min="15107" max="15116" width="11.140625" bestFit="1" customWidth="1"/>
    <col min="15361" max="15361" width="4.140625" bestFit="1" customWidth="1"/>
    <col min="15362" max="15362" width="45.28515625" customWidth="1"/>
    <col min="15363" max="15372" width="11.140625" bestFit="1" customWidth="1"/>
    <col min="15617" max="15617" width="4.140625" bestFit="1" customWidth="1"/>
    <col min="15618" max="15618" width="45.28515625" customWidth="1"/>
    <col min="15619" max="15628" width="11.140625" bestFit="1" customWidth="1"/>
    <col min="15873" max="15873" width="4.140625" bestFit="1" customWidth="1"/>
    <col min="15874" max="15874" width="45.28515625" customWidth="1"/>
    <col min="15875" max="15884" width="11.140625" bestFit="1" customWidth="1"/>
    <col min="16129" max="16129" width="4.140625" bestFit="1" customWidth="1"/>
    <col min="16130" max="16130" width="45.28515625" customWidth="1"/>
    <col min="16131" max="16140" width="11.140625" bestFit="1" customWidth="1"/>
  </cols>
  <sheetData>
    <row r="1" spans="1:12" ht="13.5" thickBot="1" x14ac:dyDescent="0.25">
      <c r="A1" s="1"/>
    </row>
    <row r="2" spans="1:12" ht="14.25" x14ac:dyDescent="0.2">
      <c r="A2" s="2"/>
      <c r="B2" s="3"/>
      <c r="C2" s="4" t="s">
        <v>1</v>
      </c>
      <c r="D2" s="5"/>
      <c r="E2" s="5"/>
      <c r="F2" s="6"/>
      <c r="G2" s="4" t="s">
        <v>2</v>
      </c>
      <c r="H2" s="5"/>
      <c r="I2" s="5"/>
      <c r="J2" s="6"/>
      <c r="K2" s="4" t="s">
        <v>3</v>
      </c>
      <c r="L2" s="7"/>
    </row>
    <row r="3" spans="1:12" ht="14.25" x14ac:dyDescent="0.2">
      <c r="A3" s="8" t="s">
        <v>4</v>
      </c>
      <c r="B3" s="9" t="s">
        <v>5</v>
      </c>
      <c r="C3" s="10" t="s">
        <v>6</v>
      </c>
      <c r="D3" s="10"/>
      <c r="E3" s="10" t="s">
        <v>7</v>
      </c>
      <c r="F3" s="11"/>
      <c r="G3" s="10" t="s">
        <v>6</v>
      </c>
      <c r="H3" s="10"/>
      <c r="I3" s="10" t="s">
        <v>7</v>
      </c>
      <c r="J3" s="11"/>
      <c r="K3" s="10" t="s">
        <v>6</v>
      </c>
      <c r="L3" s="12"/>
    </row>
    <row r="4" spans="1:12" ht="14.25" thickBot="1" x14ac:dyDescent="0.3">
      <c r="A4" s="13"/>
      <c r="B4" s="14"/>
      <c r="C4" s="15" t="s">
        <v>540</v>
      </c>
      <c r="D4" s="16" t="s">
        <v>658</v>
      </c>
      <c r="E4" s="15" t="s">
        <v>540</v>
      </c>
      <c r="F4" s="17" t="s">
        <v>658</v>
      </c>
      <c r="G4" s="15" t="s">
        <v>540</v>
      </c>
      <c r="H4" s="16" t="s">
        <v>658</v>
      </c>
      <c r="I4" s="15" t="s">
        <v>540</v>
      </c>
      <c r="J4" s="17" t="s">
        <v>658</v>
      </c>
      <c r="K4" s="15" t="s">
        <v>540</v>
      </c>
      <c r="L4" s="18" t="s">
        <v>658</v>
      </c>
    </row>
    <row r="5" spans="1:12" ht="13.5" x14ac:dyDescent="0.25">
      <c r="A5" s="19" t="s">
        <v>645</v>
      </c>
      <c r="B5" s="20"/>
      <c r="C5" s="21">
        <v>31765595.506000001</v>
      </c>
      <c r="D5" s="22">
        <v>34309904.201999992</v>
      </c>
      <c r="E5" s="21"/>
      <c r="F5" s="23"/>
      <c r="G5" s="21">
        <v>21270479.160999998</v>
      </c>
      <c r="H5" s="22">
        <v>22702809.423</v>
      </c>
      <c r="I5" s="21"/>
      <c r="J5" s="23"/>
      <c r="K5" s="21">
        <v>10495116.345000001</v>
      </c>
      <c r="L5" s="24">
        <v>11607094.779000001</v>
      </c>
    </row>
    <row r="6" spans="1:12" x14ac:dyDescent="0.2">
      <c r="A6" s="26" t="s">
        <v>588</v>
      </c>
      <c r="B6" s="27" t="s">
        <v>589</v>
      </c>
      <c r="C6" s="28">
        <v>149937.837</v>
      </c>
      <c r="D6" s="29">
        <v>148812.304</v>
      </c>
      <c r="E6" s="28">
        <v>63814.875</v>
      </c>
      <c r="F6" s="30">
        <v>67339.600000000006</v>
      </c>
      <c r="G6" s="28">
        <v>747873.54099999997</v>
      </c>
      <c r="H6" s="29">
        <v>707389.40899999999</v>
      </c>
      <c r="I6" s="28">
        <v>362357.52</v>
      </c>
      <c r="J6" s="30">
        <v>370644.41800000001</v>
      </c>
      <c r="K6" s="31">
        <v>-597935.70399999991</v>
      </c>
      <c r="L6" s="32">
        <v>-558577.10499999998</v>
      </c>
    </row>
    <row r="7" spans="1:12" x14ac:dyDescent="0.2">
      <c r="A7" s="26" t="s">
        <v>590</v>
      </c>
      <c r="B7" s="27" t="s">
        <v>591</v>
      </c>
      <c r="C7" s="28">
        <v>5232869.1780000003</v>
      </c>
      <c r="D7" s="29">
        <v>4910972.3289999999</v>
      </c>
      <c r="E7" s="28">
        <v>2555390.1140000001</v>
      </c>
      <c r="F7" s="30">
        <v>2553598.4509999999</v>
      </c>
      <c r="G7" s="28">
        <v>1747222.7139999999</v>
      </c>
      <c r="H7" s="29">
        <v>1594999.341</v>
      </c>
      <c r="I7" s="28">
        <v>806750.63100000005</v>
      </c>
      <c r="J7" s="30">
        <v>797434.23300000001</v>
      </c>
      <c r="K7" s="31">
        <v>3485646.4640000006</v>
      </c>
      <c r="L7" s="32">
        <v>3315972.9879999999</v>
      </c>
    </row>
    <row r="8" spans="1:12" ht="13.5" customHeight="1" x14ac:dyDescent="0.2">
      <c r="A8" s="26" t="s">
        <v>592</v>
      </c>
      <c r="B8" s="27" t="s">
        <v>593</v>
      </c>
      <c r="C8" s="28">
        <v>1649181.132</v>
      </c>
      <c r="D8" s="29">
        <v>1718259.62</v>
      </c>
      <c r="E8" s="28">
        <v>210386.40900000001</v>
      </c>
      <c r="F8" s="30">
        <v>214443.80300000001</v>
      </c>
      <c r="G8" s="28">
        <v>2143775.66</v>
      </c>
      <c r="H8" s="29">
        <v>2108948.247</v>
      </c>
      <c r="I8" s="28">
        <v>532386.223</v>
      </c>
      <c r="J8" s="30">
        <v>563593.97</v>
      </c>
      <c r="K8" s="31">
        <v>-494594.52800000017</v>
      </c>
      <c r="L8" s="32">
        <v>-390688.62699999986</v>
      </c>
    </row>
    <row r="9" spans="1:12" ht="13.5" customHeight="1" x14ac:dyDescent="0.2">
      <c r="A9" s="26" t="s">
        <v>594</v>
      </c>
      <c r="B9" s="27" t="s">
        <v>595</v>
      </c>
      <c r="C9" s="28">
        <v>2480098.6370000001</v>
      </c>
      <c r="D9" s="29">
        <v>2453084.6460000002</v>
      </c>
      <c r="E9" s="28">
        <v>1911555.0349999999</v>
      </c>
      <c r="F9" s="30">
        <v>1920930.3689999999</v>
      </c>
      <c r="G9" s="28">
        <v>1058558.6810000001</v>
      </c>
      <c r="H9" s="29">
        <v>1090144.2120000001</v>
      </c>
      <c r="I9" s="28">
        <v>648850.929</v>
      </c>
      <c r="J9" s="30">
        <v>665972.77</v>
      </c>
      <c r="K9" s="31">
        <v>1421539.956</v>
      </c>
      <c r="L9" s="32">
        <v>1362940.4340000001</v>
      </c>
    </row>
    <row r="10" spans="1:12" x14ac:dyDescent="0.2">
      <c r="A10" s="26" t="s">
        <v>596</v>
      </c>
      <c r="B10" s="27" t="s">
        <v>597</v>
      </c>
      <c r="C10" s="28">
        <v>350162.61599999998</v>
      </c>
      <c r="D10" s="29">
        <v>341031.96399999998</v>
      </c>
      <c r="E10" s="28">
        <v>342867.87400000001</v>
      </c>
      <c r="F10" s="30">
        <v>417137.69699999999</v>
      </c>
      <c r="G10" s="28">
        <v>275602.13900000002</v>
      </c>
      <c r="H10" s="29">
        <v>242237.103</v>
      </c>
      <c r="I10" s="28">
        <v>117389.886</v>
      </c>
      <c r="J10" s="30">
        <v>116012.258</v>
      </c>
      <c r="K10" s="31">
        <v>74560.476999999955</v>
      </c>
      <c r="L10" s="32">
        <v>98794.860999999975</v>
      </c>
    </row>
    <row r="11" spans="1:12" x14ac:dyDescent="0.2">
      <c r="A11" s="26" t="s">
        <v>598</v>
      </c>
      <c r="B11" s="27" t="s">
        <v>599</v>
      </c>
      <c r="C11" s="28">
        <v>229223.02</v>
      </c>
      <c r="D11" s="29">
        <v>229027.03400000001</v>
      </c>
      <c r="E11" s="28">
        <v>206451.01</v>
      </c>
      <c r="F11" s="30">
        <v>211942.36900000001</v>
      </c>
      <c r="G11" s="28">
        <v>381162.50900000002</v>
      </c>
      <c r="H11" s="29">
        <v>389479.46600000001</v>
      </c>
      <c r="I11" s="28">
        <v>101329.713</v>
      </c>
      <c r="J11" s="30">
        <v>110004.84699999999</v>
      </c>
      <c r="K11" s="31">
        <v>-151939.48900000003</v>
      </c>
      <c r="L11" s="32">
        <v>-160452.432</v>
      </c>
    </row>
    <row r="12" spans="1:12" x14ac:dyDescent="0.2">
      <c r="A12" s="26" t="s">
        <v>600</v>
      </c>
      <c r="B12" s="27" t="s">
        <v>601</v>
      </c>
      <c r="C12" s="28">
        <v>1232370.7220000001</v>
      </c>
      <c r="D12" s="29">
        <v>1164881.7250000001</v>
      </c>
      <c r="E12" s="28">
        <v>1288803.635</v>
      </c>
      <c r="F12" s="30">
        <v>1248367.6780000001</v>
      </c>
      <c r="G12" s="28">
        <v>1023188.0379999999</v>
      </c>
      <c r="H12" s="29">
        <v>1021476.133</v>
      </c>
      <c r="I12" s="28">
        <v>1280996.598</v>
      </c>
      <c r="J12" s="30">
        <v>1152073.1610000001</v>
      </c>
      <c r="K12" s="31">
        <v>209182.68400000012</v>
      </c>
      <c r="L12" s="32">
        <v>143405.59200000006</v>
      </c>
    </row>
    <row r="13" spans="1:12" x14ac:dyDescent="0.2">
      <c r="A13" s="26" t="s">
        <v>602</v>
      </c>
      <c r="B13" s="27" t="s">
        <v>603</v>
      </c>
      <c r="C13" s="28">
        <v>1149682.1259999999</v>
      </c>
      <c r="D13" s="29">
        <v>1202508.557</v>
      </c>
      <c r="E13" s="28">
        <v>1658251.8219999999</v>
      </c>
      <c r="F13" s="30">
        <v>1348123.38</v>
      </c>
      <c r="G13" s="28">
        <v>1839578.595</v>
      </c>
      <c r="H13" s="29">
        <v>2046286.1</v>
      </c>
      <c r="I13" s="28">
        <v>1799751.527</v>
      </c>
      <c r="J13" s="30">
        <v>1912138.264</v>
      </c>
      <c r="K13" s="31">
        <v>-689896.46900000004</v>
      </c>
      <c r="L13" s="32">
        <v>-843777.54300000006</v>
      </c>
    </row>
    <row r="14" spans="1:12" x14ac:dyDescent="0.2">
      <c r="A14" s="26" t="s">
        <v>604</v>
      </c>
      <c r="B14" s="27" t="s">
        <v>605</v>
      </c>
      <c r="C14" s="28">
        <v>585453.13600000006</v>
      </c>
      <c r="D14" s="29">
        <v>618929.44999999995</v>
      </c>
      <c r="E14" s="28">
        <v>99422.410999999993</v>
      </c>
      <c r="F14" s="30">
        <v>103858.901</v>
      </c>
      <c r="G14" s="28">
        <v>741705.78300000005</v>
      </c>
      <c r="H14" s="29">
        <v>813777.78599999996</v>
      </c>
      <c r="I14" s="28">
        <v>252930.99100000001</v>
      </c>
      <c r="J14" s="30">
        <v>272221.37800000003</v>
      </c>
      <c r="K14" s="31">
        <v>-156252.647</v>
      </c>
      <c r="L14" s="32">
        <v>-194848.33600000001</v>
      </c>
    </row>
    <row r="15" spans="1:12" x14ac:dyDescent="0.2">
      <c r="A15" s="26" t="s">
        <v>606</v>
      </c>
      <c r="B15" s="27" t="s">
        <v>607</v>
      </c>
      <c r="C15" s="28">
        <v>833298.86399999994</v>
      </c>
      <c r="D15" s="29">
        <v>1722389.791</v>
      </c>
      <c r="E15" s="28">
        <v>4323021.3039999995</v>
      </c>
      <c r="F15" s="30">
        <v>9083268.7420000006</v>
      </c>
      <c r="G15" s="28">
        <v>420979.39</v>
      </c>
      <c r="H15" s="29">
        <v>498560.38500000001</v>
      </c>
      <c r="I15" s="28">
        <v>1471318.645</v>
      </c>
      <c r="J15" s="30">
        <v>1813125.939</v>
      </c>
      <c r="K15" s="31">
        <v>412319.47399999993</v>
      </c>
      <c r="L15" s="32">
        <v>1223829.406</v>
      </c>
    </row>
    <row r="16" spans="1:12" x14ac:dyDescent="0.2">
      <c r="A16" s="26" t="s">
        <v>608</v>
      </c>
      <c r="B16" s="27" t="s">
        <v>609</v>
      </c>
      <c r="C16" s="28">
        <v>301496.79200000002</v>
      </c>
      <c r="D16" s="29">
        <v>309743.125</v>
      </c>
      <c r="E16" s="28">
        <v>506149.99</v>
      </c>
      <c r="F16" s="30">
        <v>548213.46900000004</v>
      </c>
      <c r="G16" s="28">
        <v>280437.82699999999</v>
      </c>
      <c r="H16" s="29">
        <v>300837.02100000001</v>
      </c>
      <c r="I16" s="28">
        <v>596193.522</v>
      </c>
      <c r="J16" s="30">
        <v>648762.66</v>
      </c>
      <c r="K16" s="31">
        <v>21058.965000000026</v>
      </c>
      <c r="L16" s="32">
        <v>8906.1039999999921</v>
      </c>
    </row>
    <row r="17" spans="1:12" x14ac:dyDescent="0.2">
      <c r="A17" s="26" t="s">
        <v>610</v>
      </c>
      <c r="B17" s="27" t="s">
        <v>611</v>
      </c>
      <c r="C17" s="28">
        <v>443302.38900000002</v>
      </c>
      <c r="D17" s="29">
        <v>516999.174</v>
      </c>
      <c r="E17" s="28">
        <v>727214.598</v>
      </c>
      <c r="F17" s="30">
        <v>832296.22499999998</v>
      </c>
      <c r="G17" s="28">
        <v>662022.93000000005</v>
      </c>
      <c r="H17" s="29">
        <v>666519.83400000003</v>
      </c>
      <c r="I17" s="28">
        <v>965274.81099999999</v>
      </c>
      <c r="J17" s="30">
        <v>830437.01300000004</v>
      </c>
      <c r="K17" s="31">
        <v>-218720.54100000003</v>
      </c>
      <c r="L17" s="32">
        <v>-149520.66000000003</v>
      </c>
    </row>
    <row r="18" spans="1:12" x14ac:dyDescent="0.2">
      <c r="A18" s="26" t="s">
        <v>612</v>
      </c>
      <c r="B18" s="27" t="s">
        <v>613</v>
      </c>
      <c r="C18" s="28">
        <v>25004.475999999999</v>
      </c>
      <c r="D18" s="29">
        <v>25264.621999999999</v>
      </c>
      <c r="E18" s="28">
        <v>3382.0010000000002</v>
      </c>
      <c r="F18" s="30">
        <v>8524.84</v>
      </c>
      <c r="G18" s="28">
        <v>115604.88800000001</v>
      </c>
      <c r="H18" s="29">
        <v>118635.223</v>
      </c>
      <c r="I18" s="28">
        <v>13916.411</v>
      </c>
      <c r="J18" s="30">
        <v>13811.716</v>
      </c>
      <c r="K18" s="31">
        <v>-90600.412000000011</v>
      </c>
      <c r="L18" s="32">
        <v>-93370.600999999995</v>
      </c>
    </row>
    <row r="19" spans="1:12" x14ac:dyDescent="0.2">
      <c r="A19" s="26" t="s">
        <v>614</v>
      </c>
      <c r="B19" s="27" t="s">
        <v>615</v>
      </c>
      <c r="C19" s="28">
        <v>3385.9</v>
      </c>
      <c r="D19" s="29">
        <v>4857.8469999999998</v>
      </c>
      <c r="E19" s="28">
        <v>4159.5450000000001</v>
      </c>
      <c r="F19" s="30">
        <v>3728.6819999999998</v>
      </c>
      <c r="G19" s="28">
        <v>54763.313999999998</v>
      </c>
      <c r="H19" s="29">
        <v>54035.66</v>
      </c>
      <c r="I19" s="28">
        <v>590710.01300000004</v>
      </c>
      <c r="J19" s="30">
        <v>731342.18</v>
      </c>
      <c r="K19" s="31">
        <v>-51377.413999999997</v>
      </c>
      <c r="L19" s="32">
        <v>-49177.813000000002</v>
      </c>
    </row>
    <row r="20" spans="1:12" x14ac:dyDescent="0.2">
      <c r="A20" s="26" t="s">
        <v>616</v>
      </c>
      <c r="B20" s="27" t="s">
        <v>617</v>
      </c>
      <c r="C20" s="28">
        <v>468972.587</v>
      </c>
      <c r="D20" s="29">
        <v>576353.70700000005</v>
      </c>
      <c r="E20" s="28">
        <v>592312.51899999997</v>
      </c>
      <c r="F20" s="30">
        <v>693049.19400000002</v>
      </c>
      <c r="G20" s="28">
        <v>988977.66700000002</v>
      </c>
      <c r="H20" s="29">
        <v>1170957.351</v>
      </c>
      <c r="I20" s="28">
        <v>1153740.5220000001</v>
      </c>
      <c r="J20" s="30">
        <v>1333742.5390000001</v>
      </c>
      <c r="K20" s="31">
        <v>-520005.08</v>
      </c>
      <c r="L20" s="32">
        <v>-594603.64399999997</v>
      </c>
    </row>
    <row r="21" spans="1:12" x14ac:dyDescent="0.2">
      <c r="A21" s="26" t="s">
        <v>618</v>
      </c>
      <c r="B21" s="27" t="s">
        <v>619</v>
      </c>
      <c r="C21" s="28">
        <v>1795016.601</v>
      </c>
      <c r="D21" s="29">
        <v>1978348.591</v>
      </c>
      <c r="E21" s="28">
        <v>538862.00699999998</v>
      </c>
      <c r="F21" s="30">
        <v>584602.45700000005</v>
      </c>
      <c r="G21" s="28">
        <v>285793.85100000002</v>
      </c>
      <c r="H21" s="29">
        <v>335316.23499999999</v>
      </c>
      <c r="I21" s="28">
        <v>83708.784</v>
      </c>
      <c r="J21" s="30">
        <v>96800.599000000002</v>
      </c>
      <c r="K21" s="31">
        <v>1509222.75</v>
      </c>
      <c r="L21" s="32">
        <v>1643032.3560000001</v>
      </c>
    </row>
    <row r="22" spans="1:12" x14ac:dyDescent="0.2">
      <c r="A22" s="26" t="s">
        <v>620</v>
      </c>
      <c r="B22" s="27" t="s">
        <v>621</v>
      </c>
      <c r="C22" s="28">
        <v>704496.61</v>
      </c>
      <c r="D22" s="29">
        <v>736544.83</v>
      </c>
      <c r="E22" s="28">
        <v>1237676.987</v>
      </c>
      <c r="F22" s="30">
        <v>1124078.8319999999</v>
      </c>
      <c r="G22" s="28">
        <v>409224.35100000002</v>
      </c>
      <c r="H22" s="29">
        <v>428298.09700000001</v>
      </c>
      <c r="I22" s="28">
        <v>524289.53700000001</v>
      </c>
      <c r="J22" s="30">
        <v>523613.902</v>
      </c>
      <c r="K22" s="31">
        <v>295272.25899999996</v>
      </c>
      <c r="L22" s="32">
        <v>308246.73299999995</v>
      </c>
    </row>
    <row r="23" spans="1:12" x14ac:dyDescent="0.2">
      <c r="A23" s="26" t="s">
        <v>622</v>
      </c>
      <c r="B23" s="27" t="s">
        <v>623</v>
      </c>
      <c r="C23" s="28">
        <v>1738286.746</v>
      </c>
      <c r="D23" s="29">
        <v>1897404.3540000001</v>
      </c>
      <c r="E23" s="28">
        <v>399404.24800000002</v>
      </c>
      <c r="F23" s="30">
        <v>434856.42700000003</v>
      </c>
      <c r="G23" s="28">
        <v>1210728.615</v>
      </c>
      <c r="H23" s="29">
        <v>1408961.7390000001</v>
      </c>
      <c r="I23" s="28">
        <v>336980.05200000003</v>
      </c>
      <c r="J23" s="30">
        <v>389585.98300000001</v>
      </c>
      <c r="K23" s="31">
        <v>527558.13100000005</v>
      </c>
      <c r="L23" s="32">
        <v>488442.61499999999</v>
      </c>
    </row>
    <row r="24" spans="1:12" x14ac:dyDescent="0.2">
      <c r="A24" s="26" t="s">
        <v>624</v>
      </c>
      <c r="B24" s="27" t="s">
        <v>625</v>
      </c>
      <c r="C24" s="28">
        <v>2790044.3220000002</v>
      </c>
      <c r="D24" s="29">
        <v>2954044.4270000001</v>
      </c>
      <c r="E24" s="28">
        <v>1180395.064</v>
      </c>
      <c r="F24" s="30">
        <v>1191863.675</v>
      </c>
      <c r="G24" s="28">
        <v>893730.28399999999</v>
      </c>
      <c r="H24" s="29">
        <v>967505.81099999999</v>
      </c>
      <c r="I24" s="28">
        <v>445744.79300000001</v>
      </c>
      <c r="J24" s="30">
        <v>489624.29800000001</v>
      </c>
      <c r="K24" s="31">
        <v>1896314.0380000002</v>
      </c>
      <c r="L24" s="32">
        <v>1986538.6160000002</v>
      </c>
    </row>
    <row r="25" spans="1:12" x14ac:dyDescent="0.2">
      <c r="A25" s="26" t="s">
        <v>626</v>
      </c>
      <c r="B25" s="27" t="s">
        <v>627</v>
      </c>
      <c r="C25" s="28">
        <v>1387977.513</v>
      </c>
      <c r="D25" s="29">
        <v>1396548.1740000001</v>
      </c>
      <c r="E25" s="28">
        <v>1315865.662</v>
      </c>
      <c r="F25" s="30">
        <v>1210909.733</v>
      </c>
      <c r="G25" s="28">
        <v>832769.84400000004</v>
      </c>
      <c r="H25" s="29">
        <v>892934.93400000001</v>
      </c>
      <c r="I25" s="28">
        <v>696915.58600000001</v>
      </c>
      <c r="J25" s="30">
        <v>717201.26399999997</v>
      </c>
      <c r="K25" s="31">
        <v>555207.66899999999</v>
      </c>
      <c r="L25" s="32">
        <v>503613.24000000011</v>
      </c>
    </row>
    <row r="26" spans="1:12" x14ac:dyDescent="0.2">
      <c r="A26" s="26" t="s">
        <v>628</v>
      </c>
      <c r="B26" s="27" t="s">
        <v>629</v>
      </c>
      <c r="C26" s="28">
        <v>2041762.7379999999</v>
      </c>
      <c r="D26" s="29">
        <v>2148234.5639999998</v>
      </c>
      <c r="E26" s="28">
        <v>709355.98300000001</v>
      </c>
      <c r="F26" s="30">
        <v>738278.43599999999</v>
      </c>
      <c r="G26" s="28">
        <v>1185497.149</v>
      </c>
      <c r="H26" s="29">
        <v>1239838.773</v>
      </c>
      <c r="I26" s="28">
        <v>379974.73599999998</v>
      </c>
      <c r="J26" s="30">
        <v>391517.42700000003</v>
      </c>
      <c r="K26" s="31">
        <v>856265.58899999992</v>
      </c>
      <c r="L26" s="32">
        <v>908395.79099999974</v>
      </c>
    </row>
    <row r="27" spans="1:12" x14ac:dyDescent="0.2">
      <c r="A27" s="26" t="s">
        <v>630</v>
      </c>
      <c r="B27" s="27" t="s">
        <v>631</v>
      </c>
      <c r="C27" s="28">
        <v>1038342.721</v>
      </c>
      <c r="D27" s="29">
        <v>1216854.1569999999</v>
      </c>
      <c r="E27" s="28">
        <v>1697172.943</v>
      </c>
      <c r="F27" s="30">
        <v>1953640.013</v>
      </c>
      <c r="G27" s="28">
        <v>1085355.9040000001</v>
      </c>
      <c r="H27" s="29">
        <v>1197695.7279999999</v>
      </c>
      <c r="I27" s="28">
        <v>9298207.2960000001</v>
      </c>
      <c r="J27" s="30">
        <v>10720602.347999999</v>
      </c>
      <c r="K27" s="31">
        <v>-47013.183000000077</v>
      </c>
      <c r="L27" s="32">
        <v>19158.429000000004</v>
      </c>
    </row>
    <row r="28" spans="1:12" x14ac:dyDescent="0.2">
      <c r="A28" s="26" t="s">
        <v>632</v>
      </c>
      <c r="B28" s="27" t="s">
        <v>633</v>
      </c>
      <c r="C28" s="28">
        <v>1437742.459</v>
      </c>
      <c r="D28" s="29">
        <v>1744807.409</v>
      </c>
      <c r="E28" s="28">
        <v>2186113.81</v>
      </c>
      <c r="F28" s="30">
        <v>2551237.2829999998</v>
      </c>
      <c r="G28" s="28">
        <v>2003614.081</v>
      </c>
      <c r="H28" s="29">
        <v>2297436.162</v>
      </c>
      <c r="I28" s="28">
        <v>4315832.7139999997</v>
      </c>
      <c r="J28" s="30">
        <v>4293271.66</v>
      </c>
      <c r="K28" s="31">
        <v>-565871.62199999997</v>
      </c>
      <c r="L28" s="32">
        <v>-552628.75300000003</v>
      </c>
    </row>
    <row r="29" spans="1:12" ht="13.5" thickBot="1" x14ac:dyDescent="0.25">
      <c r="A29" s="33" t="s">
        <v>634</v>
      </c>
      <c r="B29" s="34" t="s">
        <v>635</v>
      </c>
      <c r="C29" s="35">
        <v>3697486.3840000001</v>
      </c>
      <c r="D29" s="36">
        <v>4294001.801</v>
      </c>
      <c r="E29" s="35">
        <v>243264.91200000001</v>
      </c>
      <c r="F29" s="37">
        <v>270368.49900000001</v>
      </c>
      <c r="G29" s="35">
        <v>882311.40599999996</v>
      </c>
      <c r="H29" s="36">
        <v>1110538.673</v>
      </c>
      <c r="I29" s="35">
        <v>173191.022</v>
      </c>
      <c r="J29" s="37">
        <v>185968.489</v>
      </c>
      <c r="K29" s="38">
        <v>2815174.9780000001</v>
      </c>
      <c r="L29" s="39">
        <v>3183463.128</v>
      </c>
    </row>
    <row r="30" spans="1:12" ht="7.5" customHeight="1" x14ac:dyDescent="0.2">
      <c r="B30" s="134"/>
    </row>
    <row r="31" spans="1:12" ht="15.75" x14ac:dyDescent="0.25">
      <c r="A31" s="94"/>
    </row>
    <row r="32" spans="1:12" x14ac:dyDescent="0.2">
      <c r="G32" s="392"/>
      <c r="I32" s="392"/>
    </row>
  </sheetData>
  <printOptions horizontalCentered="1"/>
  <pageMargins left="0.19685039370078741" right="0.19685039370078741" top="1.1417322834645669" bottom="0.51181102362204722" header="0.19685039370078741" footer="0.23622047244094491"/>
  <pageSetup paperSize="9" scale="85" orientation="landscape" r:id="rId1"/>
  <headerFooter alignWithMargins="0">
    <oddHeader>&amp;L&amp;"Times New Roman CE,Pogrubiona kursywa"&amp;12Departament Rynków Rolnych&amp;C
&amp;8
&amp;"Times New Roman CE,Standardowy"&amp;14Polski handel zagraniczny towarami rolno-spożywczymi w 2020 r. - dane ostateczne!</oddHeader>
    <oddFooter>&amp;L&amp;"Times New Roman CE,Pogrubiona kursywa"&amp;12 Źródło: Min. Finansów&amp;R&amp;"Times New Roman CE,Pogrubiona kursywa"&amp;12Przygotował: Tomasz Chruśliński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1"/>
  <dimension ref="A1:L207"/>
  <sheetViews>
    <sheetView showGridLines="0" showZeros="0" zoomScale="90" zoomScaleNormal="90" workbookViewId="0">
      <selection activeCell="B23" sqref="B23"/>
    </sheetView>
  </sheetViews>
  <sheetFormatPr defaultColWidth="10.140625" defaultRowHeight="12.75" x14ac:dyDescent="0.2"/>
  <cols>
    <col min="1" max="1" width="4.85546875" bestFit="1" customWidth="1"/>
    <col min="2" max="2" width="55.7109375" bestFit="1" customWidth="1"/>
    <col min="3" max="3" width="9.85546875" bestFit="1" customWidth="1"/>
    <col min="4" max="4" width="10.7109375" bestFit="1" customWidth="1"/>
    <col min="5" max="5" width="9.85546875" bestFit="1" customWidth="1"/>
    <col min="6" max="6" width="10.7109375" bestFit="1" customWidth="1"/>
    <col min="7" max="7" width="9.85546875" bestFit="1" customWidth="1"/>
    <col min="8" max="8" width="10.7109375" bestFit="1" customWidth="1"/>
    <col min="9" max="9" width="9.85546875" bestFit="1" customWidth="1"/>
    <col min="10" max="10" width="10.7109375" bestFit="1" customWidth="1"/>
    <col min="11" max="11" width="9.85546875" bestFit="1" customWidth="1"/>
    <col min="12" max="12" width="10.7109375" bestFit="1" customWidth="1"/>
    <col min="14" max="14" width="13.5703125" customWidth="1"/>
    <col min="15" max="15" width="11" bestFit="1" customWidth="1"/>
  </cols>
  <sheetData>
    <row r="1" spans="1:12" ht="13.5" thickBot="1" x14ac:dyDescent="0.25">
      <c r="A1" s="1"/>
    </row>
    <row r="2" spans="1:12" ht="14.25" x14ac:dyDescent="0.2">
      <c r="A2" s="2"/>
      <c r="B2" s="3"/>
      <c r="C2" s="4" t="s">
        <v>1</v>
      </c>
      <c r="D2" s="5"/>
      <c r="E2" s="5"/>
      <c r="F2" s="6"/>
      <c r="G2" s="4" t="s">
        <v>2</v>
      </c>
      <c r="H2" s="5"/>
      <c r="I2" s="5"/>
      <c r="J2" s="6"/>
      <c r="K2" s="4" t="s">
        <v>3</v>
      </c>
      <c r="L2" s="7"/>
    </row>
    <row r="3" spans="1:12" ht="14.25" x14ac:dyDescent="0.2">
      <c r="A3" s="8" t="s">
        <v>4</v>
      </c>
      <c r="B3" s="9" t="s">
        <v>5</v>
      </c>
      <c r="C3" s="10" t="s">
        <v>6</v>
      </c>
      <c r="D3" s="10"/>
      <c r="E3" s="10" t="s">
        <v>7</v>
      </c>
      <c r="F3" s="11"/>
      <c r="G3" s="10" t="s">
        <v>6</v>
      </c>
      <c r="H3" s="10"/>
      <c r="I3" s="10" t="s">
        <v>7</v>
      </c>
      <c r="J3" s="11"/>
      <c r="K3" s="10" t="s">
        <v>6</v>
      </c>
      <c r="L3" s="12"/>
    </row>
    <row r="4" spans="1:12" ht="14.25" thickBot="1" x14ac:dyDescent="0.3">
      <c r="A4" s="13"/>
      <c r="B4" s="14"/>
      <c r="C4" s="15" t="s">
        <v>540</v>
      </c>
      <c r="D4" s="16" t="s">
        <v>658</v>
      </c>
      <c r="E4" s="15" t="s">
        <v>540</v>
      </c>
      <c r="F4" s="17" t="s">
        <v>658</v>
      </c>
      <c r="G4" s="15" t="s">
        <v>540</v>
      </c>
      <c r="H4" s="16" t="s">
        <v>658</v>
      </c>
      <c r="I4" s="15" t="s">
        <v>540</v>
      </c>
      <c r="J4" s="17" t="s">
        <v>658</v>
      </c>
      <c r="K4" s="15" t="s">
        <v>540</v>
      </c>
      <c r="L4" s="18" t="s">
        <v>658</v>
      </c>
    </row>
    <row r="5" spans="1:12" ht="13.5" x14ac:dyDescent="0.25">
      <c r="A5" s="19" t="s">
        <v>645</v>
      </c>
      <c r="B5" s="20"/>
      <c r="C5" s="21">
        <v>31765595.506000005</v>
      </c>
      <c r="D5" s="22">
        <v>34309904.202000007</v>
      </c>
      <c r="E5" s="21"/>
      <c r="F5" s="23"/>
      <c r="G5" s="21">
        <v>21270479.16100001</v>
      </c>
      <c r="H5" s="22">
        <v>22702809.422999986</v>
      </c>
      <c r="I5" s="21"/>
      <c r="J5" s="23"/>
      <c r="K5" s="21">
        <v>10495116.345000003</v>
      </c>
      <c r="L5" s="24">
        <v>11607094.778999999</v>
      </c>
    </row>
    <row r="6" spans="1:12" x14ac:dyDescent="0.2">
      <c r="A6" s="26" t="s">
        <v>8</v>
      </c>
      <c r="B6" s="27" t="s">
        <v>9</v>
      </c>
      <c r="C6" s="28">
        <v>10788.798000000001</v>
      </c>
      <c r="D6" s="29">
        <v>11735.101000000001</v>
      </c>
      <c r="E6" s="28">
        <v>3358.4189999999999</v>
      </c>
      <c r="F6" s="30">
        <v>4021.2049999999999</v>
      </c>
      <c r="G6" s="28">
        <v>1259.3530000000001</v>
      </c>
      <c r="H6" s="29">
        <v>846.98</v>
      </c>
      <c r="I6" s="28">
        <v>60.543999999999997</v>
      </c>
      <c r="J6" s="30">
        <v>117.01</v>
      </c>
      <c r="K6" s="31">
        <v>9529.4449999999997</v>
      </c>
      <c r="L6" s="32">
        <v>10888.121000000001</v>
      </c>
    </row>
    <row r="7" spans="1:12" x14ac:dyDescent="0.2">
      <c r="A7" s="26" t="s">
        <v>10</v>
      </c>
      <c r="B7" s="27" t="s">
        <v>11</v>
      </c>
      <c r="C7" s="28">
        <v>35580.819000000003</v>
      </c>
      <c r="D7" s="29">
        <v>45428.499000000003</v>
      </c>
      <c r="E7" s="28">
        <v>14038.891</v>
      </c>
      <c r="F7" s="30">
        <v>16711.374</v>
      </c>
      <c r="G7" s="28">
        <v>75246.404999999999</v>
      </c>
      <c r="H7" s="29">
        <v>63464.987000000001</v>
      </c>
      <c r="I7" s="28">
        <v>32996.713000000003</v>
      </c>
      <c r="J7" s="30">
        <v>29790.733</v>
      </c>
      <c r="K7" s="31">
        <v>-39665.585999999996</v>
      </c>
      <c r="L7" s="32">
        <v>-18036.487999999998</v>
      </c>
    </row>
    <row r="8" spans="1:12" x14ac:dyDescent="0.2">
      <c r="A8" s="26" t="s">
        <v>12</v>
      </c>
      <c r="B8" s="27" t="s">
        <v>13</v>
      </c>
      <c r="C8" s="28">
        <v>12440.476000000001</v>
      </c>
      <c r="D8" s="29">
        <v>11623.36</v>
      </c>
      <c r="E8" s="28">
        <v>8443.6859999999997</v>
      </c>
      <c r="F8" s="30">
        <v>8826.9410000000007</v>
      </c>
      <c r="G8" s="28">
        <v>500431.74</v>
      </c>
      <c r="H8" s="29">
        <v>485146.74</v>
      </c>
      <c r="I8" s="28">
        <v>213117.69899999999</v>
      </c>
      <c r="J8" s="30">
        <v>226162.07</v>
      </c>
      <c r="K8" s="31">
        <v>-487991.26399999997</v>
      </c>
      <c r="L8" s="32">
        <v>-473523.38</v>
      </c>
    </row>
    <row r="9" spans="1:12" x14ac:dyDescent="0.2">
      <c r="A9" s="26" t="s">
        <v>14</v>
      </c>
      <c r="B9" s="27" t="s">
        <v>15</v>
      </c>
      <c r="C9" s="28">
        <v>2233.288</v>
      </c>
      <c r="D9" s="29">
        <v>1806.885</v>
      </c>
      <c r="E9" s="28">
        <v>867.39400000000001</v>
      </c>
      <c r="F9" s="30">
        <v>505.089</v>
      </c>
      <c r="G9" s="28">
        <v>151.179</v>
      </c>
      <c r="H9" s="29">
        <v>91.850999999999999</v>
      </c>
      <c r="I9" s="28">
        <v>76.150999999999996</v>
      </c>
      <c r="J9" s="30">
        <v>40.878</v>
      </c>
      <c r="K9" s="31">
        <v>2082.1089999999999</v>
      </c>
      <c r="L9" s="32">
        <v>1715.0340000000001</v>
      </c>
    </row>
    <row r="10" spans="1:12" x14ac:dyDescent="0.2">
      <c r="A10" s="26" t="s">
        <v>16</v>
      </c>
      <c r="B10" s="27" t="s">
        <v>17</v>
      </c>
      <c r="C10" s="28">
        <v>81131.805999999997</v>
      </c>
      <c r="D10" s="29">
        <v>70483.054999999993</v>
      </c>
      <c r="E10" s="28">
        <v>34539.065999999999</v>
      </c>
      <c r="F10" s="30">
        <v>34981.875999999997</v>
      </c>
      <c r="G10" s="28">
        <v>163105.50700000001</v>
      </c>
      <c r="H10" s="29">
        <v>150177.30900000001</v>
      </c>
      <c r="I10" s="28">
        <v>115510.304</v>
      </c>
      <c r="J10" s="30">
        <v>113939.63800000001</v>
      </c>
      <c r="K10" s="31">
        <v>-81973.701000000015</v>
      </c>
      <c r="L10" s="32">
        <v>-79694.254000000015</v>
      </c>
    </row>
    <row r="11" spans="1:12" x14ac:dyDescent="0.2">
      <c r="A11" s="26" t="s">
        <v>18</v>
      </c>
      <c r="B11" s="27" t="s">
        <v>19</v>
      </c>
      <c r="C11" s="28">
        <v>7762.65</v>
      </c>
      <c r="D11" s="29">
        <v>7735.4040000000005</v>
      </c>
      <c r="E11" s="28">
        <v>2567.4189999999999</v>
      </c>
      <c r="F11" s="30">
        <v>2293.1149999999998</v>
      </c>
      <c r="G11" s="28">
        <v>7679.357</v>
      </c>
      <c r="H11" s="29">
        <v>7661.5420000000004</v>
      </c>
      <c r="I11" s="28">
        <v>596.10900000000004</v>
      </c>
      <c r="J11" s="30">
        <v>594.08900000000006</v>
      </c>
      <c r="K11" s="31">
        <v>83.292999999999665</v>
      </c>
      <c r="L11" s="32">
        <v>73.86200000000008</v>
      </c>
    </row>
    <row r="12" spans="1:12" x14ac:dyDescent="0.2">
      <c r="A12" s="26" t="s">
        <v>20</v>
      </c>
      <c r="B12" s="27" t="s">
        <v>21</v>
      </c>
      <c r="C12" s="28">
        <v>1029780.338</v>
      </c>
      <c r="D12" s="29">
        <v>1036655.5870000001</v>
      </c>
      <c r="E12" s="28">
        <v>275566.08799999999</v>
      </c>
      <c r="F12" s="30">
        <v>275999.39399999997</v>
      </c>
      <c r="G12" s="28">
        <v>62332.813000000002</v>
      </c>
      <c r="H12" s="29">
        <v>52063.648999999998</v>
      </c>
      <c r="I12" s="28">
        <v>19137.920999999998</v>
      </c>
      <c r="J12" s="30">
        <v>15139.212</v>
      </c>
      <c r="K12" s="31">
        <v>967447.52500000002</v>
      </c>
      <c r="L12" s="32">
        <v>984591.93800000008</v>
      </c>
    </row>
    <row r="13" spans="1:12" x14ac:dyDescent="0.2">
      <c r="A13" s="26" t="s">
        <v>22</v>
      </c>
      <c r="B13" s="27" t="s">
        <v>23</v>
      </c>
      <c r="C13" s="28">
        <v>368128.71600000001</v>
      </c>
      <c r="D13" s="29">
        <v>351367.08600000001</v>
      </c>
      <c r="E13" s="28">
        <v>106578.781</v>
      </c>
      <c r="F13" s="30">
        <v>104636.947</v>
      </c>
      <c r="G13" s="28">
        <v>21570.731</v>
      </c>
      <c r="H13" s="29">
        <v>20406.531999999999</v>
      </c>
      <c r="I13" s="28">
        <v>5243.3869999999997</v>
      </c>
      <c r="J13" s="30">
        <v>5850.241</v>
      </c>
      <c r="K13" s="31">
        <v>346557.98499999999</v>
      </c>
      <c r="L13" s="32">
        <v>330960.554</v>
      </c>
    </row>
    <row r="14" spans="1:12" x14ac:dyDescent="0.2">
      <c r="A14" s="26" t="s">
        <v>24</v>
      </c>
      <c r="B14" s="27" t="s">
        <v>25</v>
      </c>
      <c r="C14" s="28">
        <v>858765.58100000001</v>
      </c>
      <c r="D14" s="29">
        <v>779038.84100000001</v>
      </c>
      <c r="E14" s="28">
        <v>448007.83899999998</v>
      </c>
      <c r="F14" s="30">
        <v>394170.91399999999</v>
      </c>
      <c r="G14" s="28">
        <v>1460486.554</v>
      </c>
      <c r="H14" s="29">
        <v>1365617.466</v>
      </c>
      <c r="I14" s="28">
        <v>660253.44700000004</v>
      </c>
      <c r="J14" s="30">
        <v>664490.40899999999</v>
      </c>
      <c r="K14" s="31">
        <v>-601720.973</v>
      </c>
      <c r="L14" s="32">
        <v>-586578.625</v>
      </c>
    </row>
    <row r="15" spans="1:12" x14ac:dyDescent="0.2">
      <c r="A15" s="26" t="s">
        <v>26</v>
      </c>
      <c r="B15" s="27" t="s">
        <v>27</v>
      </c>
      <c r="C15" s="28">
        <v>2702.8139999999999</v>
      </c>
      <c r="D15" s="29">
        <v>3558.1889999999999</v>
      </c>
      <c r="E15" s="28">
        <v>456.06</v>
      </c>
      <c r="F15" s="30">
        <v>553.78099999999995</v>
      </c>
      <c r="G15" s="28">
        <v>8836.9060000000009</v>
      </c>
      <c r="H15" s="29">
        <v>5255.6409999999996</v>
      </c>
      <c r="I15" s="28">
        <v>1252.104</v>
      </c>
      <c r="J15" s="30">
        <v>725.71299999999997</v>
      </c>
      <c r="K15" s="31">
        <v>-6134.0920000000006</v>
      </c>
      <c r="L15" s="32">
        <v>-1697.4519999999998</v>
      </c>
    </row>
    <row r="16" spans="1:12" x14ac:dyDescent="0.2">
      <c r="A16" s="26" t="s">
        <v>28</v>
      </c>
      <c r="B16" s="27" t="s">
        <v>29</v>
      </c>
      <c r="C16" s="28">
        <v>34382.713000000003</v>
      </c>
      <c r="D16" s="29">
        <v>33975.874000000003</v>
      </c>
      <c r="E16" s="28">
        <v>7594.527</v>
      </c>
      <c r="F16" s="30">
        <v>7695.1049999999996</v>
      </c>
      <c r="G16" s="28">
        <v>400.21499999999997</v>
      </c>
      <c r="H16" s="29">
        <v>495.78500000000003</v>
      </c>
      <c r="I16" s="28">
        <v>57.201999999999998</v>
      </c>
      <c r="J16" s="30">
        <v>412.87</v>
      </c>
      <c r="K16" s="31">
        <v>33982.498000000007</v>
      </c>
      <c r="L16" s="32">
        <v>33480.089</v>
      </c>
    </row>
    <row r="17" spans="1:12" x14ac:dyDescent="0.2">
      <c r="A17" s="26" t="s">
        <v>30</v>
      </c>
      <c r="B17" s="27" t="s">
        <v>31</v>
      </c>
      <c r="C17" s="28">
        <v>118232.37699999999</v>
      </c>
      <c r="D17" s="29">
        <v>144210.019</v>
      </c>
      <c r="E17" s="28">
        <v>131685.08300000001</v>
      </c>
      <c r="F17" s="30">
        <v>154233.03099999999</v>
      </c>
      <c r="G17" s="28">
        <v>23177.019</v>
      </c>
      <c r="H17" s="29">
        <v>26238.685000000001</v>
      </c>
      <c r="I17" s="28">
        <v>16355.566999999999</v>
      </c>
      <c r="J17" s="30">
        <v>28733.755000000001</v>
      </c>
      <c r="K17" s="31">
        <v>95055.357999999993</v>
      </c>
      <c r="L17" s="32">
        <v>117971.334</v>
      </c>
    </row>
    <row r="18" spans="1:12" x14ac:dyDescent="0.2">
      <c r="A18" s="26" t="s">
        <v>32</v>
      </c>
      <c r="B18" s="27" t="s">
        <v>33</v>
      </c>
      <c r="C18" s="28">
        <v>2615175.6140000001</v>
      </c>
      <c r="D18" s="29">
        <v>2359050.0989999999</v>
      </c>
      <c r="E18" s="28">
        <v>1460850.726</v>
      </c>
      <c r="F18" s="30">
        <v>1494580.08</v>
      </c>
      <c r="G18" s="28">
        <v>125059.64200000001</v>
      </c>
      <c r="H18" s="29">
        <v>71506.64</v>
      </c>
      <c r="I18" s="28">
        <v>88905.226999999999</v>
      </c>
      <c r="J18" s="30">
        <v>62613.027999999998</v>
      </c>
      <c r="K18" s="31">
        <v>2490115.9720000001</v>
      </c>
      <c r="L18" s="32">
        <v>2287543.4589999998</v>
      </c>
    </row>
    <row r="19" spans="1:12" x14ac:dyDescent="0.2">
      <c r="A19" s="26" t="s">
        <v>34</v>
      </c>
      <c r="B19" s="27" t="s">
        <v>35</v>
      </c>
      <c r="C19" s="28">
        <v>50628.661</v>
      </c>
      <c r="D19" s="29">
        <v>43048.324999999997</v>
      </c>
      <c r="E19" s="28">
        <v>13624.861999999999</v>
      </c>
      <c r="F19" s="30">
        <v>13006.91</v>
      </c>
      <c r="G19" s="28">
        <v>5583.44</v>
      </c>
      <c r="H19" s="29">
        <v>7261.6279999999997</v>
      </c>
      <c r="I19" s="28">
        <v>1226.7650000000001</v>
      </c>
      <c r="J19" s="30">
        <v>1241.4739999999999</v>
      </c>
      <c r="K19" s="31">
        <v>45045.220999999998</v>
      </c>
      <c r="L19" s="32">
        <v>35786.697</v>
      </c>
    </row>
    <row r="20" spans="1:12" x14ac:dyDescent="0.2">
      <c r="A20" s="26" t="s">
        <v>36</v>
      </c>
      <c r="B20" s="27" t="s">
        <v>37</v>
      </c>
      <c r="C20" s="28">
        <v>55131.915999999997</v>
      </c>
      <c r="D20" s="29">
        <v>49438.006999999998</v>
      </c>
      <c r="E20" s="28">
        <v>76685.775999999998</v>
      </c>
      <c r="F20" s="30">
        <v>69877.952000000005</v>
      </c>
      <c r="G20" s="28">
        <v>6799.32</v>
      </c>
      <c r="H20" s="29">
        <v>9634.8240000000005</v>
      </c>
      <c r="I20" s="28">
        <v>9320.4570000000003</v>
      </c>
      <c r="J20" s="30">
        <v>13531.425999999999</v>
      </c>
      <c r="K20" s="31">
        <v>48332.595999999998</v>
      </c>
      <c r="L20" s="32">
        <v>39803.182999999997</v>
      </c>
    </row>
    <row r="21" spans="1:12" x14ac:dyDescent="0.2">
      <c r="A21" s="26" t="s">
        <v>38</v>
      </c>
      <c r="B21" s="27" t="s">
        <v>39</v>
      </c>
      <c r="C21" s="28">
        <v>99940.448000000004</v>
      </c>
      <c r="D21" s="29">
        <v>110630.302</v>
      </c>
      <c r="E21" s="28">
        <v>34340.372000000003</v>
      </c>
      <c r="F21" s="30">
        <v>38844.337</v>
      </c>
      <c r="G21" s="28">
        <v>32976.074000000001</v>
      </c>
      <c r="H21" s="29">
        <v>36518.491000000002</v>
      </c>
      <c r="I21" s="28">
        <v>4998.5540000000001</v>
      </c>
      <c r="J21" s="30">
        <v>4696.1049999999996</v>
      </c>
      <c r="K21" s="31">
        <v>66964.374000000011</v>
      </c>
      <c r="L21" s="32">
        <v>74111.810999999987</v>
      </c>
    </row>
    <row r="22" spans="1:12" x14ac:dyDescent="0.2">
      <c r="A22" s="26" t="s">
        <v>40</v>
      </c>
      <c r="B22" s="27" t="s">
        <v>41</v>
      </c>
      <c r="C22" s="28">
        <v>4247.8109999999997</v>
      </c>
      <c r="D22" s="29">
        <v>3157.6469999999999</v>
      </c>
      <c r="E22" s="28">
        <v>1503.2539999999999</v>
      </c>
      <c r="F22" s="30">
        <v>846.70299999999997</v>
      </c>
      <c r="G22" s="28">
        <v>8200.31</v>
      </c>
      <c r="H22" s="29">
        <v>5853.6729999999998</v>
      </c>
      <c r="I22" s="28">
        <v>1954.587</v>
      </c>
      <c r="J22" s="30">
        <v>1800.9570000000001</v>
      </c>
      <c r="K22" s="31">
        <v>-3952.4989999999998</v>
      </c>
      <c r="L22" s="32">
        <v>-2696.0259999999998</v>
      </c>
    </row>
    <row r="23" spans="1:12" x14ac:dyDescent="0.2">
      <c r="A23" s="26" t="s">
        <v>42</v>
      </c>
      <c r="B23" s="27" t="s">
        <v>43</v>
      </c>
      <c r="C23" s="28">
        <v>49997.47</v>
      </c>
      <c r="D23" s="29">
        <v>41704.339999999997</v>
      </c>
      <c r="E23" s="28">
        <v>11647.262000000001</v>
      </c>
      <c r="F23" s="30">
        <v>7196.8370000000004</v>
      </c>
      <c r="G23" s="28">
        <v>1161182.406</v>
      </c>
      <c r="H23" s="29">
        <v>1141348.493</v>
      </c>
      <c r="I23" s="28">
        <v>213482.84099999999</v>
      </c>
      <c r="J23" s="30">
        <v>238382.59400000001</v>
      </c>
      <c r="K23" s="31">
        <v>-1111184.936</v>
      </c>
      <c r="L23" s="32">
        <v>-1099644.1529999999</v>
      </c>
    </row>
    <row r="24" spans="1:12" x14ac:dyDescent="0.2">
      <c r="A24" s="26" t="s">
        <v>44</v>
      </c>
      <c r="B24" s="27" t="s">
        <v>45</v>
      </c>
      <c r="C24" s="28">
        <v>46461.057000000001</v>
      </c>
      <c r="D24" s="29">
        <v>46185.578000000001</v>
      </c>
      <c r="E24" s="28">
        <v>40560.328999999998</v>
      </c>
      <c r="F24" s="30">
        <v>36800.080000000002</v>
      </c>
      <c r="G24" s="28">
        <v>302240.67499999999</v>
      </c>
      <c r="H24" s="29">
        <v>285934.69</v>
      </c>
      <c r="I24" s="28">
        <v>105277.056</v>
      </c>
      <c r="J24" s="30">
        <v>110864.534</v>
      </c>
      <c r="K24" s="31">
        <v>-255779.61799999999</v>
      </c>
      <c r="L24" s="32">
        <v>-239749.11199999999</v>
      </c>
    </row>
    <row r="25" spans="1:12" x14ac:dyDescent="0.2">
      <c r="A25" s="26" t="s">
        <v>46</v>
      </c>
      <c r="B25" s="27" t="s">
        <v>47</v>
      </c>
      <c r="C25" s="28">
        <v>666240.00300000003</v>
      </c>
      <c r="D25" s="29">
        <v>712526.91799999995</v>
      </c>
      <c r="E25" s="28">
        <v>91280.099000000002</v>
      </c>
      <c r="F25" s="30">
        <v>96788.415999999997</v>
      </c>
      <c r="G25" s="28">
        <v>601313.34699999995</v>
      </c>
      <c r="H25" s="29">
        <v>598424.28399999999</v>
      </c>
      <c r="I25" s="28">
        <v>200328.283</v>
      </c>
      <c r="J25" s="30">
        <v>200535.66800000001</v>
      </c>
      <c r="K25" s="31">
        <v>64926.656000000075</v>
      </c>
      <c r="L25" s="32">
        <v>114102.63399999996</v>
      </c>
    </row>
    <row r="26" spans="1:12" x14ac:dyDescent="0.2">
      <c r="A26" s="26" t="s">
        <v>48</v>
      </c>
      <c r="B26" s="27" t="s">
        <v>49</v>
      </c>
      <c r="C26" s="28">
        <v>872062.924</v>
      </c>
      <c r="D26" s="29">
        <v>906317.08</v>
      </c>
      <c r="E26" s="28">
        <v>63828.474000000002</v>
      </c>
      <c r="F26" s="30">
        <v>70272.229000000007</v>
      </c>
      <c r="G26" s="28">
        <v>14276.316999999999</v>
      </c>
      <c r="H26" s="29">
        <v>20626.883999999998</v>
      </c>
      <c r="I26" s="28">
        <v>1657.0050000000001</v>
      </c>
      <c r="J26" s="30">
        <v>1811.164</v>
      </c>
      <c r="K26" s="31">
        <v>857786.60699999996</v>
      </c>
      <c r="L26" s="32">
        <v>885690.196</v>
      </c>
    </row>
    <row r="27" spans="1:12" x14ac:dyDescent="0.2">
      <c r="A27" s="26" t="s">
        <v>50</v>
      </c>
      <c r="B27" s="27" t="s">
        <v>51</v>
      </c>
      <c r="C27" s="28">
        <v>5833.11</v>
      </c>
      <c r="D27" s="29">
        <v>4643.8459999999995</v>
      </c>
      <c r="E27" s="28">
        <v>739.39599999999996</v>
      </c>
      <c r="F27" s="30">
        <v>1862.317</v>
      </c>
      <c r="G27" s="28">
        <v>42264.76</v>
      </c>
      <c r="H27" s="29">
        <v>43499.923000000003</v>
      </c>
      <c r="I27" s="28">
        <v>6393.44</v>
      </c>
      <c r="J27" s="30">
        <v>6911.8450000000003</v>
      </c>
      <c r="K27" s="31">
        <v>-36431.65</v>
      </c>
      <c r="L27" s="32">
        <v>-38856.077000000005</v>
      </c>
    </row>
    <row r="28" spans="1:12" x14ac:dyDescent="0.2">
      <c r="A28" s="26" t="s">
        <v>52</v>
      </c>
      <c r="B28" s="27" t="s">
        <v>53</v>
      </c>
      <c r="C28" s="28">
        <v>2141.4929999999999</v>
      </c>
      <c r="D28" s="29">
        <v>1698.2919999999999</v>
      </c>
      <c r="E28" s="28">
        <v>506.91800000000001</v>
      </c>
      <c r="F28" s="30">
        <v>395.09800000000001</v>
      </c>
      <c r="G28" s="28">
        <v>9274.3860000000004</v>
      </c>
      <c r="H28" s="29">
        <v>7600.1279999999997</v>
      </c>
      <c r="I28" s="28">
        <v>1978.37</v>
      </c>
      <c r="J28" s="30">
        <v>1693.643</v>
      </c>
      <c r="K28" s="31">
        <v>-7132.893</v>
      </c>
      <c r="L28" s="32">
        <v>-5901.8359999999993</v>
      </c>
    </row>
    <row r="29" spans="1:12" x14ac:dyDescent="0.2">
      <c r="A29" s="26" t="s">
        <v>54</v>
      </c>
      <c r="B29" s="27" t="s">
        <v>55</v>
      </c>
      <c r="C29" s="28">
        <v>2197.2640000000001</v>
      </c>
      <c r="D29" s="29">
        <v>2025.9190000000001</v>
      </c>
      <c r="E29" s="28">
        <v>320.67700000000002</v>
      </c>
      <c r="F29" s="30">
        <v>282.12299999999999</v>
      </c>
      <c r="G29" s="28">
        <v>5023.4589999999998</v>
      </c>
      <c r="H29" s="29">
        <v>5660.1719999999996</v>
      </c>
      <c r="I29" s="28">
        <v>1314.6410000000001</v>
      </c>
      <c r="J29" s="30">
        <v>1593.5650000000001</v>
      </c>
      <c r="K29" s="31">
        <v>-2826.1949999999997</v>
      </c>
      <c r="L29" s="32">
        <v>-3634.2529999999997</v>
      </c>
    </row>
    <row r="30" spans="1:12" x14ac:dyDescent="0.2">
      <c r="A30" s="26" t="s">
        <v>56</v>
      </c>
      <c r="B30" s="27" t="s">
        <v>57</v>
      </c>
      <c r="C30" s="28">
        <v>433803.364</v>
      </c>
      <c r="D30" s="29">
        <v>416726.74599999998</v>
      </c>
      <c r="E30" s="28">
        <v>830375.35100000002</v>
      </c>
      <c r="F30" s="30">
        <v>841904.93599999999</v>
      </c>
      <c r="G30" s="28">
        <v>169614.01199999999</v>
      </c>
      <c r="H30" s="29">
        <v>160484.39799999999</v>
      </c>
      <c r="I30" s="28">
        <v>224009.77799999999</v>
      </c>
      <c r="J30" s="30">
        <v>196210.579</v>
      </c>
      <c r="K30" s="31">
        <v>264189.35200000001</v>
      </c>
      <c r="L30" s="32">
        <v>256242.348</v>
      </c>
    </row>
    <row r="31" spans="1:12" x14ac:dyDescent="0.2">
      <c r="A31" s="26" t="s">
        <v>58</v>
      </c>
      <c r="B31" s="27" t="s">
        <v>59</v>
      </c>
      <c r="C31" s="28">
        <v>302963.10200000001</v>
      </c>
      <c r="D31" s="29">
        <v>324618.245</v>
      </c>
      <c r="E31" s="28">
        <v>161572.136</v>
      </c>
      <c r="F31" s="30">
        <v>154690.69899999999</v>
      </c>
      <c r="G31" s="28">
        <v>189993.38500000001</v>
      </c>
      <c r="H31" s="29">
        <v>207488.402</v>
      </c>
      <c r="I31" s="28">
        <v>107830.83199999999</v>
      </c>
      <c r="J31" s="30">
        <v>120763.776</v>
      </c>
      <c r="K31" s="31">
        <v>112969.717</v>
      </c>
      <c r="L31" s="32">
        <v>117129.84299999999</v>
      </c>
    </row>
    <row r="32" spans="1:12" x14ac:dyDescent="0.2">
      <c r="A32" s="26" t="s">
        <v>60</v>
      </c>
      <c r="B32" s="27" t="s">
        <v>61</v>
      </c>
      <c r="C32" s="28">
        <v>132042.84700000001</v>
      </c>
      <c r="D32" s="29">
        <v>123482.742</v>
      </c>
      <c r="E32" s="28">
        <v>111375.452</v>
      </c>
      <c r="F32" s="30">
        <v>103017.731</v>
      </c>
      <c r="G32" s="28">
        <v>77635.525999999998</v>
      </c>
      <c r="H32" s="29">
        <v>72716.887000000002</v>
      </c>
      <c r="I32" s="28">
        <v>65548.535000000003</v>
      </c>
      <c r="J32" s="30">
        <v>59327.478000000003</v>
      </c>
      <c r="K32" s="31">
        <v>54407.321000000011</v>
      </c>
      <c r="L32" s="32">
        <v>50765.854999999996</v>
      </c>
    </row>
    <row r="33" spans="1:12" x14ac:dyDescent="0.2">
      <c r="A33" s="26" t="s">
        <v>62</v>
      </c>
      <c r="B33" s="27" t="s">
        <v>63</v>
      </c>
      <c r="C33" s="28">
        <v>194864.742</v>
      </c>
      <c r="D33" s="29">
        <v>195941.478</v>
      </c>
      <c r="E33" s="28">
        <v>206021.74100000001</v>
      </c>
      <c r="F33" s="30">
        <v>225381.035</v>
      </c>
      <c r="G33" s="28">
        <v>48176.319000000003</v>
      </c>
      <c r="H33" s="29">
        <v>63647.491999999998</v>
      </c>
      <c r="I33" s="28">
        <v>78108.285999999993</v>
      </c>
      <c r="J33" s="30">
        <v>104870.476</v>
      </c>
      <c r="K33" s="31">
        <v>146688.42300000001</v>
      </c>
      <c r="L33" s="32">
        <v>132293.986</v>
      </c>
    </row>
    <row r="34" spans="1:12" x14ac:dyDescent="0.2">
      <c r="A34" s="26" t="s">
        <v>64</v>
      </c>
      <c r="B34" s="27" t="s">
        <v>65</v>
      </c>
      <c r="C34" s="28">
        <v>236248.065</v>
      </c>
      <c r="D34" s="29">
        <v>205200.64300000001</v>
      </c>
      <c r="E34" s="28">
        <v>57878.023000000001</v>
      </c>
      <c r="F34" s="30">
        <v>58855.142</v>
      </c>
      <c r="G34" s="28">
        <v>86498.213000000003</v>
      </c>
      <c r="H34" s="29">
        <v>84334.046000000002</v>
      </c>
      <c r="I34" s="28">
        <v>17851.991000000002</v>
      </c>
      <c r="J34" s="30">
        <v>21505.069</v>
      </c>
      <c r="K34" s="31">
        <v>149749.85200000001</v>
      </c>
      <c r="L34" s="32">
        <v>120866.59700000001</v>
      </c>
    </row>
    <row r="35" spans="1:12" x14ac:dyDescent="0.2">
      <c r="A35" s="26" t="s">
        <v>66</v>
      </c>
      <c r="B35" s="27" t="s">
        <v>67</v>
      </c>
      <c r="C35" s="28">
        <v>795484.84400000004</v>
      </c>
      <c r="D35" s="29">
        <v>822810.88300000003</v>
      </c>
      <c r="E35" s="28">
        <v>258528.992</v>
      </c>
      <c r="F35" s="30">
        <v>265629.67300000001</v>
      </c>
      <c r="G35" s="28">
        <v>381637.43300000002</v>
      </c>
      <c r="H35" s="29">
        <v>378184.97200000001</v>
      </c>
      <c r="I35" s="28">
        <v>104366.44899999999</v>
      </c>
      <c r="J35" s="30">
        <v>101453.70299999999</v>
      </c>
      <c r="K35" s="31">
        <v>413847.41100000002</v>
      </c>
      <c r="L35" s="32">
        <v>444625.91100000002</v>
      </c>
    </row>
    <row r="36" spans="1:12" x14ac:dyDescent="0.2">
      <c r="A36" s="26" t="s">
        <v>68</v>
      </c>
      <c r="B36" s="27" t="s">
        <v>69</v>
      </c>
      <c r="C36" s="28">
        <v>266211.43699999998</v>
      </c>
      <c r="D36" s="29">
        <v>235592.33799999999</v>
      </c>
      <c r="E36" s="28">
        <v>222430.117</v>
      </c>
      <c r="F36" s="30">
        <v>199608.04699999999</v>
      </c>
      <c r="G36" s="28">
        <v>26242.5</v>
      </c>
      <c r="H36" s="29">
        <v>27742.863000000001</v>
      </c>
      <c r="I36" s="28">
        <v>10701.397999999999</v>
      </c>
      <c r="J36" s="30">
        <v>12191.562</v>
      </c>
      <c r="K36" s="31">
        <v>239968.93699999998</v>
      </c>
      <c r="L36" s="32">
        <v>207849.47499999998</v>
      </c>
    </row>
    <row r="37" spans="1:12" x14ac:dyDescent="0.2">
      <c r="A37" s="26" t="s">
        <v>70</v>
      </c>
      <c r="B37" s="27" t="s">
        <v>71</v>
      </c>
      <c r="C37" s="28">
        <v>79270.058999999994</v>
      </c>
      <c r="D37" s="29">
        <v>73401.737999999998</v>
      </c>
      <c r="E37" s="28">
        <v>46463.69</v>
      </c>
      <c r="F37" s="30">
        <v>46321.315999999999</v>
      </c>
      <c r="G37" s="28">
        <v>20959.326000000001</v>
      </c>
      <c r="H37" s="29">
        <v>25372.258000000002</v>
      </c>
      <c r="I37" s="28">
        <v>10588.555</v>
      </c>
      <c r="J37" s="30">
        <v>12040.91</v>
      </c>
      <c r="K37" s="31">
        <v>58310.732999999993</v>
      </c>
      <c r="L37" s="32">
        <v>48029.479999999996</v>
      </c>
    </row>
    <row r="38" spans="1:12" x14ac:dyDescent="0.2">
      <c r="A38" s="26" t="s">
        <v>72</v>
      </c>
      <c r="B38" s="27" t="s">
        <v>73</v>
      </c>
      <c r="C38" s="28">
        <v>38996.623</v>
      </c>
      <c r="D38" s="29">
        <v>54873.845999999998</v>
      </c>
      <c r="E38" s="28">
        <v>16837.202000000001</v>
      </c>
      <c r="F38" s="30">
        <v>24890.714</v>
      </c>
      <c r="G38" s="28">
        <v>56693.993000000002</v>
      </c>
      <c r="H38" s="29">
        <v>69271.127999999997</v>
      </c>
      <c r="I38" s="28">
        <v>29802.325000000001</v>
      </c>
      <c r="J38" s="30">
        <v>37453.472999999998</v>
      </c>
      <c r="K38" s="31">
        <v>-17697.370000000003</v>
      </c>
      <c r="L38" s="32">
        <v>-14397.281999999999</v>
      </c>
    </row>
    <row r="39" spans="1:12" x14ac:dyDescent="0.2">
      <c r="A39" s="26" t="s">
        <v>74</v>
      </c>
      <c r="B39" s="27" t="s">
        <v>75</v>
      </c>
      <c r="C39" s="28">
        <v>213.554</v>
      </c>
      <c r="D39" s="29">
        <v>435.98700000000002</v>
      </c>
      <c r="E39" s="28">
        <v>72.331000000000003</v>
      </c>
      <c r="F39" s="30">
        <v>631.07600000000002</v>
      </c>
      <c r="G39" s="28">
        <v>1107.9739999999999</v>
      </c>
      <c r="H39" s="29">
        <v>901.76599999999996</v>
      </c>
      <c r="I39" s="28">
        <v>42.78</v>
      </c>
      <c r="J39" s="30">
        <v>155.744</v>
      </c>
      <c r="K39" s="31">
        <v>-894.42</v>
      </c>
      <c r="L39" s="32">
        <v>-465.77899999999994</v>
      </c>
    </row>
    <row r="40" spans="1:12" x14ac:dyDescent="0.2">
      <c r="A40" s="26" t="s">
        <v>76</v>
      </c>
      <c r="B40" s="27" t="s">
        <v>77</v>
      </c>
      <c r="C40" s="28">
        <v>1.4390000000000001</v>
      </c>
      <c r="D40" s="29">
        <v>1.64</v>
      </c>
      <c r="E40" s="28">
        <v>5.0000000000000001E-3</v>
      </c>
      <c r="F40" s="30">
        <v>2.04</v>
      </c>
      <c r="G40" s="28">
        <v>3.97</v>
      </c>
      <c r="H40" s="29">
        <v>9.2219999999999995</v>
      </c>
      <c r="I40" s="28">
        <v>7.0000000000000001E-3</v>
      </c>
      <c r="J40" s="30">
        <v>1.7000000000000001E-2</v>
      </c>
      <c r="K40" s="31">
        <v>-2.5310000000000001</v>
      </c>
      <c r="L40" s="32">
        <v>-7.5819999999999999</v>
      </c>
    </row>
    <row r="41" spans="1:12" x14ac:dyDescent="0.2">
      <c r="A41" s="26" t="s">
        <v>78</v>
      </c>
      <c r="B41" s="27" t="s">
        <v>79</v>
      </c>
      <c r="C41" s="28">
        <v>22.975000000000001</v>
      </c>
      <c r="D41" s="29">
        <v>9.5760000000000005</v>
      </c>
      <c r="E41" s="28">
        <v>2.19</v>
      </c>
      <c r="F41" s="30">
        <v>1.5489999999999999</v>
      </c>
      <c r="G41" s="28">
        <v>1768.299</v>
      </c>
      <c r="H41" s="29">
        <v>1803.7719999999999</v>
      </c>
      <c r="I41" s="28">
        <v>236.011</v>
      </c>
      <c r="J41" s="30">
        <v>235.86799999999999</v>
      </c>
      <c r="K41" s="31">
        <v>-1745.3240000000001</v>
      </c>
      <c r="L41" s="32">
        <v>-1794.1959999999999</v>
      </c>
    </row>
    <row r="42" spans="1:12" x14ac:dyDescent="0.2">
      <c r="A42" s="26" t="s">
        <v>647</v>
      </c>
      <c r="B42" s="27" t="s">
        <v>648</v>
      </c>
      <c r="C42" s="28">
        <v>0</v>
      </c>
      <c r="D42" s="29">
        <v>0</v>
      </c>
      <c r="E42" s="28">
        <v>0</v>
      </c>
      <c r="F42" s="30">
        <v>0</v>
      </c>
      <c r="G42" s="28">
        <v>0</v>
      </c>
      <c r="H42" s="29">
        <v>0</v>
      </c>
      <c r="I42" s="28">
        <v>0</v>
      </c>
      <c r="J42" s="30">
        <v>0</v>
      </c>
      <c r="K42" s="31">
        <v>0</v>
      </c>
      <c r="L42" s="32">
        <v>0</v>
      </c>
    </row>
    <row r="43" spans="1:12" x14ac:dyDescent="0.2">
      <c r="A43" s="26" t="s">
        <v>80</v>
      </c>
      <c r="B43" s="27" t="s">
        <v>81</v>
      </c>
      <c r="C43" s="28">
        <v>120713.493</v>
      </c>
      <c r="D43" s="29">
        <v>112467.561</v>
      </c>
      <c r="E43" s="28">
        <v>40135.940999999999</v>
      </c>
      <c r="F43" s="30">
        <v>41515.57</v>
      </c>
      <c r="G43" s="28">
        <v>179442.37700000001</v>
      </c>
      <c r="H43" s="29">
        <v>156525.10699999999</v>
      </c>
      <c r="I43" s="28">
        <v>30917.391</v>
      </c>
      <c r="J43" s="30">
        <v>31676.091</v>
      </c>
      <c r="K43" s="31">
        <v>-58728.884000000005</v>
      </c>
      <c r="L43" s="32">
        <v>-44057.545999999988</v>
      </c>
    </row>
    <row r="44" spans="1:12" x14ac:dyDescent="0.2">
      <c r="A44" s="26" t="s">
        <v>82</v>
      </c>
      <c r="B44" s="27" t="s">
        <v>83</v>
      </c>
      <c r="C44" s="28">
        <v>99159.659</v>
      </c>
      <c r="D44" s="29">
        <v>68067.766000000003</v>
      </c>
      <c r="E44" s="28">
        <v>26578.959999999999</v>
      </c>
      <c r="F44" s="30">
        <v>28726.588</v>
      </c>
      <c r="G44" s="28">
        <v>32251.597000000002</v>
      </c>
      <c r="H44" s="29">
        <v>15381.1</v>
      </c>
      <c r="I44" s="28">
        <v>6664.4430000000002</v>
      </c>
      <c r="J44" s="30">
        <v>4974.7569999999996</v>
      </c>
      <c r="K44" s="31">
        <v>66908.062000000005</v>
      </c>
      <c r="L44" s="32">
        <v>52686.666000000005</v>
      </c>
    </row>
    <row r="45" spans="1:12" x14ac:dyDescent="0.2">
      <c r="A45" s="26" t="s">
        <v>84</v>
      </c>
      <c r="B45" s="27" t="s">
        <v>85</v>
      </c>
      <c r="C45" s="28">
        <v>12782.983</v>
      </c>
      <c r="D45" s="29">
        <v>17406.203000000001</v>
      </c>
      <c r="E45" s="28">
        <v>69733.990999999995</v>
      </c>
      <c r="F45" s="30">
        <v>90027.11</v>
      </c>
      <c r="G45" s="28">
        <v>293.92899999999997</v>
      </c>
      <c r="H45" s="29">
        <v>1371.134</v>
      </c>
      <c r="I45" s="28">
        <v>904.01300000000003</v>
      </c>
      <c r="J45" s="30">
        <v>2992.125</v>
      </c>
      <c r="K45" s="31">
        <v>12489.054</v>
      </c>
      <c r="L45" s="32">
        <v>16035.069000000001</v>
      </c>
    </row>
    <row r="46" spans="1:12" x14ac:dyDescent="0.2">
      <c r="A46" s="26" t="s">
        <v>86</v>
      </c>
      <c r="B46" s="27" t="s">
        <v>87</v>
      </c>
      <c r="C46" s="28">
        <v>4956.4579999999996</v>
      </c>
      <c r="D46" s="29">
        <v>6784.9129999999996</v>
      </c>
      <c r="E46" s="28">
        <v>953.822</v>
      </c>
      <c r="F46" s="30">
        <v>985.72400000000005</v>
      </c>
      <c r="G46" s="28">
        <v>153.49700000000001</v>
      </c>
      <c r="H46" s="29">
        <v>154.66</v>
      </c>
      <c r="I46" s="28">
        <v>59.453000000000003</v>
      </c>
      <c r="J46" s="30">
        <v>41.94</v>
      </c>
      <c r="K46" s="31">
        <v>4802.9609999999993</v>
      </c>
      <c r="L46" s="32">
        <v>6630.2529999999997</v>
      </c>
    </row>
    <row r="47" spans="1:12" x14ac:dyDescent="0.2">
      <c r="A47" s="26" t="s">
        <v>88</v>
      </c>
      <c r="B47" s="27" t="s">
        <v>89</v>
      </c>
      <c r="C47" s="28">
        <v>277.65899999999999</v>
      </c>
      <c r="D47" s="29">
        <v>18.497</v>
      </c>
      <c r="E47" s="28">
        <v>45.058</v>
      </c>
      <c r="F47" s="30">
        <v>8.048</v>
      </c>
      <c r="G47" s="28">
        <v>144.81299999999999</v>
      </c>
      <c r="H47" s="29">
        <v>136.78200000000001</v>
      </c>
      <c r="I47" s="28">
        <v>161.39599999999999</v>
      </c>
      <c r="J47" s="30">
        <v>194.72</v>
      </c>
      <c r="K47" s="31">
        <v>132.846</v>
      </c>
      <c r="L47" s="32">
        <v>-118.28500000000001</v>
      </c>
    </row>
    <row r="48" spans="1:12" x14ac:dyDescent="0.2">
      <c r="A48" s="26" t="s">
        <v>649</v>
      </c>
      <c r="B48" s="27" t="s">
        <v>650</v>
      </c>
      <c r="C48" s="28">
        <v>0</v>
      </c>
      <c r="D48" s="29">
        <v>0</v>
      </c>
      <c r="E48" s="28">
        <v>0</v>
      </c>
      <c r="F48" s="30">
        <v>0</v>
      </c>
      <c r="G48" s="28">
        <v>0</v>
      </c>
      <c r="H48" s="29">
        <v>0</v>
      </c>
      <c r="I48" s="28">
        <v>0</v>
      </c>
      <c r="J48" s="30">
        <v>0</v>
      </c>
      <c r="K48" s="31">
        <v>0</v>
      </c>
      <c r="L48" s="32">
        <v>0</v>
      </c>
    </row>
    <row r="49" spans="1:12" x14ac:dyDescent="0.2">
      <c r="A49" s="26" t="s">
        <v>90</v>
      </c>
      <c r="B49" s="27" t="s">
        <v>91</v>
      </c>
      <c r="C49" s="28">
        <v>280.44900000000001</v>
      </c>
      <c r="D49" s="29">
        <v>104.40300000000001</v>
      </c>
      <c r="E49" s="28">
        <v>292.64699999999999</v>
      </c>
      <c r="F49" s="30">
        <v>166.53100000000001</v>
      </c>
      <c r="G49" s="28">
        <v>9.3610000000000007</v>
      </c>
      <c r="H49" s="29">
        <v>9.5609999999999999</v>
      </c>
      <c r="I49" s="28">
        <v>6.8000000000000005E-2</v>
      </c>
      <c r="J49" s="30">
        <v>0.06</v>
      </c>
      <c r="K49" s="31">
        <v>271.08800000000002</v>
      </c>
      <c r="L49" s="32">
        <v>94.842000000000013</v>
      </c>
    </row>
    <row r="50" spans="1:12" x14ac:dyDescent="0.2">
      <c r="A50" s="26" t="s">
        <v>92</v>
      </c>
      <c r="B50" s="27" t="s">
        <v>93</v>
      </c>
      <c r="C50" s="28">
        <v>111967.501</v>
      </c>
      <c r="D50" s="29">
        <v>136171.405</v>
      </c>
      <c r="E50" s="28">
        <v>205125.26</v>
      </c>
      <c r="F50" s="30">
        <v>255704.53700000001</v>
      </c>
      <c r="G50" s="28">
        <v>61534.296000000002</v>
      </c>
      <c r="H50" s="29">
        <v>66845.764999999999</v>
      </c>
      <c r="I50" s="28">
        <v>78447.104000000007</v>
      </c>
      <c r="J50" s="30">
        <v>75896.679999999993</v>
      </c>
      <c r="K50" s="31">
        <v>50433.205000000002</v>
      </c>
      <c r="L50" s="32">
        <v>69325.64</v>
      </c>
    </row>
    <row r="51" spans="1:12" x14ac:dyDescent="0.2">
      <c r="A51" s="26" t="s">
        <v>94</v>
      </c>
      <c r="B51" s="27" t="s">
        <v>95</v>
      </c>
      <c r="C51" s="28">
        <v>18994.169999999998</v>
      </c>
      <c r="D51" s="29">
        <v>21865.685000000001</v>
      </c>
      <c r="E51" s="28">
        <v>7301.6189999999997</v>
      </c>
      <c r="F51" s="30">
        <v>8323.6419999999998</v>
      </c>
      <c r="G51" s="28">
        <v>28812.300999999999</v>
      </c>
      <c r="H51" s="29">
        <v>39217.347000000002</v>
      </c>
      <c r="I51" s="28">
        <v>7725.0659999999998</v>
      </c>
      <c r="J51" s="30">
        <v>11465.839</v>
      </c>
      <c r="K51" s="31">
        <v>-9818.1310000000012</v>
      </c>
      <c r="L51" s="32">
        <v>-17351.662</v>
      </c>
    </row>
    <row r="52" spans="1:12" x14ac:dyDescent="0.2">
      <c r="A52" s="26" t="s">
        <v>96</v>
      </c>
      <c r="B52" s="27" t="s">
        <v>97</v>
      </c>
      <c r="C52" s="28">
        <v>141517.87899999999</v>
      </c>
      <c r="D52" s="29">
        <v>142162.21799999999</v>
      </c>
      <c r="E52" s="28">
        <v>166777.421</v>
      </c>
      <c r="F52" s="30">
        <v>176386.323</v>
      </c>
      <c r="G52" s="28">
        <v>173473.52299999999</v>
      </c>
      <c r="H52" s="29">
        <v>201129.55100000001</v>
      </c>
      <c r="I52" s="28">
        <v>60197.697</v>
      </c>
      <c r="J52" s="30">
        <v>68090.626999999993</v>
      </c>
      <c r="K52" s="31">
        <v>-31955.644</v>
      </c>
      <c r="L52" s="32">
        <v>-58967.333000000013</v>
      </c>
    </row>
    <row r="53" spans="1:12" x14ac:dyDescent="0.2">
      <c r="A53" s="26" t="s">
        <v>98</v>
      </c>
      <c r="B53" s="27" t="s">
        <v>99</v>
      </c>
      <c r="C53" s="28">
        <v>42756.057999999997</v>
      </c>
      <c r="D53" s="29">
        <v>35323.612000000001</v>
      </c>
      <c r="E53" s="28">
        <v>11105.540999999999</v>
      </c>
      <c r="F53" s="30">
        <v>9085.7960000000003</v>
      </c>
      <c r="G53" s="28">
        <v>164104.95600000001</v>
      </c>
      <c r="H53" s="29">
        <v>136035.636</v>
      </c>
      <c r="I53" s="28">
        <v>29076.243999999999</v>
      </c>
      <c r="J53" s="30">
        <v>25727.116000000002</v>
      </c>
      <c r="K53" s="31">
        <v>-121348.89800000002</v>
      </c>
      <c r="L53" s="32">
        <v>-100712.024</v>
      </c>
    </row>
    <row r="54" spans="1:12" x14ac:dyDescent="0.2">
      <c r="A54" s="26" t="s">
        <v>100</v>
      </c>
      <c r="B54" s="27" t="s">
        <v>101</v>
      </c>
      <c r="C54" s="28">
        <v>25954.913</v>
      </c>
      <c r="D54" s="29">
        <v>29675.519</v>
      </c>
      <c r="E54" s="28">
        <v>21266.429</v>
      </c>
      <c r="F54" s="30">
        <v>18146.608</v>
      </c>
      <c r="G54" s="28">
        <v>14771.728999999999</v>
      </c>
      <c r="H54" s="29">
        <v>13096.932000000001</v>
      </c>
      <c r="I54" s="28">
        <v>4330.7060000000001</v>
      </c>
      <c r="J54" s="30">
        <v>4721.2650000000003</v>
      </c>
      <c r="K54" s="31">
        <v>11183.184000000001</v>
      </c>
      <c r="L54" s="32">
        <v>16578.587</v>
      </c>
    </row>
    <row r="55" spans="1:12" x14ac:dyDescent="0.2">
      <c r="A55" s="26" t="s">
        <v>102</v>
      </c>
      <c r="B55" s="27" t="s">
        <v>103</v>
      </c>
      <c r="C55" s="28">
        <v>11817.215</v>
      </c>
      <c r="D55" s="29">
        <v>7619.5450000000001</v>
      </c>
      <c r="E55" s="28">
        <v>29081.169000000002</v>
      </c>
      <c r="F55" s="30">
        <v>29843.697</v>
      </c>
      <c r="G55" s="28">
        <v>96266.231</v>
      </c>
      <c r="H55" s="29">
        <v>58506.476999999999</v>
      </c>
      <c r="I55" s="28">
        <v>281538.098</v>
      </c>
      <c r="J55" s="30">
        <v>209251.19099999999</v>
      </c>
      <c r="K55" s="31">
        <v>-84449.016000000003</v>
      </c>
      <c r="L55" s="32">
        <v>-50886.932000000001</v>
      </c>
    </row>
    <row r="56" spans="1:12" x14ac:dyDescent="0.2">
      <c r="A56" s="26" t="s">
        <v>104</v>
      </c>
      <c r="B56" s="27" t="s">
        <v>105</v>
      </c>
      <c r="C56" s="28">
        <v>65668.906000000003</v>
      </c>
      <c r="D56" s="29">
        <v>60181.919999999998</v>
      </c>
      <c r="E56" s="28">
        <v>74643.337</v>
      </c>
      <c r="F56" s="30">
        <v>72075.951000000001</v>
      </c>
      <c r="G56" s="28">
        <v>220076.12899999999</v>
      </c>
      <c r="H56" s="29">
        <v>240025.21400000001</v>
      </c>
      <c r="I56" s="28">
        <v>161002.72</v>
      </c>
      <c r="J56" s="30">
        <v>175076.497</v>
      </c>
      <c r="K56" s="31">
        <v>-154407.223</v>
      </c>
      <c r="L56" s="32">
        <v>-179843.29399999999</v>
      </c>
    </row>
    <row r="57" spans="1:12" x14ac:dyDescent="0.2">
      <c r="A57" s="26" t="s">
        <v>106</v>
      </c>
      <c r="B57" s="27" t="s">
        <v>107</v>
      </c>
      <c r="C57" s="28">
        <v>99157.005000000005</v>
      </c>
      <c r="D57" s="29">
        <v>86288.284</v>
      </c>
      <c r="E57" s="28">
        <v>143351.59899999999</v>
      </c>
      <c r="F57" s="30">
        <v>163182.86499999999</v>
      </c>
      <c r="G57" s="28">
        <v>84898.05</v>
      </c>
      <c r="H57" s="29">
        <v>72396.743000000002</v>
      </c>
      <c r="I57" s="28">
        <v>238632.71</v>
      </c>
      <c r="J57" s="30">
        <v>185092.378</v>
      </c>
      <c r="K57" s="31">
        <v>14258.955000000002</v>
      </c>
      <c r="L57" s="32">
        <v>13891.540999999997</v>
      </c>
    </row>
    <row r="58" spans="1:12" x14ac:dyDescent="0.2">
      <c r="A58" s="26" t="s">
        <v>108</v>
      </c>
      <c r="B58" s="27" t="s">
        <v>109</v>
      </c>
      <c r="C58" s="28">
        <v>49199.307000000001</v>
      </c>
      <c r="D58" s="29">
        <v>44247.055</v>
      </c>
      <c r="E58" s="28">
        <v>79829.633000000002</v>
      </c>
      <c r="F58" s="30">
        <v>79442.736000000004</v>
      </c>
      <c r="G58" s="28">
        <v>57153.067999999999</v>
      </c>
      <c r="H58" s="29">
        <v>60289.644</v>
      </c>
      <c r="I58" s="28">
        <v>67089.187999999995</v>
      </c>
      <c r="J58" s="30">
        <v>67672.497000000003</v>
      </c>
      <c r="K58" s="31">
        <v>-7953.7609999999986</v>
      </c>
      <c r="L58" s="32">
        <v>-16042.589</v>
      </c>
    </row>
    <row r="59" spans="1:12" x14ac:dyDescent="0.2">
      <c r="A59" s="26" t="s">
        <v>110</v>
      </c>
      <c r="B59" s="27" t="s">
        <v>111</v>
      </c>
      <c r="C59" s="28">
        <v>24996.239000000001</v>
      </c>
      <c r="D59" s="29">
        <v>17683.738000000001</v>
      </c>
      <c r="E59" s="28">
        <v>19793.266</v>
      </c>
      <c r="F59" s="30">
        <v>17185.258000000002</v>
      </c>
      <c r="G59" s="28">
        <v>70031.157999999996</v>
      </c>
      <c r="H59" s="29">
        <v>64535.841999999997</v>
      </c>
      <c r="I59" s="28">
        <v>63934.783000000003</v>
      </c>
      <c r="J59" s="30">
        <v>55646.796000000002</v>
      </c>
      <c r="K59" s="31">
        <v>-45034.918999999994</v>
      </c>
      <c r="L59" s="32">
        <v>-46852.103999999992</v>
      </c>
    </row>
    <row r="60" spans="1:12" x14ac:dyDescent="0.2">
      <c r="A60" s="26" t="s">
        <v>112</v>
      </c>
      <c r="B60" s="27" t="s">
        <v>113</v>
      </c>
      <c r="C60" s="28">
        <v>26821.373</v>
      </c>
      <c r="D60" s="29">
        <v>19243.572</v>
      </c>
      <c r="E60" s="28">
        <v>47517.870999999999</v>
      </c>
      <c r="F60" s="30">
        <v>42772.877999999997</v>
      </c>
      <c r="G60" s="28">
        <v>52146.345000000001</v>
      </c>
      <c r="H60" s="29">
        <v>47780.669000000002</v>
      </c>
      <c r="I60" s="28">
        <v>88963.370999999999</v>
      </c>
      <c r="J60" s="30">
        <v>83129.203999999998</v>
      </c>
      <c r="K60" s="31">
        <v>-25324.972000000002</v>
      </c>
      <c r="L60" s="32">
        <v>-28537.097000000002</v>
      </c>
    </row>
    <row r="61" spans="1:12" x14ac:dyDescent="0.2">
      <c r="A61" s="26" t="s">
        <v>114</v>
      </c>
      <c r="B61" s="27" t="s">
        <v>115</v>
      </c>
      <c r="C61" s="28">
        <v>16109.695</v>
      </c>
      <c r="D61" s="29">
        <v>16758.509999999998</v>
      </c>
      <c r="E61" s="28">
        <v>18310.272000000001</v>
      </c>
      <c r="F61" s="30">
        <v>17439.262999999999</v>
      </c>
      <c r="G61" s="28">
        <v>58813.671999999999</v>
      </c>
      <c r="H61" s="29">
        <v>67969.650999999998</v>
      </c>
      <c r="I61" s="28">
        <v>65563.585000000006</v>
      </c>
      <c r="J61" s="30">
        <v>66580.464999999997</v>
      </c>
      <c r="K61" s="31">
        <v>-42703.976999999999</v>
      </c>
      <c r="L61" s="32">
        <v>-51211.141000000003</v>
      </c>
    </row>
    <row r="62" spans="1:12" x14ac:dyDescent="0.2">
      <c r="A62" s="26" t="s">
        <v>116</v>
      </c>
      <c r="B62" s="27" t="s">
        <v>117</v>
      </c>
      <c r="C62" s="28">
        <v>5965.4709999999995</v>
      </c>
      <c r="D62" s="29">
        <v>8870.277</v>
      </c>
      <c r="E62" s="28">
        <v>8495.8359999999993</v>
      </c>
      <c r="F62" s="30">
        <v>14041.509</v>
      </c>
      <c r="G62" s="28">
        <v>4232.9250000000002</v>
      </c>
      <c r="H62" s="29">
        <v>2733.2640000000001</v>
      </c>
      <c r="I62" s="28">
        <v>8054.1369999999997</v>
      </c>
      <c r="J62" s="30">
        <v>4020.7280000000001</v>
      </c>
      <c r="K62" s="31">
        <v>1732.5459999999994</v>
      </c>
      <c r="L62" s="32">
        <v>6137.0129999999999</v>
      </c>
    </row>
    <row r="63" spans="1:12" x14ac:dyDescent="0.2">
      <c r="A63" s="26" t="s">
        <v>118</v>
      </c>
      <c r="B63" s="27" t="s">
        <v>119</v>
      </c>
      <c r="C63" s="28">
        <v>470255.55300000001</v>
      </c>
      <c r="D63" s="29">
        <v>460060.038</v>
      </c>
      <c r="E63" s="28">
        <v>311746.59600000002</v>
      </c>
      <c r="F63" s="30">
        <v>286950.5</v>
      </c>
      <c r="G63" s="28">
        <v>217109.37100000001</v>
      </c>
      <c r="H63" s="29">
        <v>241357.49299999999</v>
      </c>
      <c r="I63" s="28">
        <v>137573.44399999999</v>
      </c>
      <c r="J63" s="30">
        <v>146149.71</v>
      </c>
      <c r="K63" s="31">
        <v>253146.182</v>
      </c>
      <c r="L63" s="32">
        <v>218702.54500000001</v>
      </c>
    </row>
    <row r="64" spans="1:12" x14ac:dyDescent="0.2">
      <c r="A64" s="26" t="s">
        <v>120</v>
      </c>
      <c r="B64" s="27" t="s">
        <v>121</v>
      </c>
      <c r="C64" s="28">
        <v>316175.96899999998</v>
      </c>
      <c r="D64" s="29">
        <v>296638.89399999997</v>
      </c>
      <c r="E64" s="28">
        <v>447992.11300000001</v>
      </c>
      <c r="F64" s="30">
        <v>423708.27299999999</v>
      </c>
      <c r="G64" s="28">
        <v>67954.149999999994</v>
      </c>
      <c r="H64" s="29">
        <v>60455.709000000003</v>
      </c>
      <c r="I64" s="28">
        <v>86417.695999999996</v>
      </c>
      <c r="J64" s="30">
        <v>75801.092000000004</v>
      </c>
      <c r="K64" s="31">
        <v>248221.81899999999</v>
      </c>
      <c r="L64" s="32">
        <v>236183.18499999997</v>
      </c>
    </row>
    <row r="65" spans="1:12" x14ac:dyDescent="0.2">
      <c r="A65" s="26" t="s">
        <v>122</v>
      </c>
      <c r="B65" s="27" t="s">
        <v>123</v>
      </c>
      <c r="C65" s="28">
        <v>21567.941999999999</v>
      </c>
      <c r="D65" s="29">
        <v>20953.57</v>
      </c>
      <c r="E65" s="28">
        <v>13825.578</v>
      </c>
      <c r="F65" s="30">
        <v>13035.094999999999</v>
      </c>
      <c r="G65" s="28">
        <v>10015.048000000001</v>
      </c>
      <c r="H65" s="29">
        <v>12863.088</v>
      </c>
      <c r="I65" s="28">
        <v>7087.4009999999998</v>
      </c>
      <c r="J65" s="30">
        <v>9790.8979999999992</v>
      </c>
      <c r="K65" s="31">
        <v>11552.893999999998</v>
      </c>
      <c r="L65" s="32">
        <v>8090.482</v>
      </c>
    </row>
    <row r="66" spans="1:12" x14ac:dyDescent="0.2">
      <c r="A66" s="26" t="s">
        <v>124</v>
      </c>
      <c r="B66" s="27" t="s">
        <v>125</v>
      </c>
      <c r="C66" s="28">
        <v>86158.231</v>
      </c>
      <c r="D66" s="29">
        <v>90781.415999999997</v>
      </c>
      <c r="E66" s="28">
        <v>29707.058000000001</v>
      </c>
      <c r="F66" s="30">
        <v>31700.843000000001</v>
      </c>
      <c r="G66" s="28">
        <v>53282.627</v>
      </c>
      <c r="H66" s="29">
        <v>54826.987999999998</v>
      </c>
      <c r="I66" s="28">
        <v>19535.684000000001</v>
      </c>
      <c r="J66" s="30">
        <v>18595.377</v>
      </c>
      <c r="K66" s="31">
        <v>32875.603999999999</v>
      </c>
      <c r="L66" s="32">
        <v>35954.428</v>
      </c>
    </row>
    <row r="67" spans="1:12" x14ac:dyDescent="0.2">
      <c r="A67" s="26" t="s">
        <v>126</v>
      </c>
      <c r="B67" s="27" t="s">
        <v>127</v>
      </c>
      <c r="C67" s="28">
        <v>36432.788</v>
      </c>
      <c r="D67" s="29">
        <v>34668.546999999999</v>
      </c>
      <c r="E67" s="28">
        <v>57619.129000000001</v>
      </c>
      <c r="F67" s="30">
        <v>55627.860999999997</v>
      </c>
      <c r="G67" s="28">
        <v>24825.762999999999</v>
      </c>
      <c r="H67" s="29">
        <v>29885.309000000001</v>
      </c>
      <c r="I67" s="28">
        <v>50349.097999999998</v>
      </c>
      <c r="J67" s="30">
        <v>49189.107000000004</v>
      </c>
      <c r="K67" s="31">
        <v>11607.025000000001</v>
      </c>
      <c r="L67" s="32">
        <v>4783.2379999999976</v>
      </c>
    </row>
    <row r="68" spans="1:12" x14ac:dyDescent="0.2">
      <c r="A68" s="26" t="s">
        <v>128</v>
      </c>
      <c r="B68" s="27" t="s">
        <v>129</v>
      </c>
      <c r="C68" s="28">
        <v>2045.028</v>
      </c>
      <c r="D68" s="29">
        <v>886.35900000000004</v>
      </c>
      <c r="E68" s="28">
        <v>6890.1779999999999</v>
      </c>
      <c r="F68" s="30">
        <v>1360.9490000000001</v>
      </c>
      <c r="G68" s="28">
        <v>6383.5010000000002</v>
      </c>
      <c r="H68" s="29">
        <v>7850.0420000000004</v>
      </c>
      <c r="I68" s="28">
        <v>5254.683</v>
      </c>
      <c r="J68" s="30">
        <v>6077.2209999999995</v>
      </c>
      <c r="K68" s="31">
        <v>-4338.473</v>
      </c>
      <c r="L68" s="32">
        <v>-6963.683</v>
      </c>
    </row>
    <row r="69" spans="1:12" x14ac:dyDescent="0.2">
      <c r="A69" s="26" t="s">
        <v>130</v>
      </c>
      <c r="B69" s="27" t="s">
        <v>131</v>
      </c>
      <c r="C69" s="28">
        <v>3362.1759999999999</v>
      </c>
      <c r="D69" s="29">
        <v>4014.7449999999999</v>
      </c>
      <c r="E69" s="28">
        <v>1553.819</v>
      </c>
      <c r="F69" s="30">
        <v>1533.4739999999999</v>
      </c>
      <c r="G69" s="28">
        <v>77125.292000000001</v>
      </c>
      <c r="H69" s="29">
        <v>80292.347999999998</v>
      </c>
      <c r="I69" s="28">
        <v>17468.309000000001</v>
      </c>
      <c r="J69" s="30">
        <v>19203.059000000001</v>
      </c>
      <c r="K69" s="31">
        <v>-73763.115999999995</v>
      </c>
      <c r="L69" s="32">
        <v>-76277.603000000003</v>
      </c>
    </row>
    <row r="70" spans="1:12" x14ac:dyDescent="0.2">
      <c r="A70" s="26" t="s">
        <v>132</v>
      </c>
      <c r="B70" s="27" t="s">
        <v>133</v>
      </c>
      <c r="C70" s="28">
        <v>15852.67</v>
      </c>
      <c r="D70" s="29">
        <v>13324.644</v>
      </c>
      <c r="E70" s="28">
        <v>5609.8519999999999</v>
      </c>
      <c r="F70" s="30">
        <v>3442.4540000000002</v>
      </c>
      <c r="G70" s="28">
        <v>129846.836</v>
      </c>
      <c r="H70" s="29">
        <v>144108.81200000001</v>
      </c>
      <c r="I70" s="28">
        <v>18497.898000000001</v>
      </c>
      <c r="J70" s="30">
        <v>20385.846000000001</v>
      </c>
      <c r="K70" s="31">
        <v>-113994.166</v>
      </c>
      <c r="L70" s="32">
        <v>-130784.16800000001</v>
      </c>
    </row>
    <row r="71" spans="1:12" x14ac:dyDescent="0.2">
      <c r="A71" s="26" t="s">
        <v>134</v>
      </c>
      <c r="B71" s="27" t="s">
        <v>135</v>
      </c>
      <c r="C71" s="28">
        <v>50291.798999999999</v>
      </c>
      <c r="D71" s="29">
        <v>63162.442000000003</v>
      </c>
      <c r="E71" s="28">
        <v>66500.835999999996</v>
      </c>
      <c r="F71" s="30">
        <v>84599.756999999998</v>
      </c>
      <c r="G71" s="28">
        <v>258917.68599999999</v>
      </c>
      <c r="H71" s="29">
        <v>299228.18</v>
      </c>
      <c r="I71" s="28">
        <v>459122.47100000002</v>
      </c>
      <c r="J71" s="30">
        <v>564038.30900000001</v>
      </c>
      <c r="K71" s="31">
        <v>-208625.88699999999</v>
      </c>
      <c r="L71" s="32">
        <v>-236065.73799999998</v>
      </c>
    </row>
    <row r="72" spans="1:12" x14ac:dyDescent="0.2">
      <c r="A72" s="26" t="s">
        <v>136</v>
      </c>
      <c r="B72" s="27" t="s">
        <v>137</v>
      </c>
      <c r="C72" s="28">
        <v>15547.215</v>
      </c>
      <c r="D72" s="29">
        <v>19079.232</v>
      </c>
      <c r="E72" s="28">
        <v>12698.097</v>
      </c>
      <c r="F72" s="30">
        <v>15450.798000000001</v>
      </c>
      <c r="G72" s="28">
        <v>125559.00599999999</v>
      </c>
      <c r="H72" s="29">
        <v>128250.79300000001</v>
      </c>
      <c r="I72" s="28">
        <v>69407.476999999999</v>
      </c>
      <c r="J72" s="30">
        <v>72012.998999999996</v>
      </c>
      <c r="K72" s="31">
        <v>-110011.791</v>
      </c>
      <c r="L72" s="32">
        <v>-109171.561</v>
      </c>
    </row>
    <row r="73" spans="1:12" x14ac:dyDescent="0.2">
      <c r="A73" s="26" t="s">
        <v>138</v>
      </c>
      <c r="B73" s="27" t="s">
        <v>139</v>
      </c>
      <c r="C73" s="28">
        <v>23262.268</v>
      </c>
      <c r="D73" s="29">
        <v>23227.404999999999</v>
      </c>
      <c r="E73" s="28">
        <v>33388.415999999997</v>
      </c>
      <c r="F73" s="30">
        <v>34372.858999999997</v>
      </c>
      <c r="G73" s="28">
        <v>409346.386</v>
      </c>
      <c r="H73" s="29">
        <v>459875.08799999999</v>
      </c>
      <c r="I73" s="28">
        <v>518994.674</v>
      </c>
      <c r="J73" s="30">
        <v>517493.66100000002</v>
      </c>
      <c r="K73" s="31">
        <v>-386084.11800000002</v>
      </c>
      <c r="L73" s="32">
        <v>-436647.68299999996</v>
      </c>
    </row>
    <row r="74" spans="1:12" x14ac:dyDescent="0.2">
      <c r="A74" s="26" t="s">
        <v>140</v>
      </c>
      <c r="B74" s="27" t="s">
        <v>141</v>
      </c>
      <c r="C74" s="28">
        <v>4802.2079999999996</v>
      </c>
      <c r="D74" s="29">
        <v>5957.1120000000001</v>
      </c>
      <c r="E74" s="28">
        <v>3565.337</v>
      </c>
      <c r="F74" s="30">
        <v>3964.3389999999999</v>
      </c>
      <c r="G74" s="28">
        <v>194914.06099999999</v>
      </c>
      <c r="H74" s="29">
        <v>206359.58600000001</v>
      </c>
      <c r="I74" s="28">
        <v>135265.73699999999</v>
      </c>
      <c r="J74" s="30">
        <v>143942.18700000001</v>
      </c>
      <c r="K74" s="31">
        <v>-190111.85299999997</v>
      </c>
      <c r="L74" s="32">
        <v>-200402.47400000002</v>
      </c>
    </row>
    <row r="75" spans="1:12" x14ac:dyDescent="0.2">
      <c r="A75" s="26" t="s">
        <v>142</v>
      </c>
      <c r="B75" s="27" t="s">
        <v>143</v>
      </c>
      <c r="C75" s="28">
        <v>1699.5909999999999</v>
      </c>
      <c r="D75" s="29">
        <v>1299.528</v>
      </c>
      <c r="E75" s="28">
        <v>2914.0610000000001</v>
      </c>
      <c r="F75" s="30">
        <v>2752.5990000000002</v>
      </c>
      <c r="G75" s="28">
        <v>71794.142999999996</v>
      </c>
      <c r="H75" s="29">
        <v>78843.494000000006</v>
      </c>
      <c r="I75" s="28">
        <v>170035.98800000001</v>
      </c>
      <c r="J75" s="30">
        <v>178209.16899999999</v>
      </c>
      <c r="K75" s="31">
        <v>-70094.551999999996</v>
      </c>
      <c r="L75" s="32">
        <v>-77543.966</v>
      </c>
    </row>
    <row r="76" spans="1:12" x14ac:dyDescent="0.2">
      <c r="A76" s="26" t="s">
        <v>144</v>
      </c>
      <c r="B76" s="27" t="s">
        <v>145</v>
      </c>
      <c r="C76" s="28">
        <v>360723.35100000002</v>
      </c>
      <c r="D76" s="29">
        <v>336323.56699999998</v>
      </c>
      <c r="E76" s="28">
        <v>1063572.432</v>
      </c>
      <c r="F76" s="30">
        <v>758773.745</v>
      </c>
      <c r="G76" s="28">
        <v>37318.612000000001</v>
      </c>
      <c r="H76" s="29">
        <v>68076.225000000006</v>
      </c>
      <c r="I76" s="28">
        <v>44450.413</v>
      </c>
      <c r="J76" s="30">
        <v>73834.596999999994</v>
      </c>
      <c r="K76" s="31">
        <v>323404.739</v>
      </c>
      <c r="L76" s="32">
        <v>268247.34199999995</v>
      </c>
    </row>
    <row r="77" spans="1:12" x14ac:dyDescent="0.2">
      <c r="A77" s="26" t="s">
        <v>146</v>
      </c>
      <c r="B77" s="27" t="s">
        <v>147</v>
      </c>
      <c r="C77" s="28">
        <v>25271.591</v>
      </c>
      <c r="D77" s="29">
        <v>23279.657999999999</v>
      </c>
      <c r="E77" s="28">
        <v>42397.462</v>
      </c>
      <c r="F77" s="30">
        <v>29289.296999999999</v>
      </c>
      <c r="G77" s="28">
        <v>135382.38500000001</v>
      </c>
      <c r="H77" s="29">
        <v>121726.07</v>
      </c>
      <c r="I77" s="28">
        <v>155942.23499999999</v>
      </c>
      <c r="J77" s="30">
        <v>101987.82</v>
      </c>
      <c r="K77" s="31">
        <v>-110110.79400000001</v>
      </c>
      <c r="L77" s="32">
        <v>-98446.412000000011</v>
      </c>
    </row>
    <row r="78" spans="1:12" x14ac:dyDescent="0.2">
      <c r="A78" s="26" t="s">
        <v>148</v>
      </c>
      <c r="B78" s="27" t="s">
        <v>149</v>
      </c>
      <c r="C78" s="28">
        <v>143632.62400000001</v>
      </c>
      <c r="D78" s="29">
        <v>179835.35200000001</v>
      </c>
      <c r="E78" s="28">
        <v>59542.678</v>
      </c>
      <c r="F78" s="30">
        <v>67324.687999999995</v>
      </c>
      <c r="G78" s="28">
        <v>178417.50200000001</v>
      </c>
      <c r="H78" s="29">
        <v>202785.04199999999</v>
      </c>
      <c r="I78" s="28">
        <v>89885.975999999995</v>
      </c>
      <c r="J78" s="30">
        <v>85253.592000000004</v>
      </c>
      <c r="K78" s="31">
        <v>-34784.877999999997</v>
      </c>
      <c r="L78" s="32">
        <v>-22949.689999999973</v>
      </c>
    </row>
    <row r="79" spans="1:12" x14ac:dyDescent="0.2">
      <c r="A79" s="26" t="s">
        <v>150</v>
      </c>
      <c r="B79" s="27" t="s">
        <v>151</v>
      </c>
      <c r="C79" s="28">
        <v>466333.20600000001</v>
      </c>
      <c r="D79" s="29">
        <v>489886.83899999998</v>
      </c>
      <c r="E79" s="28">
        <v>358449.98200000002</v>
      </c>
      <c r="F79" s="30">
        <v>336926.93599999999</v>
      </c>
      <c r="G79" s="28">
        <v>166815.98300000001</v>
      </c>
      <c r="H79" s="29">
        <v>197891.81299999999</v>
      </c>
      <c r="I79" s="28">
        <v>103620.769</v>
      </c>
      <c r="J79" s="30">
        <v>116580.19</v>
      </c>
      <c r="K79" s="31">
        <v>299517.223</v>
      </c>
      <c r="L79" s="32">
        <v>291995.02599999995</v>
      </c>
    </row>
    <row r="80" spans="1:12" x14ac:dyDescent="0.2">
      <c r="A80" s="26" t="s">
        <v>152</v>
      </c>
      <c r="B80" s="27" t="s">
        <v>153</v>
      </c>
      <c r="C80" s="28">
        <v>412.875</v>
      </c>
      <c r="D80" s="29">
        <v>199.23500000000001</v>
      </c>
      <c r="E80" s="28">
        <v>101.04900000000001</v>
      </c>
      <c r="F80" s="30">
        <v>71.858999999999995</v>
      </c>
      <c r="G80" s="28">
        <v>298.53300000000002</v>
      </c>
      <c r="H80" s="29">
        <v>230.53</v>
      </c>
      <c r="I80" s="28">
        <v>231.48400000000001</v>
      </c>
      <c r="J80" s="30">
        <v>122.137</v>
      </c>
      <c r="K80" s="31">
        <v>114.34199999999998</v>
      </c>
      <c r="L80" s="32">
        <v>-31.294999999999987</v>
      </c>
    </row>
    <row r="81" spans="1:12" x14ac:dyDescent="0.2">
      <c r="A81" s="26" t="s">
        <v>154</v>
      </c>
      <c r="B81" s="27" t="s">
        <v>155</v>
      </c>
      <c r="C81" s="28">
        <v>38204.927000000003</v>
      </c>
      <c r="D81" s="29">
        <v>42670.623</v>
      </c>
      <c r="E81" s="28">
        <v>7907.6689999999999</v>
      </c>
      <c r="F81" s="30">
        <v>9566.8829999999998</v>
      </c>
      <c r="G81" s="28">
        <v>52479.625</v>
      </c>
      <c r="H81" s="29">
        <v>56826.311999999998</v>
      </c>
      <c r="I81" s="28">
        <v>16311.918</v>
      </c>
      <c r="J81" s="30">
        <v>18408.294000000002</v>
      </c>
      <c r="K81" s="31">
        <v>-14274.697999999997</v>
      </c>
      <c r="L81" s="32">
        <v>-14155.688999999998</v>
      </c>
    </row>
    <row r="82" spans="1:12" x14ac:dyDescent="0.2">
      <c r="A82" s="26" t="s">
        <v>156</v>
      </c>
      <c r="B82" s="27" t="s">
        <v>157</v>
      </c>
      <c r="C82" s="28">
        <v>285.625</v>
      </c>
      <c r="D82" s="29">
        <v>248.17500000000001</v>
      </c>
      <c r="E82" s="28">
        <v>50.131999999999998</v>
      </c>
      <c r="F82" s="30">
        <v>53.692</v>
      </c>
      <c r="G82" s="28">
        <v>1362.5450000000001</v>
      </c>
      <c r="H82" s="29">
        <v>1791.807</v>
      </c>
      <c r="I82" s="28">
        <v>516.178</v>
      </c>
      <c r="J82" s="30">
        <v>666.404</v>
      </c>
      <c r="K82" s="31">
        <v>-1076.92</v>
      </c>
      <c r="L82" s="32">
        <v>-1543.6320000000001</v>
      </c>
    </row>
    <row r="83" spans="1:12" x14ac:dyDescent="0.2">
      <c r="A83" s="26" t="s">
        <v>158</v>
      </c>
      <c r="B83" s="27" t="s">
        <v>159</v>
      </c>
      <c r="C83" s="28">
        <v>297999.62599999999</v>
      </c>
      <c r="D83" s="29">
        <v>316757.734</v>
      </c>
      <c r="E83" s="28">
        <v>64484.904999999999</v>
      </c>
      <c r="F83" s="30">
        <v>64790.576999999997</v>
      </c>
      <c r="G83" s="28">
        <v>528842.321</v>
      </c>
      <c r="H83" s="29">
        <v>575417.65700000001</v>
      </c>
      <c r="I83" s="28">
        <v>182393.66399999999</v>
      </c>
      <c r="J83" s="30">
        <v>189215.48800000001</v>
      </c>
      <c r="K83" s="31">
        <v>-230842.69500000001</v>
      </c>
      <c r="L83" s="32">
        <v>-258659.92300000001</v>
      </c>
    </row>
    <row r="84" spans="1:12" x14ac:dyDescent="0.2">
      <c r="A84" s="26" t="s">
        <v>160</v>
      </c>
      <c r="B84" s="27" t="s">
        <v>161</v>
      </c>
      <c r="C84" s="28">
        <v>227612.67300000001</v>
      </c>
      <c r="D84" s="29">
        <v>233211.24</v>
      </c>
      <c r="E84" s="28">
        <v>22815.554</v>
      </c>
      <c r="F84" s="30">
        <v>24268.628000000001</v>
      </c>
      <c r="G84" s="28">
        <v>110732.629</v>
      </c>
      <c r="H84" s="29">
        <v>116525.23699999999</v>
      </c>
      <c r="I84" s="28">
        <v>37913.447</v>
      </c>
      <c r="J84" s="30">
        <v>42641.14</v>
      </c>
      <c r="K84" s="31">
        <v>116880.04400000001</v>
      </c>
      <c r="L84" s="32">
        <v>116686.003</v>
      </c>
    </row>
    <row r="85" spans="1:12" x14ac:dyDescent="0.2">
      <c r="A85" s="26" t="s">
        <v>162</v>
      </c>
      <c r="B85" s="27" t="s">
        <v>163</v>
      </c>
      <c r="C85" s="28">
        <v>162.875</v>
      </c>
      <c r="D85" s="29">
        <v>230.43899999999999</v>
      </c>
      <c r="E85" s="28">
        <v>14.922000000000001</v>
      </c>
      <c r="F85" s="30">
        <v>24.308</v>
      </c>
      <c r="G85" s="28">
        <v>259.01100000000002</v>
      </c>
      <c r="H85" s="29">
        <v>633.11900000000003</v>
      </c>
      <c r="I85" s="28">
        <v>76.795000000000002</v>
      </c>
      <c r="J85" s="30">
        <v>206.48599999999999</v>
      </c>
      <c r="K85" s="31">
        <v>-96.136000000000024</v>
      </c>
      <c r="L85" s="32">
        <v>-402.68000000000006</v>
      </c>
    </row>
    <row r="86" spans="1:12" x14ac:dyDescent="0.2">
      <c r="A86" s="26" t="s">
        <v>164</v>
      </c>
      <c r="B86" s="27" t="s">
        <v>165</v>
      </c>
      <c r="C86" s="28">
        <v>14982.741</v>
      </c>
      <c r="D86" s="29">
        <v>14792.441000000001</v>
      </c>
      <c r="E86" s="28">
        <v>2975.8960000000002</v>
      </c>
      <c r="F86" s="30">
        <v>2935.4209999999998</v>
      </c>
      <c r="G86" s="28">
        <v>39784.46</v>
      </c>
      <c r="H86" s="29">
        <v>39535.226999999999</v>
      </c>
      <c r="I86" s="28">
        <v>13622.111000000001</v>
      </c>
      <c r="J86" s="30">
        <v>14157.703</v>
      </c>
      <c r="K86" s="31">
        <v>-24801.718999999997</v>
      </c>
      <c r="L86" s="32">
        <v>-24742.786</v>
      </c>
    </row>
    <row r="87" spans="1:12" x14ac:dyDescent="0.2">
      <c r="A87" s="26" t="s">
        <v>166</v>
      </c>
      <c r="B87" s="27" t="s">
        <v>167</v>
      </c>
      <c r="C87" s="28">
        <v>13914.706</v>
      </c>
      <c r="D87" s="29">
        <v>13184.191000000001</v>
      </c>
      <c r="E87" s="28">
        <v>46.332999999999998</v>
      </c>
      <c r="F87" s="30">
        <v>30.809000000000001</v>
      </c>
      <c r="G87" s="28">
        <v>14285.031999999999</v>
      </c>
      <c r="H87" s="29">
        <v>15288.761</v>
      </c>
      <c r="I87" s="28">
        <v>111.77800000000001</v>
      </c>
      <c r="J87" s="30">
        <v>54.637</v>
      </c>
      <c r="K87" s="31">
        <v>-370.32599999999911</v>
      </c>
      <c r="L87" s="32">
        <v>-2104.5699999999997</v>
      </c>
    </row>
    <row r="88" spans="1:12" x14ac:dyDescent="0.2">
      <c r="A88" s="26" t="s">
        <v>168</v>
      </c>
      <c r="B88" s="27" t="s">
        <v>169</v>
      </c>
      <c r="C88" s="28">
        <v>2986.2730000000001</v>
      </c>
      <c r="D88" s="29">
        <v>3678.5239999999999</v>
      </c>
      <c r="E88" s="28">
        <v>413.97300000000001</v>
      </c>
      <c r="F88" s="30">
        <v>434.73200000000003</v>
      </c>
      <c r="G88" s="28">
        <v>5473.6019999999999</v>
      </c>
      <c r="H88" s="29">
        <v>6038.4979999999996</v>
      </c>
      <c r="I88" s="28">
        <v>1257.174</v>
      </c>
      <c r="J88" s="30">
        <v>1305.057</v>
      </c>
      <c r="K88" s="31">
        <v>-2487.3289999999997</v>
      </c>
      <c r="L88" s="32">
        <v>-2359.9739999999997</v>
      </c>
    </row>
    <row r="89" spans="1:12" x14ac:dyDescent="0.2">
      <c r="A89" s="26" t="s">
        <v>170</v>
      </c>
      <c r="B89" s="27" t="s">
        <v>171</v>
      </c>
      <c r="C89" s="28">
        <v>475.98700000000002</v>
      </c>
      <c r="D89" s="29">
        <v>549.98199999999997</v>
      </c>
      <c r="E89" s="28">
        <v>37.845999999999997</v>
      </c>
      <c r="F89" s="30">
        <v>50.524999999999999</v>
      </c>
      <c r="G89" s="28">
        <v>1623.3340000000001</v>
      </c>
      <c r="H89" s="29">
        <v>1693.8119999999999</v>
      </c>
      <c r="I89" s="28">
        <v>187.85900000000001</v>
      </c>
      <c r="J89" s="30">
        <v>227.107</v>
      </c>
      <c r="K89" s="31">
        <v>-1147.347</v>
      </c>
      <c r="L89" s="32">
        <v>-1143.83</v>
      </c>
    </row>
    <row r="90" spans="1:12" x14ac:dyDescent="0.2">
      <c r="A90" s="26" t="s">
        <v>172</v>
      </c>
      <c r="B90" s="27" t="s">
        <v>173</v>
      </c>
      <c r="C90" s="28">
        <v>618.14</v>
      </c>
      <c r="D90" s="29">
        <v>1002.47</v>
      </c>
      <c r="E90" s="28">
        <v>48.316000000000003</v>
      </c>
      <c r="F90" s="30">
        <v>67.516999999999996</v>
      </c>
      <c r="G90" s="28">
        <v>1754.4670000000001</v>
      </c>
      <c r="H90" s="29">
        <v>3040.4670000000001</v>
      </c>
      <c r="I90" s="28">
        <v>172.36099999999999</v>
      </c>
      <c r="J90" s="30">
        <v>286.697</v>
      </c>
      <c r="K90" s="31">
        <v>-1136.3270000000002</v>
      </c>
      <c r="L90" s="32">
        <v>-2037.9970000000001</v>
      </c>
    </row>
    <row r="91" spans="1:12" x14ac:dyDescent="0.2">
      <c r="A91" s="26" t="s">
        <v>174</v>
      </c>
      <c r="B91" s="27" t="s">
        <v>175</v>
      </c>
      <c r="C91" s="28">
        <v>5362.89</v>
      </c>
      <c r="D91" s="29">
        <v>7457.4740000000002</v>
      </c>
      <c r="E91" s="28">
        <v>3659.9879999999998</v>
      </c>
      <c r="F91" s="30">
        <v>4886.3729999999996</v>
      </c>
      <c r="G91" s="28">
        <v>5172.509</v>
      </c>
      <c r="H91" s="29">
        <v>7814.4210000000003</v>
      </c>
      <c r="I91" s="28">
        <v>4281.0150000000003</v>
      </c>
      <c r="J91" s="30">
        <v>7135.9690000000001</v>
      </c>
      <c r="K91" s="31">
        <v>190.38100000000031</v>
      </c>
      <c r="L91" s="32">
        <v>-356.94700000000012</v>
      </c>
    </row>
    <row r="92" spans="1:12" x14ac:dyDescent="0.2">
      <c r="A92" s="26" t="s">
        <v>176</v>
      </c>
      <c r="B92" s="27" t="s">
        <v>177</v>
      </c>
      <c r="C92" s="28">
        <v>21337.224999999999</v>
      </c>
      <c r="D92" s="29">
        <v>28064.955000000002</v>
      </c>
      <c r="E92" s="28">
        <v>4924.6779999999999</v>
      </c>
      <c r="F92" s="30">
        <v>6370.0110000000004</v>
      </c>
      <c r="G92" s="28">
        <v>33778.417999999998</v>
      </c>
      <c r="H92" s="29">
        <v>47790.587</v>
      </c>
      <c r="I92" s="28">
        <v>12914.787</v>
      </c>
      <c r="J92" s="30">
        <v>16991.094000000001</v>
      </c>
      <c r="K92" s="31">
        <v>-12441.192999999999</v>
      </c>
      <c r="L92" s="32">
        <v>-19725.631999999998</v>
      </c>
    </row>
    <row r="93" spans="1:12" x14ac:dyDescent="0.2">
      <c r="A93" s="26" t="s">
        <v>178</v>
      </c>
      <c r="B93" s="27" t="s">
        <v>179</v>
      </c>
      <c r="C93" s="28">
        <v>387598.41399999999</v>
      </c>
      <c r="D93" s="29">
        <v>923508.897</v>
      </c>
      <c r="E93" s="28">
        <v>2091696.767</v>
      </c>
      <c r="F93" s="30">
        <v>4688542.6890000002</v>
      </c>
      <c r="G93" s="28">
        <v>107292.311</v>
      </c>
      <c r="H93" s="29">
        <v>158607.948</v>
      </c>
      <c r="I93" s="28">
        <v>579438.62600000005</v>
      </c>
      <c r="J93" s="30">
        <v>895912.71299999999</v>
      </c>
      <c r="K93" s="31">
        <v>280306.103</v>
      </c>
      <c r="L93" s="32">
        <v>764900.94900000002</v>
      </c>
    </row>
    <row r="94" spans="1:12" x14ac:dyDescent="0.2">
      <c r="A94" s="26" t="s">
        <v>180</v>
      </c>
      <c r="B94" s="27" t="s">
        <v>181</v>
      </c>
      <c r="C94" s="28">
        <v>83799.627999999997</v>
      </c>
      <c r="D94" s="29">
        <v>198899.10399999999</v>
      </c>
      <c r="E94" s="28">
        <v>485279.93800000002</v>
      </c>
      <c r="F94" s="30">
        <v>1296720.699</v>
      </c>
      <c r="G94" s="28">
        <v>4301.4009999999998</v>
      </c>
      <c r="H94" s="29">
        <v>3109.768</v>
      </c>
      <c r="I94" s="28">
        <v>11983.028</v>
      </c>
      <c r="J94" s="30">
        <v>7382.6350000000002</v>
      </c>
      <c r="K94" s="31">
        <v>79498.226999999999</v>
      </c>
      <c r="L94" s="32">
        <v>195789.33599999998</v>
      </c>
    </row>
    <row r="95" spans="1:12" x14ac:dyDescent="0.2">
      <c r="A95" s="26" t="s">
        <v>182</v>
      </c>
      <c r="B95" s="27" t="s">
        <v>183</v>
      </c>
      <c r="C95" s="28">
        <v>15224.787</v>
      </c>
      <c r="D95" s="29">
        <v>49569.46</v>
      </c>
      <c r="E95" s="28">
        <v>85032.663</v>
      </c>
      <c r="F95" s="30">
        <v>301963.77399999998</v>
      </c>
      <c r="G95" s="28">
        <v>45221.328000000001</v>
      </c>
      <c r="H95" s="29">
        <v>37597.328000000001</v>
      </c>
      <c r="I95" s="28">
        <v>224845.867</v>
      </c>
      <c r="J95" s="30">
        <v>211391.231</v>
      </c>
      <c r="K95" s="31">
        <v>-29996.541000000001</v>
      </c>
      <c r="L95" s="32">
        <v>11972.131999999998</v>
      </c>
    </row>
    <row r="96" spans="1:12" x14ac:dyDescent="0.2">
      <c r="A96" s="26" t="s">
        <v>184</v>
      </c>
      <c r="B96" s="27" t="s">
        <v>185</v>
      </c>
      <c r="C96" s="28">
        <v>18017.611000000001</v>
      </c>
      <c r="D96" s="29">
        <v>28663.094000000001</v>
      </c>
      <c r="E96" s="28">
        <v>82288.296000000002</v>
      </c>
      <c r="F96" s="30">
        <v>147813.35200000001</v>
      </c>
      <c r="G96" s="28">
        <v>1449.7460000000001</v>
      </c>
      <c r="H96" s="29">
        <v>2241.6680000000001</v>
      </c>
      <c r="I96" s="28">
        <v>7222.634</v>
      </c>
      <c r="J96" s="30">
        <v>11246.12</v>
      </c>
      <c r="K96" s="31">
        <v>16567.865000000002</v>
      </c>
      <c r="L96" s="32">
        <v>26421.425999999999</v>
      </c>
    </row>
    <row r="97" spans="1:12" x14ac:dyDescent="0.2">
      <c r="A97" s="26" t="s">
        <v>186</v>
      </c>
      <c r="B97" s="27" t="s">
        <v>187</v>
      </c>
      <c r="C97" s="28">
        <v>220273.34299999999</v>
      </c>
      <c r="D97" s="29">
        <v>285187.57500000001</v>
      </c>
      <c r="E97" s="28">
        <v>1169543.9990000001</v>
      </c>
      <c r="F97" s="30">
        <v>1507521.9609999999</v>
      </c>
      <c r="G97" s="28">
        <v>149085.37299999999</v>
      </c>
      <c r="H97" s="29">
        <v>171735.389</v>
      </c>
      <c r="I97" s="28">
        <v>397189.61900000001</v>
      </c>
      <c r="J97" s="30">
        <v>424749.90299999999</v>
      </c>
      <c r="K97" s="31">
        <v>71187.97</v>
      </c>
      <c r="L97" s="32">
        <v>113452.18600000002</v>
      </c>
    </row>
    <row r="98" spans="1:12" x14ac:dyDescent="0.2">
      <c r="A98" s="26" t="s">
        <v>188</v>
      </c>
      <c r="B98" s="27" t="s">
        <v>189</v>
      </c>
      <c r="C98" s="28">
        <v>39546.250999999997</v>
      </c>
      <c r="D98" s="29">
        <v>42276.601000000002</v>
      </c>
      <c r="E98" s="28">
        <v>36326.152000000002</v>
      </c>
      <c r="F98" s="30">
        <v>41229.357000000004</v>
      </c>
      <c r="G98" s="28">
        <v>94753.956000000006</v>
      </c>
      <c r="H98" s="29">
        <v>107142.81299999999</v>
      </c>
      <c r="I98" s="28">
        <v>187091.06099999999</v>
      </c>
      <c r="J98" s="30">
        <v>206588.33900000001</v>
      </c>
      <c r="K98" s="31">
        <v>-55207.705000000009</v>
      </c>
      <c r="L98" s="32">
        <v>-64866.211999999992</v>
      </c>
    </row>
    <row r="99" spans="1:12" x14ac:dyDescent="0.2">
      <c r="A99" s="26" t="s">
        <v>190</v>
      </c>
      <c r="B99" s="27" t="s">
        <v>191</v>
      </c>
      <c r="C99" s="28">
        <v>247.49299999999999</v>
      </c>
      <c r="D99" s="29">
        <v>387.44900000000001</v>
      </c>
      <c r="E99" s="28">
        <v>762.92399999999998</v>
      </c>
      <c r="F99" s="30">
        <v>1059.73</v>
      </c>
      <c r="G99" s="28">
        <v>3253.585</v>
      </c>
      <c r="H99" s="29">
        <v>3391.364</v>
      </c>
      <c r="I99" s="28">
        <v>17750.278999999999</v>
      </c>
      <c r="J99" s="30">
        <v>19058.263999999999</v>
      </c>
      <c r="K99" s="31">
        <v>-3006.0920000000001</v>
      </c>
      <c r="L99" s="32">
        <v>-3003.915</v>
      </c>
    </row>
    <row r="100" spans="1:12" x14ac:dyDescent="0.2">
      <c r="A100" s="26" t="s">
        <v>192</v>
      </c>
      <c r="B100" s="27" t="s">
        <v>193</v>
      </c>
      <c r="C100" s="28">
        <v>68591.337</v>
      </c>
      <c r="D100" s="29">
        <v>193897.611</v>
      </c>
      <c r="E100" s="28">
        <v>372090.565</v>
      </c>
      <c r="F100" s="30">
        <v>1098417.18</v>
      </c>
      <c r="G100" s="28">
        <v>15621.69</v>
      </c>
      <c r="H100" s="29">
        <v>14734.107</v>
      </c>
      <c r="I100" s="28">
        <v>45797.531000000003</v>
      </c>
      <c r="J100" s="30">
        <v>36796.733999999997</v>
      </c>
      <c r="K100" s="31">
        <v>52969.646999999997</v>
      </c>
      <c r="L100" s="32">
        <v>179163.50400000002</v>
      </c>
    </row>
    <row r="101" spans="1:12" x14ac:dyDescent="0.2">
      <c r="A101" s="26" t="s">
        <v>194</v>
      </c>
      <c r="B101" s="27" t="s">
        <v>195</v>
      </c>
      <c r="C101" s="28">
        <v>31183.142</v>
      </c>
      <c r="D101" s="29">
        <v>37917.284</v>
      </c>
      <c r="E101" s="28">
        <v>97173.933999999994</v>
      </c>
      <c r="F101" s="30">
        <v>120430.16099999999</v>
      </c>
      <c r="G101" s="28">
        <v>34243.923999999999</v>
      </c>
      <c r="H101" s="29">
        <v>36651.732000000004</v>
      </c>
      <c r="I101" s="28">
        <v>79004.442999999999</v>
      </c>
      <c r="J101" s="30">
        <v>86605.77</v>
      </c>
      <c r="K101" s="31">
        <v>-3060.7819999999992</v>
      </c>
      <c r="L101" s="32">
        <v>1265.551999999996</v>
      </c>
    </row>
    <row r="102" spans="1:12" x14ac:dyDescent="0.2">
      <c r="A102" s="26" t="s">
        <v>196</v>
      </c>
      <c r="B102" s="27" t="s">
        <v>197</v>
      </c>
      <c r="C102" s="28">
        <v>9363.8819999999996</v>
      </c>
      <c r="D102" s="29">
        <v>8578.9459999999999</v>
      </c>
      <c r="E102" s="28">
        <v>25169.348999999998</v>
      </c>
      <c r="F102" s="30">
        <v>23902.771000000001</v>
      </c>
      <c r="G102" s="28">
        <v>11438.571</v>
      </c>
      <c r="H102" s="29">
        <v>16734.181</v>
      </c>
      <c r="I102" s="28">
        <v>18945.032999999999</v>
      </c>
      <c r="J102" s="30">
        <v>26031.694</v>
      </c>
      <c r="K102" s="31">
        <v>-2074.6890000000003</v>
      </c>
      <c r="L102" s="32">
        <v>-8155.2350000000006</v>
      </c>
    </row>
    <row r="103" spans="1:12" x14ac:dyDescent="0.2">
      <c r="A103" s="26" t="s">
        <v>198</v>
      </c>
      <c r="B103" s="27" t="s">
        <v>199</v>
      </c>
      <c r="C103" s="28">
        <v>29775.14</v>
      </c>
      <c r="D103" s="29">
        <v>34248.417000000001</v>
      </c>
      <c r="E103" s="28">
        <v>61413.7</v>
      </c>
      <c r="F103" s="30">
        <v>68664.137000000002</v>
      </c>
      <c r="G103" s="28">
        <v>16922.375</v>
      </c>
      <c r="H103" s="29">
        <v>19881.182000000001</v>
      </c>
      <c r="I103" s="28">
        <v>45467.368999999999</v>
      </c>
      <c r="J103" s="30">
        <v>47713.697</v>
      </c>
      <c r="K103" s="31">
        <v>12852.764999999999</v>
      </c>
      <c r="L103" s="32">
        <v>14367.235000000001</v>
      </c>
    </row>
    <row r="104" spans="1:12" x14ac:dyDescent="0.2">
      <c r="A104" s="26" t="s">
        <v>200</v>
      </c>
      <c r="B104" s="27" t="s">
        <v>201</v>
      </c>
      <c r="C104" s="28">
        <v>21018.787</v>
      </c>
      <c r="D104" s="29">
        <v>24475.516</v>
      </c>
      <c r="E104" s="28">
        <v>37452.949000000001</v>
      </c>
      <c r="F104" s="30">
        <v>39736.97</v>
      </c>
      <c r="G104" s="28">
        <v>35903.856</v>
      </c>
      <c r="H104" s="29">
        <v>33232.968000000001</v>
      </c>
      <c r="I104" s="28">
        <v>70361.745999999999</v>
      </c>
      <c r="J104" s="30">
        <v>67039.948999999993</v>
      </c>
      <c r="K104" s="31">
        <v>-14885.069</v>
      </c>
      <c r="L104" s="32">
        <v>-8757.4520000000011</v>
      </c>
    </row>
    <row r="105" spans="1:12" x14ac:dyDescent="0.2">
      <c r="A105" s="26" t="s">
        <v>202</v>
      </c>
      <c r="B105" s="27" t="s">
        <v>203</v>
      </c>
      <c r="C105" s="28">
        <v>20918.135999999999</v>
      </c>
      <c r="D105" s="29">
        <v>22965.005000000001</v>
      </c>
      <c r="E105" s="28">
        <v>15675.458000000001</v>
      </c>
      <c r="F105" s="30">
        <v>19939.72</v>
      </c>
      <c r="G105" s="28">
        <v>22881.734</v>
      </c>
      <c r="H105" s="29">
        <v>20787.803</v>
      </c>
      <c r="I105" s="28">
        <v>24468.857</v>
      </c>
      <c r="J105" s="30">
        <v>22606.178</v>
      </c>
      <c r="K105" s="31">
        <v>-1963.5980000000018</v>
      </c>
      <c r="L105" s="32">
        <v>2177.2020000000011</v>
      </c>
    </row>
    <row r="106" spans="1:12" x14ac:dyDescent="0.2">
      <c r="A106" s="26" t="s">
        <v>204</v>
      </c>
      <c r="B106" s="27" t="s">
        <v>205</v>
      </c>
      <c r="C106" s="28">
        <v>1661.5150000000001</v>
      </c>
      <c r="D106" s="29">
        <v>3264.7959999999998</v>
      </c>
      <c r="E106" s="28">
        <v>377.80599999999998</v>
      </c>
      <c r="F106" s="30">
        <v>594.99599999999998</v>
      </c>
      <c r="G106" s="28">
        <v>2289.395</v>
      </c>
      <c r="H106" s="29">
        <v>3424.8429999999998</v>
      </c>
      <c r="I106" s="28">
        <v>744.846</v>
      </c>
      <c r="J106" s="30">
        <v>1006.443</v>
      </c>
      <c r="K106" s="31">
        <v>-627.87999999999988</v>
      </c>
      <c r="L106" s="32">
        <v>-160.04700000000003</v>
      </c>
    </row>
    <row r="107" spans="1:12" x14ac:dyDescent="0.2">
      <c r="A107" s="26" t="s">
        <v>206</v>
      </c>
      <c r="B107" s="27" t="s">
        <v>207</v>
      </c>
      <c r="C107" s="28">
        <v>35625.968999999997</v>
      </c>
      <c r="D107" s="29">
        <v>33769.347999999998</v>
      </c>
      <c r="E107" s="28">
        <v>77766.248999999996</v>
      </c>
      <c r="F107" s="30">
        <v>77941.327000000005</v>
      </c>
      <c r="G107" s="28">
        <v>79524.98</v>
      </c>
      <c r="H107" s="29">
        <v>89545.362999999998</v>
      </c>
      <c r="I107" s="28">
        <v>205526.905</v>
      </c>
      <c r="J107" s="30">
        <v>240461.723</v>
      </c>
      <c r="K107" s="31">
        <v>-43899.010999999999</v>
      </c>
      <c r="L107" s="32">
        <v>-55776.014999999999</v>
      </c>
    </row>
    <row r="108" spans="1:12" x14ac:dyDescent="0.2">
      <c r="A108" s="26" t="s">
        <v>208</v>
      </c>
      <c r="B108" s="27" t="s">
        <v>209</v>
      </c>
      <c r="C108" s="28">
        <v>97366.565000000002</v>
      </c>
      <c r="D108" s="29">
        <v>72950.539000000004</v>
      </c>
      <c r="E108" s="28">
        <v>150014.367</v>
      </c>
      <c r="F108" s="30">
        <v>138759.41099999999</v>
      </c>
      <c r="G108" s="28">
        <v>62917.622000000003</v>
      </c>
      <c r="H108" s="29">
        <v>61736.904999999999</v>
      </c>
      <c r="I108" s="28">
        <v>141199.981</v>
      </c>
      <c r="J108" s="30">
        <v>141640.82800000001</v>
      </c>
      <c r="K108" s="31">
        <v>34448.942999999999</v>
      </c>
      <c r="L108" s="32">
        <v>11213.634000000005</v>
      </c>
    </row>
    <row r="109" spans="1:12" x14ac:dyDescent="0.2">
      <c r="A109" s="26" t="s">
        <v>210</v>
      </c>
      <c r="B109" s="27" t="s">
        <v>211</v>
      </c>
      <c r="C109" s="28">
        <v>54583.656000000003</v>
      </c>
      <c r="D109" s="29">
        <v>71573.274000000005</v>
      </c>
      <c r="E109" s="28">
        <v>41106.178</v>
      </c>
      <c r="F109" s="30">
        <v>58243.976000000002</v>
      </c>
      <c r="G109" s="28">
        <v>14315.37</v>
      </c>
      <c r="H109" s="29">
        <v>18842.044000000002</v>
      </c>
      <c r="I109" s="28">
        <v>10474.342000000001</v>
      </c>
      <c r="J109" s="30">
        <v>15656.378000000001</v>
      </c>
      <c r="K109" s="31">
        <v>40268.286</v>
      </c>
      <c r="L109" s="32">
        <v>52731.23</v>
      </c>
    </row>
    <row r="110" spans="1:12" x14ac:dyDescent="0.2">
      <c r="A110" s="26" t="s">
        <v>212</v>
      </c>
      <c r="B110" s="27" t="s">
        <v>213</v>
      </c>
      <c r="C110" s="28">
        <v>11978.471</v>
      </c>
      <c r="D110" s="29">
        <v>3540.5720000000001</v>
      </c>
      <c r="E110" s="28">
        <v>30545.784</v>
      </c>
      <c r="F110" s="30">
        <v>8895.9</v>
      </c>
      <c r="G110" s="28">
        <v>28582.484</v>
      </c>
      <c r="H110" s="29">
        <v>19191.291000000001</v>
      </c>
      <c r="I110" s="28">
        <v>87451.607999999993</v>
      </c>
      <c r="J110" s="30">
        <v>52473.035000000003</v>
      </c>
      <c r="K110" s="31">
        <v>-16604.012999999999</v>
      </c>
      <c r="L110" s="32">
        <v>-15650.719000000001</v>
      </c>
    </row>
    <row r="111" spans="1:12" x14ac:dyDescent="0.2">
      <c r="A111" s="26" t="s">
        <v>214</v>
      </c>
      <c r="B111" s="27" t="s">
        <v>215</v>
      </c>
      <c r="C111" s="28">
        <v>2515.239</v>
      </c>
      <c r="D111" s="29">
        <v>2283.4780000000001</v>
      </c>
      <c r="E111" s="28">
        <v>1752.124</v>
      </c>
      <c r="F111" s="30">
        <v>1424.836</v>
      </c>
      <c r="G111" s="28">
        <v>89025.286999999997</v>
      </c>
      <c r="H111" s="29">
        <v>88284.12</v>
      </c>
      <c r="I111" s="28">
        <v>69010.614000000001</v>
      </c>
      <c r="J111" s="30">
        <v>67955.657000000007</v>
      </c>
      <c r="K111" s="31">
        <v>-86510.047999999995</v>
      </c>
      <c r="L111" s="32">
        <v>-86000.641999999993</v>
      </c>
    </row>
    <row r="112" spans="1:12" x14ac:dyDescent="0.2">
      <c r="A112" s="26" t="s">
        <v>536</v>
      </c>
      <c r="B112" s="27" t="s">
        <v>537</v>
      </c>
      <c r="C112" s="28">
        <v>0</v>
      </c>
      <c r="D112" s="29">
        <v>0</v>
      </c>
      <c r="E112" s="28">
        <v>0</v>
      </c>
      <c r="F112" s="30">
        <v>0</v>
      </c>
      <c r="G112" s="28">
        <v>5.85</v>
      </c>
      <c r="H112" s="29">
        <v>1.9670000000000001</v>
      </c>
      <c r="I112" s="28">
        <v>1.65</v>
      </c>
      <c r="J112" s="30">
        <v>0.5</v>
      </c>
      <c r="K112" s="31">
        <v>-5.85</v>
      </c>
      <c r="L112" s="32">
        <v>-1.9670000000000001</v>
      </c>
    </row>
    <row r="113" spans="1:12" x14ac:dyDescent="0.2">
      <c r="A113" s="26" t="s">
        <v>216</v>
      </c>
      <c r="B113" s="27" t="s">
        <v>217</v>
      </c>
      <c r="C113" s="28">
        <v>44328.023999999998</v>
      </c>
      <c r="D113" s="29">
        <v>46558.792000000001</v>
      </c>
      <c r="E113" s="28">
        <v>85024.495999999999</v>
      </c>
      <c r="F113" s="30">
        <v>71421.188999999998</v>
      </c>
      <c r="G113" s="28">
        <v>48970.116000000002</v>
      </c>
      <c r="H113" s="29">
        <v>54005.36</v>
      </c>
      <c r="I113" s="28">
        <v>128007.077</v>
      </c>
      <c r="J113" s="30">
        <v>111630.67600000001</v>
      </c>
      <c r="K113" s="31">
        <v>-4642.0920000000042</v>
      </c>
      <c r="L113" s="32">
        <v>-7446.5679999999993</v>
      </c>
    </row>
    <row r="114" spans="1:12" x14ac:dyDescent="0.2">
      <c r="A114" s="26" t="s">
        <v>218</v>
      </c>
      <c r="B114" s="27" t="s">
        <v>219</v>
      </c>
      <c r="C114" s="28">
        <v>146651.71100000001</v>
      </c>
      <c r="D114" s="29">
        <v>175007.62899999999</v>
      </c>
      <c r="E114" s="28">
        <v>337096.071</v>
      </c>
      <c r="F114" s="30">
        <v>409999.12099999998</v>
      </c>
      <c r="G114" s="28">
        <v>214847.47099999999</v>
      </c>
      <c r="H114" s="29">
        <v>186450.111</v>
      </c>
      <c r="I114" s="28">
        <v>506009.91</v>
      </c>
      <c r="J114" s="30">
        <v>402295.72399999999</v>
      </c>
      <c r="K114" s="31">
        <v>-68195.75999999998</v>
      </c>
      <c r="L114" s="32">
        <v>-11442.482000000018</v>
      </c>
    </row>
    <row r="115" spans="1:12" x14ac:dyDescent="0.2">
      <c r="A115" s="26" t="s">
        <v>220</v>
      </c>
      <c r="B115" s="27" t="s">
        <v>221</v>
      </c>
      <c r="C115" s="28">
        <v>10519.878000000001</v>
      </c>
      <c r="D115" s="29">
        <v>18063.084999999999</v>
      </c>
      <c r="E115" s="28">
        <v>11858.046</v>
      </c>
      <c r="F115" s="30">
        <v>18962.683000000001</v>
      </c>
      <c r="G115" s="28">
        <v>37703.377999999997</v>
      </c>
      <c r="H115" s="29">
        <v>50141.998</v>
      </c>
      <c r="I115" s="28">
        <v>69017.694000000003</v>
      </c>
      <c r="J115" s="30">
        <v>71144.824999999997</v>
      </c>
      <c r="K115" s="31">
        <v>-27183.499999999996</v>
      </c>
      <c r="L115" s="32">
        <v>-32078.913</v>
      </c>
    </row>
    <row r="116" spans="1:12" x14ac:dyDescent="0.2">
      <c r="A116" s="26" t="s">
        <v>222</v>
      </c>
      <c r="B116" s="27" t="s">
        <v>223</v>
      </c>
      <c r="C116" s="28">
        <v>31750.522000000001</v>
      </c>
      <c r="D116" s="29">
        <v>31374.264999999999</v>
      </c>
      <c r="E116" s="28">
        <v>17549.474999999999</v>
      </c>
      <c r="F116" s="30">
        <v>20058.148000000001</v>
      </c>
      <c r="G116" s="28">
        <v>61046.209000000003</v>
      </c>
      <c r="H116" s="29">
        <v>66224.634999999995</v>
      </c>
      <c r="I116" s="28">
        <v>52927.98</v>
      </c>
      <c r="J116" s="30">
        <v>69905.25</v>
      </c>
      <c r="K116" s="31">
        <v>-29295.687000000002</v>
      </c>
      <c r="L116" s="32">
        <v>-34850.369999999995</v>
      </c>
    </row>
    <row r="117" spans="1:12" x14ac:dyDescent="0.2">
      <c r="A117" s="26" t="s">
        <v>224</v>
      </c>
      <c r="B117" s="27" t="s">
        <v>225</v>
      </c>
      <c r="C117" s="28">
        <v>189.91</v>
      </c>
      <c r="D117" s="29">
        <v>142.50700000000001</v>
      </c>
      <c r="E117" s="28">
        <v>17.131</v>
      </c>
      <c r="F117" s="30">
        <v>80.188999999999993</v>
      </c>
      <c r="G117" s="28">
        <v>4791.8760000000002</v>
      </c>
      <c r="H117" s="29">
        <v>5303.3819999999996</v>
      </c>
      <c r="I117" s="28">
        <v>4334.7619999999997</v>
      </c>
      <c r="J117" s="30">
        <v>5445.3249999999998</v>
      </c>
      <c r="K117" s="31">
        <v>-4601.9660000000003</v>
      </c>
      <c r="L117" s="32">
        <v>-5160.875</v>
      </c>
    </row>
    <row r="118" spans="1:12" x14ac:dyDescent="0.2">
      <c r="A118" s="26" t="s">
        <v>226</v>
      </c>
      <c r="B118" s="27" t="s">
        <v>227</v>
      </c>
      <c r="C118" s="28">
        <v>73905.532999999996</v>
      </c>
      <c r="D118" s="29">
        <v>106767.32</v>
      </c>
      <c r="E118" s="28">
        <v>36786.326000000001</v>
      </c>
      <c r="F118" s="30">
        <v>35972.872000000003</v>
      </c>
      <c r="G118" s="28">
        <v>112971.673</v>
      </c>
      <c r="H118" s="29">
        <v>123131.564</v>
      </c>
      <c r="I118" s="28">
        <v>14496.852000000001</v>
      </c>
      <c r="J118" s="30">
        <v>17987.545999999998</v>
      </c>
      <c r="K118" s="31">
        <v>-39066.14</v>
      </c>
      <c r="L118" s="32">
        <v>-16364.243999999992</v>
      </c>
    </row>
    <row r="119" spans="1:12" x14ac:dyDescent="0.2">
      <c r="A119" s="26" t="s">
        <v>228</v>
      </c>
      <c r="B119" s="27" t="s">
        <v>229</v>
      </c>
      <c r="C119" s="28">
        <v>11039.124</v>
      </c>
      <c r="D119" s="29">
        <v>9965.5939999999991</v>
      </c>
      <c r="E119" s="28">
        <v>2107.8119999999999</v>
      </c>
      <c r="F119" s="30">
        <v>1816.2850000000001</v>
      </c>
      <c r="G119" s="28">
        <v>6740.9750000000004</v>
      </c>
      <c r="H119" s="29">
        <v>7521.2619999999997</v>
      </c>
      <c r="I119" s="28">
        <v>746.19100000000003</v>
      </c>
      <c r="J119" s="30">
        <v>727.50199999999995</v>
      </c>
      <c r="K119" s="31">
        <v>4298.1489999999994</v>
      </c>
      <c r="L119" s="32">
        <v>2444.3319999999994</v>
      </c>
    </row>
    <row r="120" spans="1:12" x14ac:dyDescent="0.2">
      <c r="A120" s="26" t="s">
        <v>230</v>
      </c>
      <c r="B120" s="27" t="s">
        <v>231</v>
      </c>
      <c r="C120" s="28">
        <v>77899.442999999999</v>
      </c>
      <c r="D120" s="29">
        <v>84925.354000000007</v>
      </c>
      <c r="E120" s="28">
        <v>18368.597000000002</v>
      </c>
      <c r="F120" s="30">
        <v>18544.414000000001</v>
      </c>
      <c r="G120" s="28">
        <v>36549.535000000003</v>
      </c>
      <c r="H120" s="29">
        <v>41303.733</v>
      </c>
      <c r="I120" s="28">
        <v>11010.358</v>
      </c>
      <c r="J120" s="30">
        <v>11730.671</v>
      </c>
      <c r="K120" s="31">
        <v>41349.907999999996</v>
      </c>
      <c r="L120" s="32">
        <v>43621.621000000006</v>
      </c>
    </row>
    <row r="121" spans="1:12" x14ac:dyDescent="0.2">
      <c r="A121" s="26" t="s">
        <v>232</v>
      </c>
      <c r="B121" s="27" t="s">
        <v>233</v>
      </c>
      <c r="C121" s="28">
        <v>9520.3529999999992</v>
      </c>
      <c r="D121" s="29">
        <v>11839.101000000001</v>
      </c>
      <c r="E121" s="28">
        <v>44303.627</v>
      </c>
      <c r="F121" s="30">
        <v>58966.864000000001</v>
      </c>
      <c r="G121" s="28">
        <v>16475.999</v>
      </c>
      <c r="H121" s="29">
        <v>20965.547999999999</v>
      </c>
      <c r="I121" s="28">
        <v>8068.0990000000002</v>
      </c>
      <c r="J121" s="30">
        <v>8717.4069999999992</v>
      </c>
      <c r="K121" s="31">
        <v>-6955.6460000000006</v>
      </c>
      <c r="L121" s="32">
        <v>-9126.4469999999983</v>
      </c>
    </row>
    <row r="122" spans="1:12" x14ac:dyDescent="0.2">
      <c r="A122" s="26" t="s">
        <v>234</v>
      </c>
      <c r="B122" s="27" t="s">
        <v>235</v>
      </c>
      <c r="C122" s="28">
        <v>14007.39</v>
      </c>
      <c r="D122" s="29">
        <v>19451.401000000002</v>
      </c>
      <c r="E122" s="28">
        <v>111264.928</v>
      </c>
      <c r="F122" s="30">
        <v>168215.28400000001</v>
      </c>
      <c r="G122" s="28">
        <v>548.51599999999996</v>
      </c>
      <c r="H122" s="29">
        <v>342.44600000000003</v>
      </c>
      <c r="I122" s="28">
        <v>4954.0630000000001</v>
      </c>
      <c r="J122" s="30">
        <v>1824.752</v>
      </c>
      <c r="K122" s="31">
        <v>13458.874</v>
      </c>
      <c r="L122" s="32">
        <v>19108.955000000002</v>
      </c>
    </row>
    <row r="123" spans="1:12" x14ac:dyDescent="0.2">
      <c r="A123" s="26" t="s">
        <v>236</v>
      </c>
      <c r="B123" s="27" t="s">
        <v>237</v>
      </c>
      <c r="C123" s="28">
        <v>8996.7909999999993</v>
      </c>
      <c r="D123" s="29">
        <v>7080.076</v>
      </c>
      <c r="E123" s="28">
        <v>30540.181</v>
      </c>
      <c r="F123" s="30">
        <v>17938.439999999999</v>
      </c>
      <c r="G123" s="28">
        <v>3763.5610000000001</v>
      </c>
      <c r="H123" s="29">
        <v>3652.4169999999999</v>
      </c>
      <c r="I123" s="28">
        <v>9237.9529999999995</v>
      </c>
      <c r="J123" s="30">
        <v>8598.143</v>
      </c>
      <c r="K123" s="31">
        <v>5233.2299999999996</v>
      </c>
      <c r="L123" s="32">
        <v>3427.6590000000001</v>
      </c>
    </row>
    <row r="124" spans="1:12" x14ac:dyDescent="0.2">
      <c r="A124" s="26" t="s">
        <v>238</v>
      </c>
      <c r="B124" s="27" t="s">
        <v>239</v>
      </c>
      <c r="C124" s="28">
        <v>337.47800000000001</v>
      </c>
      <c r="D124" s="29">
        <v>452.97899999999998</v>
      </c>
      <c r="E124" s="28">
        <v>65.096999999999994</v>
      </c>
      <c r="F124" s="30">
        <v>70.777000000000001</v>
      </c>
      <c r="G124" s="28">
        <v>4725.4440000000004</v>
      </c>
      <c r="H124" s="29">
        <v>4625.2619999999997</v>
      </c>
      <c r="I124" s="28">
        <v>1899.527</v>
      </c>
      <c r="J124" s="30">
        <v>1899.443</v>
      </c>
      <c r="K124" s="31">
        <v>-4387.9660000000003</v>
      </c>
      <c r="L124" s="32">
        <v>-4172.2829999999994</v>
      </c>
    </row>
    <row r="125" spans="1:12" x14ac:dyDescent="0.2">
      <c r="A125" s="26" t="s">
        <v>240</v>
      </c>
      <c r="B125" s="27" t="s">
        <v>241</v>
      </c>
      <c r="C125" s="28">
        <v>24666.998</v>
      </c>
      <c r="D125" s="29">
        <v>24811.643</v>
      </c>
      <c r="E125" s="28">
        <v>3316.904</v>
      </c>
      <c r="F125" s="30">
        <v>8454.0630000000001</v>
      </c>
      <c r="G125" s="28">
        <v>110879.444</v>
      </c>
      <c r="H125" s="29">
        <v>114009.961</v>
      </c>
      <c r="I125" s="28">
        <v>12016.884</v>
      </c>
      <c r="J125" s="30">
        <v>11912.272999999999</v>
      </c>
      <c r="K125" s="31">
        <v>-86212.445999999996</v>
      </c>
      <c r="L125" s="32">
        <v>-89198.317999999999</v>
      </c>
    </row>
    <row r="126" spans="1:12" x14ac:dyDescent="0.2">
      <c r="A126" s="26" t="s">
        <v>242</v>
      </c>
      <c r="B126" s="27" t="s">
        <v>243</v>
      </c>
      <c r="C126" s="28">
        <v>2088.2689999999998</v>
      </c>
      <c r="D126" s="29">
        <v>3308.8110000000001</v>
      </c>
      <c r="E126" s="28">
        <v>1755.1489999999999</v>
      </c>
      <c r="F126" s="30">
        <v>2658.59</v>
      </c>
      <c r="G126" s="28">
        <v>5018.018</v>
      </c>
      <c r="H126" s="29">
        <v>6613.6369999999997</v>
      </c>
      <c r="I126" s="28">
        <v>7728.2179999999998</v>
      </c>
      <c r="J126" s="30">
        <v>10860.352999999999</v>
      </c>
      <c r="K126" s="31">
        <v>-2929.7490000000003</v>
      </c>
      <c r="L126" s="32">
        <v>-3304.8259999999996</v>
      </c>
    </row>
    <row r="127" spans="1:12" x14ac:dyDescent="0.2">
      <c r="A127" s="26" t="s">
        <v>651</v>
      </c>
      <c r="B127" s="27" t="s">
        <v>652</v>
      </c>
      <c r="C127" s="28">
        <v>0</v>
      </c>
      <c r="D127" s="29">
        <v>0</v>
      </c>
      <c r="E127" s="28">
        <v>0</v>
      </c>
      <c r="F127" s="30">
        <v>0</v>
      </c>
      <c r="G127" s="28">
        <v>0</v>
      </c>
      <c r="H127" s="29">
        <v>0</v>
      </c>
      <c r="I127" s="28">
        <v>0</v>
      </c>
      <c r="J127" s="30">
        <v>0</v>
      </c>
      <c r="K127" s="31">
        <v>0</v>
      </c>
      <c r="L127" s="32">
        <v>0</v>
      </c>
    </row>
    <row r="128" spans="1:12" x14ac:dyDescent="0.2">
      <c r="A128" s="26" t="s">
        <v>653</v>
      </c>
      <c r="B128" s="27" t="s">
        <v>654</v>
      </c>
      <c r="C128" s="28">
        <v>0</v>
      </c>
      <c r="D128" s="29">
        <v>0</v>
      </c>
      <c r="E128" s="28">
        <v>0</v>
      </c>
      <c r="F128" s="30">
        <v>0</v>
      </c>
      <c r="G128" s="28">
        <v>0</v>
      </c>
      <c r="H128" s="29">
        <v>0</v>
      </c>
      <c r="I128" s="28">
        <v>0</v>
      </c>
      <c r="J128" s="30">
        <v>0</v>
      </c>
      <c r="K128" s="31">
        <v>0</v>
      </c>
      <c r="L128" s="32">
        <v>0</v>
      </c>
    </row>
    <row r="129" spans="1:12" x14ac:dyDescent="0.2">
      <c r="A129" s="26" t="s">
        <v>244</v>
      </c>
      <c r="B129" s="27" t="s">
        <v>245</v>
      </c>
      <c r="C129" s="28">
        <v>1297.6310000000001</v>
      </c>
      <c r="D129" s="29">
        <v>1549.0360000000001</v>
      </c>
      <c r="E129" s="28">
        <v>2404.3960000000002</v>
      </c>
      <c r="F129" s="30">
        <v>1070.0920000000001</v>
      </c>
      <c r="G129" s="28">
        <v>49745.296000000002</v>
      </c>
      <c r="H129" s="29">
        <v>47422.023000000001</v>
      </c>
      <c r="I129" s="28">
        <v>582981.79500000004</v>
      </c>
      <c r="J129" s="30">
        <v>720481.82700000005</v>
      </c>
      <c r="K129" s="31">
        <v>-48447.665000000001</v>
      </c>
      <c r="L129" s="32">
        <v>-45872.987000000001</v>
      </c>
    </row>
    <row r="130" spans="1:12" x14ac:dyDescent="0.2">
      <c r="A130" s="26" t="s">
        <v>246</v>
      </c>
      <c r="B130" s="27" t="s">
        <v>247</v>
      </c>
      <c r="C130" s="28">
        <v>19212.517</v>
      </c>
      <c r="D130" s="29">
        <v>20118.535</v>
      </c>
      <c r="E130" s="28">
        <v>21596.428</v>
      </c>
      <c r="F130" s="30">
        <v>22233.811000000002</v>
      </c>
      <c r="G130" s="28">
        <v>7740.8469999999998</v>
      </c>
      <c r="H130" s="29">
        <v>15554.805</v>
      </c>
      <c r="I130" s="28">
        <v>15289.781999999999</v>
      </c>
      <c r="J130" s="30">
        <v>31827.295999999998</v>
      </c>
      <c r="K130" s="31">
        <v>11471.67</v>
      </c>
      <c r="L130" s="32">
        <v>4563.7299999999996</v>
      </c>
    </row>
    <row r="131" spans="1:12" x14ac:dyDescent="0.2">
      <c r="A131" s="26" t="s">
        <v>248</v>
      </c>
      <c r="B131" s="27" t="s">
        <v>249</v>
      </c>
      <c r="C131" s="28">
        <v>13063.303</v>
      </c>
      <c r="D131" s="29">
        <v>10860.367</v>
      </c>
      <c r="E131" s="28">
        <v>17023.903999999999</v>
      </c>
      <c r="F131" s="30">
        <v>14497.569</v>
      </c>
      <c r="G131" s="28">
        <v>6129.9269999999997</v>
      </c>
      <c r="H131" s="29">
        <v>7660.375</v>
      </c>
      <c r="I131" s="28">
        <v>12437.371999999999</v>
      </c>
      <c r="J131" s="30">
        <v>10047.813</v>
      </c>
      <c r="K131" s="31">
        <v>6933.3760000000002</v>
      </c>
      <c r="L131" s="32">
        <v>3199.9920000000002</v>
      </c>
    </row>
    <row r="132" spans="1:12" x14ac:dyDescent="0.2">
      <c r="A132" s="26" t="s">
        <v>250</v>
      </c>
      <c r="B132" s="27" t="s">
        <v>251</v>
      </c>
      <c r="C132" s="28">
        <v>510.90800000000002</v>
      </c>
      <c r="D132" s="29">
        <v>546.49400000000003</v>
      </c>
      <c r="E132" s="28">
        <v>384.911</v>
      </c>
      <c r="F132" s="30">
        <v>433.86799999999999</v>
      </c>
      <c r="G132" s="28">
        <v>390.3</v>
      </c>
      <c r="H132" s="29">
        <v>549.45799999999997</v>
      </c>
      <c r="I132" s="28">
        <v>428.44400000000002</v>
      </c>
      <c r="J132" s="30">
        <v>582.95000000000005</v>
      </c>
      <c r="K132" s="31">
        <v>120.608</v>
      </c>
      <c r="L132" s="32">
        <v>-2.9639999999999418</v>
      </c>
    </row>
    <row r="133" spans="1:12" x14ac:dyDescent="0.2">
      <c r="A133" s="26" t="s">
        <v>252</v>
      </c>
      <c r="B133" s="27" t="s">
        <v>253</v>
      </c>
      <c r="C133" s="28">
        <v>7409.2690000000002</v>
      </c>
      <c r="D133" s="29">
        <v>10841.439</v>
      </c>
      <c r="E133" s="28">
        <v>2891.123</v>
      </c>
      <c r="F133" s="30">
        <v>6441.0079999999998</v>
      </c>
      <c r="G133" s="28">
        <v>7539.5150000000003</v>
      </c>
      <c r="H133" s="29">
        <v>12706.955</v>
      </c>
      <c r="I133" s="28">
        <v>2605.0390000000002</v>
      </c>
      <c r="J133" s="30">
        <v>4801.1030000000001</v>
      </c>
      <c r="K133" s="31">
        <v>-130.24600000000009</v>
      </c>
      <c r="L133" s="32">
        <v>-1865.5159999999996</v>
      </c>
    </row>
    <row r="134" spans="1:12" x14ac:dyDescent="0.2">
      <c r="A134" s="26" t="s">
        <v>254</v>
      </c>
      <c r="B134" s="27" t="s">
        <v>255</v>
      </c>
      <c r="C134" s="28">
        <v>98.924000000000007</v>
      </c>
      <c r="D134" s="29">
        <v>79.677000000000007</v>
      </c>
      <c r="E134" s="28">
        <v>8.8209999999999997</v>
      </c>
      <c r="F134" s="30">
        <v>8.8290000000000006</v>
      </c>
      <c r="G134" s="28">
        <v>2103.2779999999998</v>
      </c>
      <c r="H134" s="29">
        <v>1656.904</v>
      </c>
      <c r="I134" s="28">
        <v>244.185</v>
      </c>
      <c r="J134" s="30">
        <v>220.583</v>
      </c>
      <c r="K134" s="31">
        <v>-2004.3539999999998</v>
      </c>
      <c r="L134" s="32">
        <v>-1577.2270000000001</v>
      </c>
    </row>
    <row r="135" spans="1:12" x14ac:dyDescent="0.2">
      <c r="A135" s="26" t="s">
        <v>256</v>
      </c>
      <c r="B135" s="27" t="s">
        <v>257</v>
      </c>
      <c r="C135" s="28">
        <v>3560.4070000000002</v>
      </c>
      <c r="D135" s="29">
        <v>2286.0349999999999</v>
      </c>
      <c r="E135" s="28">
        <v>6101.3540000000003</v>
      </c>
      <c r="F135" s="30">
        <v>4204.6130000000003</v>
      </c>
      <c r="G135" s="28">
        <v>644.71600000000001</v>
      </c>
      <c r="H135" s="29">
        <v>733.11</v>
      </c>
      <c r="I135" s="28">
        <v>932.79700000000003</v>
      </c>
      <c r="J135" s="30">
        <v>822.14</v>
      </c>
      <c r="K135" s="31">
        <v>2915.6910000000003</v>
      </c>
      <c r="L135" s="32">
        <v>1552.9249999999997</v>
      </c>
    </row>
    <row r="136" spans="1:12" x14ac:dyDescent="0.2">
      <c r="A136" s="26" t="s">
        <v>258</v>
      </c>
      <c r="B136" s="27" t="s">
        <v>259</v>
      </c>
      <c r="C136" s="28">
        <v>22489.692999999999</v>
      </c>
      <c r="D136" s="29">
        <v>31570.795999999998</v>
      </c>
      <c r="E136" s="28">
        <v>33108.464</v>
      </c>
      <c r="F136" s="30">
        <v>41417.629999999997</v>
      </c>
      <c r="G136" s="28">
        <v>118761.344</v>
      </c>
      <c r="H136" s="29">
        <v>158087.245</v>
      </c>
      <c r="I136" s="28">
        <v>193332.47500000001</v>
      </c>
      <c r="J136" s="30">
        <v>228814.022</v>
      </c>
      <c r="K136" s="31">
        <v>-96271.650999999998</v>
      </c>
      <c r="L136" s="32">
        <v>-126516.44899999999</v>
      </c>
    </row>
    <row r="137" spans="1:12" x14ac:dyDescent="0.2">
      <c r="A137" s="26" t="s">
        <v>260</v>
      </c>
      <c r="B137" s="27" t="s">
        <v>261</v>
      </c>
      <c r="C137" s="28">
        <v>5.5720000000000001</v>
      </c>
      <c r="D137" s="29">
        <v>3.8610000000000002</v>
      </c>
      <c r="E137" s="28">
        <v>3.3359999999999999</v>
      </c>
      <c r="F137" s="30">
        <v>1.8049999999999999</v>
      </c>
      <c r="G137" s="28">
        <v>98.203000000000003</v>
      </c>
      <c r="H137" s="29">
        <v>107.849</v>
      </c>
      <c r="I137" s="28">
        <v>32.947000000000003</v>
      </c>
      <c r="J137" s="30">
        <v>34.942999999999998</v>
      </c>
      <c r="K137" s="31">
        <v>-92.631</v>
      </c>
      <c r="L137" s="32">
        <v>-103.988</v>
      </c>
    </row>
    <row r="138" spans="1:12" x14ac:dyDescent="0.2">
      <c r="A138" s="26" t="s">
        <v>262</v>
      </c>
      <c r="B138" s="27" t="s">
        <v>263</v>
      </c>
      <c r="C138" s="28">
        <v>3611.6039999999998</v>
      </c>
      <c r="D138" s="29">
        <v>5936.5249999999996</v>
      </c>
      <c r="E138" s="28">
        <v>953.59199999999998</v>
      </c>
      <c r="F138" s="30">
        <v>1547.723</v>
      </c>
      <c r="G138" s="28">
        <v>37671.190999999999</v>
      </c>
      <c r="H138" s="29">
        <v>40375.207999999999</v>
      </c>
      <c r="I138" s="28">
        <v>11840.963</v>
      </c>
      <c r="J138" s="30">
        <v>11686.875</v>
      </c>
      <c r="K138" s="31">
        <v>-34059.587</v>
      </c>
      <c r="L138" s="32">
        <v>-34438.682999999997</v>
      </c>
    </row>
    <row r="139" spans="1:12" x14ac:dyDescent="0.2">
      <c r="A139" s="26" t="s">
        <v>264</v>
      </c>
      <c r="B139" s="27" t="s">
        <v>265</v>
      </c>
      <c r="C139" s="28">
        <v>1214.078</v>
      </c>
      <c r="D139" s="29">
        <v>687.16</v>
      </c>
      <c r="E139" s="28">
        <v>651.78300000000002</v>
      </c>
      <c r="F139" s="30">
        <v>407.79399999999998</v>
      </c>
      <c r="G139" s="28">
        <v>5648.2160000000003</v>
      </c>
      <c r="H139" s="29">
        <v>6364.8670000000002</v>
      </c>
      <c r="I139" s="28">
        <v>2253.529</v>
      </c>
      <c r="J139" s="30">
        <v>3262.8649999999998</v>
      </c>
      <c r="K139" s="31">
        <v>-4434.1380000000008</v>
      </c>
      <c r="L139" s="32">
        <v>-5677.7070000000003</v>
      </c>
    </row>
    <row r="140" spans="1:12" x14ac:dyDescent="0.2">
      <c r="A140" s="26" t="s">
        <v>266</v>
      </c>
      <c r="B140" s="27" t="s">
        <v>267</v>
      </c>
      <c r="C140" s="28">
        <v>4663.0910000000003</v>
      </c>
      <c r="D140" s="29">
        <v>3997.482</v>
      </c>
      <c r="E140" s="28">
        <v>5132.0540000000001</v>
      </c>
      <c r="F140" s="30">
        <v>4105.9480000000003</v>
      </c>
      <c r="G140" s="28">
        <v>207581.992</v>
      </c>
      <c r="H140" s="29">
        <v>201353.981</v>
      </c>
      <c r="I140" s="28">
        <v>283268.076</v>
      </c>
      <c r="J140" s="30">
        <v>251884.49799999999</v>
      </c>
      <c r="K140" s="31">
        <v>-202918.90100000001</v>
      </c>
      <c r="L140" s="32">
        <v>-197356.49900000001</v>
      </c>
    </row>
    <row r="141" spans="1:12" x14ac:dyDescent="0.2">
      <c r="A141" s="26" t="s">
        <v>268</v>
      </c>
      <c r="B141" s="27" t="s">
        <v>269</v>
      </c>
      <c r="C141" s="28">
        <v>36875.999000000003</v>
      </c>
      <c r="D141" s="29">
        <v>74108.888999999996</v>
      </c>
      <c r="E141" s="28">
        <v>40679.701000000001</v>
      </c>
      <c r="F141" s="30">
        <v>92469.668000000005</v>
      </c>
      <c r="G141" s="28">
        <v>163221.87100000001</v>
      </c>
      <c r="H141" s="29">
        <v>239936.68100000001</v>
      </c>
      <c r="I141" s="28">
        <v>209365.13399999999</v>
      </c>
      <c r="J141" s="30">
        <v>301657.96600000001</v>
      </c>
      <c r="K141" s="31">
        <v>-126345.872</v>
      </c>
      <c r="L141" s="32">
        <v>-165827.79200000002</v>
      </c>
    </row>
    <row r="142" spans="1:12" x14ac:dyDescent="0.2">
      <c r="A142" s="26" t="s">
        <v>270</v>
      </c>
      <c r="B142" s="27" t="s">
        <v>271</v>
      </c>
      <c r="C142" s="28">
        <v>2389.7469999999998</v>
      </c>
      <c r="D142" s="29">
        <v>5256.6040000000003</v>
      </c>
      <c r="E142" s="28">
        <v>1258.8109999999999</v>
      </c>
      <c r="F142" s="30">
        <v>2614.1930000000002</v>
      </c>
      <c r="G142" s="28">
        <v>35916.777999999998</v>
      </c>
      <c r="H142" s="29">
        <v>39948.980000000003</v>
      </c>
      <c r="I142" s="28">
        <v>35034.370999999999</v>
      </c>
      <c r="J142" s="30">
        <v>38032.262999999999</v>
      </c>
      <c r="K142" s="31">
        <v>-33527.030999999995</v>
      </c>
      <c r="L142" s="32">
        <v>-34692.376000000004</v>
      </c>
    </row>
    <row r="143" spans="1:12" x14ac:dyDescent="0.2">
      <c r="A143" s="26" t="s">
        <v>272</v>
      </c>
      <c r="B143" s="27" t="s">
        <v>273</v>
      </c>
      <c r="C143" s="28">
        <v>81132.540999999997</v>
      </c>
      <c r="D143" s="29">
        <v>75638.884000000005</v>
      </c>
      <c r="E143" s="28">
        <v>98256.619000000006</v>
      </c>
      <c r="F143" s="30">
        <v>84712.106</v>
      </c>
      <c r="G143" s="28">
        <v>142107.08100000001</v>
      </c>
      <c r="H143" s="29">
        <v>165365.28899999999</v>
      </c>
      <c r="I143" s="28">
        <v>178409.652</v>
      </c>
      <c r="J143" s="30">
        <v>203527.56400000001</v>
      </c>
      <c r="K143" s="31">
        <v>-60974.540000000008</v>
      </c>
      <c r="L143" s="32">
        <v>-89726.404999999984</v>
      </c>
    </row>
    <row r="144" spans="1:12" x14ac:dyDescent="0.2">
      <c r="A144" s="26" t="s">
        <v>274</v>
      </c>
      <c r="B144" s="27" t="s">
        <v>275</v>
      </c>
      <c r="C144" s="28">
        <v>11495.825999999999</v>
      </c>
      <c r="D144" s="29">
        <v>13541.075000000001</v>
      </c>
      <c r="E144" s="28">
        <v>5487.6679999999997</v>
      </c>
      <c r="F144" s="30">
        <v>5131.9170000000004</v>
      </c>
      <c r="G144" s="28">
        <v>40669.478000000003</v>
      </c>
      <c r="H144" s="29">
        <v>53291.279000000002</v>
      </c>
      <c r="I144" s="28">
        <v>18572.661</v>
      </c>
      <c r="J144" s="30">
        <v>39837.764000000003</v>
      </c>
      <c r="K144" s="31">
        <v>-29173.652000000002</v>
      </c>
      <c r="L144" s="32">
        <v>-39750.203999999998</v>
      </c>
    </row>
    <row r="145" spans="1:12" x14ac:dyDescent="0.2">
      <c r="A145" s="26" t="s">
        <v>276</v>
      </c>
      <c r="B145" s="27" t="s">
        <v>277</v>
      </c>
      <c r="C145" s="28">
        <v>4611.3819999999996</v>
      </c>
      <c r="D145" s="29">
        <v>3976.252</v>
      </c>
      <c r="E145" s="28">
        <v>3021.33</v>
      </c>
      <c r="F145" s="30">
        <v>2982.9389999999999</v>
      </c>
      <c r="G145" s="28">
        <v>69510.642999999996</v>
      </c>
      <c r="H145" s="29">
        <v>70148.021999999997</v>
      </c>
      <c r="I145" s="28">
        <v>57449.608</v>
      </c>
      <c r="J145" s="30">
        <v>56690.900999999998</v>
      </c>
      <c r="K145" s="31">
        <v>-64899.260999999999</v>
      </c>
      <c r="L145" s="32">
        <v>-66171.77</v>
      </c>
    </row>
    <row r="146" spans="1:12" x14ac:dyDescent="0.2">
      <c r="A146" s="26" t="s">
        <v>278</v>
      </c>
      <c r="B146" s="27" t="s">
        <v>279</v>
      </c>
      <c r="C146" s="28">
        <v>177384.07500000001</v>
      </c>
      <c r="D146" s="29">
        <v>198555.842</v>
      </c>
      <c r="E146" s="28">
        <v>176371.97899999999</v>
      </c>
      <c r="F146" s="30">
        <v>194568.054</v>
      </c>
      <c r="G146" s="28">
        <v>122510.871</v>
      </c>
      <c r="H146" s="29">
        <v>119862.63499999999</v>
      </c>
      <c r="I146" s="28">
        <v>107994.493</v>
      </c>
      <c r="J146" s="30">
        <v>105377.524</v>
      </c>
      <c r="K146" s="31">
        <v>54873.204000000012</v>
      </c>
      <c r="L146" s="32">
        <v>78693.207000000009</v>
      </c>
    </row>
    <row r="147" spans="1:12" x14ac:dyDescent="0.2">
      <c r="A147" s="26" t="s">
        <v>280</v>
      </c>
      <c r="B147" s="27" t="s">
        <v>281</v>
      </c>
      <c r="C147" s="28">
        <v>67016.828999999998</v>
      </c>
      <c r="D147" s="29">
        <v>103948.579</v>
      </c>
      <c r="E147" s="28">
        <v>117015.49099999999</v>
      </c>
      <c r="F147" s="30">
        <v>156251.26500000001</v>
      </c>
      <c r="G147" s="28">
        <v>15874.349</v>
      </c>
      <c r="H147" s="29">
        <v>30673.326000000001</v>
      </c>
      <c r="I147" s="28">
        <v>22167.32</v>
      </c>
      <c r="J147" s="30">
        <v>41511.502</v>
      </c>
      <c r="K147" s="31">
        <v>51142.479999999996</v>
      </c>
      <c r="L147" s="32">
        <v>73275.252999999997</v>
      </c>
    </row>
    <row r="148" spans="1:12" x14ac:dyDescent="0.2">
      <c r="A148" s="26" t="s">
        <v>655</v>
      </c>
      <c r="B148" s="27" t="s">
        <v>656</v>
      </c>
      <c r="C148" s="28">
        <v>0</v>
      </c>
      <c r="D148" s="29">
        <v>0</v>
      </c>
      <c r="E148" s="28">
        <v>0</v>
      </c>
      <c r="F148" s="30">
        <v>0</v>
      </c>
      <c r="G148" s="28">
        <v>0</v>
      </c>
      <c r="H148" s="29">
        <v>0</v>
      </c>
      <c r="I148" s="28">
        <v>0</v>
      </c>
      <c r="J148" s="30">
        <v>0</v>
      </c>
      <c r="K148" s="31">
        <v>0</v>
      </c>
      <c r="L148" s="32">
        <v>0</v>
      </c>
    </row>
    <row r="149" spans="1:12" x14ac:dyDescent="0.2">
      <c r="A149" s="26" t="s">
        <v>282</v>
      </c>
      <c r="B149" s="27" t="s">
        <v>283</v>
      </c>
      <c r="C149" s="28">
        <v>11265.28</v>
      </c>
      <c r="D149" s="29">
        <v>13710.82</v>
      </c>
      <c r="E149" s="28">
        <v>55519.557999999997</v>
      </c>
      <c r="F149" s="30">
        <v>56050.148999999998</v>
      </c>
      <c r="G149" s="28">
        <v>305.024</v>
      </c>
      <c r="H149" s="29">
        <v>540.45100000000002</v>
      </c>
      <c r="I149" s="28">
        <v>1188.653</v>
      </c>
      <c r="J149" s="30">
        <v>1914.953</v>
      </c>
      <c r="K149" s="31">
        <v>10960.256000000001</v>
      </c>
      <c r="L149" s="32">
        <v>13170.368999999999</v>
      </c>
    </row>
    <row r="150" spans="1:12" x14ac:dyDescent="0.2">
      <c r="A150" s="26" t="s">
        <v>284</v>
      </c>
      <c r="B150" s="27" t="s">
        <v>285</v>
      </c>
      <c r="C150" s="28">
        <v>372.911</v>
      </c>
      <c r="D150" s="29">
        <v>479.78899999999999</v>
      </c>
      <c r="E150" s="28">
        <v>96.230999999999995</v>
      </c>
      <c r="F150" s="30">
        <v>154.83099999999999</v>
      </c>
      <c r="G150" s="28">
        <v>4535.5770000000002</v>
      </c>
      <c r="H150" s="29">
        <v>5970.5879999999997</v>
      </c>
      <c r="I150" s="28">
        <v>886.54100000000005</v>
      </c>
      <c r="J150" s="30">
        <v>1180.4639999999999</v>
      </c>
      <c r="K150" s="31">
        <v>-4162.6660000000002</v>
      </c>
      <c r="L150" s="32">
        <v>-5490.799</v>
      </c>
    </row>
    <row r="151" spans="1:12" x14ac:dyDescent="0.2">
      <c r="A151" s="26" t="s">
        <v>286</v>
      </c>
      <c r="B151" s="27" t="s">
        <v>287</v>
      </c>
      <c r="C151" s="28">
        <v>588.63099999999997</v>
      </c>
      <c r="D151" s="29">
        <v>208.602</v>
      </c>
      <c r="E151" s="28">
        <v>6749.3609999999999</v>
      </c>
      <c r="F151" s="30">
        <v>2813.4740000000002</v>
      </c>
      <c r="G151" s="28">
        <v>16.466000000000001</v>
      </c>
      <c r="H151" s="29">
        <v>69.343000000000004</v>
      </c>
      <c r="I151" s="28">
        <v>6.48</v>
      </c>
      <c r="J151" s="30">
        <v>26.55</v>
      </c>
      <c r="K151" s="31">
        <v>572.16499999999996</v>
      </c>
      <c r="L151" s="32">
        <v>139.25900000000001</v>
      </c>
    </row>
    <row r="152" spans="1:12" x14ac:dyDescent="0.2">
      <c r="A152" s="26" t="s">
        <v>288</v>
      </c>
      <c r="B152" s="27" t="s">
        <v>289</v>
      </c>
      <c r="C152" s="28">
        <v>330698.103</v>
      </c>
      <c r="D152" s="29">
        <v>370788.41</v>
      </c>
      <c r="E152" s="28">
        <v>109319.011</v>
      </c>
      <c r="F152" s="30">
        <v>116280.018</v>
      </c>
      <c r="G152" s="28">
        <v>29835.593000000001</v>
      </c>
      <c r="H152" s="29">
        <v>44168.953000000001</v>
      </c>
      <c r="I152" s="28">
        <v>5980.5870000000004</v>
      </c>
      <c r="J152" s="30">
        <v>7621.7839999999997</v>
      </c>
      <c r="K152" s="31">
        <v>300862.51</v>
      </c>
      <c r="L152" s="32">
        <v>326619.45699999999</v>
      </c>
    </row>
    <row r="153" spans="1:12" x14ac:dyDescent="0.2">
      <c r="A153" s="26" t="s">
        <v>290</v>
      </c>
      <c r="B153" s="27" t="s">
        <v>291</v>
      </c>
      <c r="C153" s="28">
        <v>893426.36800000002</v>
      </c>
      <c r="D153" s="29">
        <v>990595.8</v>
      </c>
      <c r="E153" s="28">
        <v>278450.50199999998</v>
      </c>
      <c r="F153" s="30">
        <v>306391.59399999998</v>
      </c>
      <c r="G153" s="28">
        <v>112837.6</v>
      </c>
      <c r="H153" s="29">
        <v>126903.09600000001</v>
      </c>
      <c r="I153" s="28">
        <v>29307.924999999999</v>
      </c>
      <c r="J153" s="30">
        <v>34322.731</v>
      </c>
      <c r="K153" s="31">
        <v>780588.76800000004</v>
      </c>
      <c r="L153" s="32">
        <v>863692.70400000003</v>
      </c>
    </row>
    <row r="154" spans="1:12" x14ac:dyDescent="0.2">
      <c r="A154" s="26" t="s">
        <v>292</v>
      </c>
      <c r="B154" s="27" t="s">
        <v>293</v>
      </c>
      <c r="C154" s="28">
        <v>888.58100000000002</v>
      </c>
      <c r="D154" s="29">
        <v>1198.2170000000001</v>
      </c>
      <c r="E154" s="28">
        <v>314.30799999999999</v>
      </c>
      <c r="F154" s="30">
        <v>364.03300000000002</v>
      </c>
      <c r="G154" s="28">
        <v>1234.9549999999999</v>
      </c>
      <c r="H154" s="29">
        <v>1366.424</v>
      </c>
      <c r="I154" s="28">
        <v>92.602999999999994</v>
      </c>
      <c r="J154" s="30">
        <v>72.238</v>
      </c>
      <c r="K154" s="31">
        <v>-346.37399999999991</v>
      </c>
      <c r="L154" s="32">
        <v>-168.20699999999988</v>
      </c>
    </row>
    <row r="155" spans="1:12" x14ac:dyDescent="0.2">
      <c r="A155" s="26" t="s">
        <v>294</v>
      </c>
      <c r="B155" s="27" t="s">
        <v>295</v>
      </c>
      <c r="C155" s="28">
        <v>563981.23499999999</v>
      </c>
      <c r="D155" s="29">
        <v>610185.08700000006</v>
      </c>
      <c r="E155" s="28">
        <v>150245.01800000001</v>
      </c>
      <c r="F155" s="30">
        <v>160996.26800000001</v>
      </c>
      <c r="G155" s="28">
        <v>126476.848</v>
      </c>
      <c r="H155" s="29">
        <v>148613.08600000001</v>
      </c>
      <c r="I155" s="28">
        <v>46046.798000000003</v>
      </c>
      <c r="J155" s="30">
        <v>52764.843999999997</v>
      </c>
      <c r="K155" s="31">
        <v>437504.38699999999</v>
      </c>
      <c r="L155" s="32">
        <v>461572.00100000005</v>
      </c>
    </row>
    <row r="156" spans="1:12" x14ac:dyDescent="0.2">
      <c r="A156" s="26" t="s">
        <v>296</v>
      </c>
      <c r="B156" s="27" t="s">
        <v>297</v>
      </c>
      <c r="C156" s="28">
        <v>6022.3140000000003</v>
      </c>
      <c r="D156" s="29">
        <v>5581.0770000000002</v>
      </c>
      <c r="E156" s="28">
        <v>533.16800000000001</v>
      </c>
      <c r="F156" s="30">
        <v>570.54399999999998</v>
      </c>
      <c r="G156" s="28">
        <v>15408.855</v>
      </c>
      <c r="H156" s="29">
        <v>14264.675999999999</v>
      </c>
      <c r="I156" s="28">
        <v>2280.8710000000001</v>
      </c>
      <c r="J156" s="30">
        <v>2019.002</v>
      </c>
      <c r="K156" s="31">
        <v>-9386.5409999999993</v>
      </c>
      <c r="L156" s="32">
        <v>-8683.5989999999983</v>
      </c>
    </row>
    <row r="157" spans="1:12" x14ac:dyDescent="0.2">
      <c r="A157" s="26" t="s">
        <v>298</v>
      </c>
      <c r="B157" s="27" t="s">
        <v>299</v>
      </c>
      <c r="C157" s="28">
        <v>239658.514</v>
      </c>
      <c r="D157" s="29">
        <v>236816.82199999999</v>
      </c>
      <c r="E157" s="28">
        <v>710251.67700000003</v>
      </c>
      <c r="F157" s="30">
        <v>587948.07499999995</v>
      </c>
      <c r="G157" s="28">
        <v>81423.05</v>
      </c>
      <c r="H157" s="29">
        <v>84191.248000000007</v>
      </c>
      <c r="I157" s="28">
        <v>209692.106</v>
      </c>
      <c r="J157" s="30">
        <v>208691.73800000001</v>
      </c>
      <c r="K157" s="31">
        <v>158235.46399999998</v>
      </c>
      <c r="L157" s="32">
        <v>152625.57399999996</v>
      </c>
    </row>
    <row r="158" spans="1:12" x14ac:dyDescent="0.2">
      <c r="A158" s="26" t="s">
        <v>300</v>
      </c>
      <c r="B158" s="27" t="s">
        <v>301</v>
      </c>
      <c r="C158" s="28">
        <v>40239.002</v>
      </c>
      <c r="D158" s="29">
        <v>53459.81</v>
      </c>
      <c r="E158" s="28">
        <v>91224.794999999998</v>
      </c>
      <c r="F158" s="30">
        <v>100671.372</v>
      </c>
      <c r="G158" s="28">
        <v>117874.533</v>
      </c>
      <c r="H158" s="29">
        <v>117201.79300000001</v>
      </c>
      <c r="I158" s="28">
        <v>230373.65299999999</v>
      </c>
      <c r="J158" s="30">
        <v>221672.83300000001</v>
      </c>
      <c r="K158" s="31">
        <v>-77635.530999999988</v>
      </c>
      <c r="L158" s="32">
        <v>-63741.983000000007</v>
      </c>
    </row>
    <row r="159" spans="1:12" x14ac:dyDescent="0.2">
      <c r="A159" s="26" t="s">
        <v>302</v>
      </c>
      <c r="B159" s="27" t="s">
        <v>303</v>
      </c>
      <c r="C159" s="28">
        <v>35167.343000000001</v>
      </c>
      <c r="D159" s="29">
        <v>39403.110999999997</v>
      </c>
      <c r="E159" s="28">
        <v>332388.35399999999</v>
      </c>
      <c r="F159" s="30">
        <v>324703.217</v>
      </c>
      <c r="G159" s="28">
        <v>1874.481</v>
      </c>
      <c r="H159" s="29">
        <v>2656.9259999999999</v>
      </c>
      <c r="I159" s="28">
        <v>14774.138000000001</v>
      </c>
      <c r="J159" s="30">
        <v>18693.337</v>
      </c>
      <c r="K159" s="31">
        <v>33292.862000000001</v>
      </c>
      <c r="L159" s="32">
        <v>36746.184999999998</v>
      </c>
    </row>
    <row r="160" spans="1:12" x14ac:dyDescent="0.2">
      <c r="A160" s="26" t="s">
        <v>304</v>
      </c>
      <c r="B160" s="27" t="s">
        <v>305</v>
      </c>
      <c r="C160" s="28">
        <v>389431.75099999999</v>
      </c>
      <c r="D160" s="29">
        <v>406865.087</v>
      </c>
      <c r="E160" s="28">
        <v>103812.16099999999</v>
      </c>
      <c r="F160" s="30">
        <v>110756.16800000001</v>
      </c>
      <c r="G160" s="28">
        <v>208052.28700000001</v>
      </c>
      <c r="H160" s="29">
        <v>224248.13</v>
      </c>
      <c r="I160" s="28">
        <v>69449.64</v>
      </c>
      <c r="J160" s="30">
        <v>74555.994000000006</v>
      </c>
      <c r="K160" s="31">
        <v>181379.46399999998</v>
      </c>
      <c r="L160" s="32">
        <v>182616.95699999999</v>
      </c>
    </row>
    <row r="161" spans="1:12" x14ac:dyDescent="0.2">
      <c r="A161" s="26" t="s">
        <v>306</v>
      </c>
      <c r="B161" s="27" t="s">
        <v>307</v>
      </c>
      <c r="C161" s="28">
        <v>586.97</v>
      </c>
      <c r="D161" s="29">
        <v>295.31700000000001</v>
      </c>
      <c r="E161" s="28">
        <v>86.141999999999996</v>
      </c>
      <c r="F161" s="30">
        <v>81.274000000000001</v>
      </c>
      <c r="G161" s="28">
        <v>33563.131000000001</v>
      </c>
      <c r="H161" s="29">
        <v>38765.533000000003</v>
      </c>
      <c r="I161" s="28">
        <v>13467.116</v>
      </c>
      <c r="J161" s="30">
        <v>15251.328</v>
      </c>
      <c r="K161" s="31">
        <v>-32976.161</v>
      </c>
      <c r="L161" s="32">
        <v>-38470.216</v>
      </c>
    </row>
    <row r="162" spans="1:12" x14ac:dyDescent="0.2">
      <c r="A162" s="26" t="s">
        <v>308</v>
      </c>
      <c r="B162" s="27" t="s">
        <v>309</v>
      </c>
      <c r="C162" s="28">
        <v>146.81700000000001</v>
      </c>
      <c r="D162" s="29">
        <v>230.619</v>
      </c>
      <c r="E162" s="28">
        <v>262.12700000000001</v>
      </c>
      <c r="F162" s="30">
        <v>430.298</v>
      </c>
      <c r="G162" s="28">
        <v>8.48</v>
      </c>
      <c r="H162" s="29">
        <v>3.1019999999999999</v>
      </c>
      <c r="I162" s="28">
        <v>51.2</v>
      </c>
      <c r="J162" s="30">
        <v>0.183</v>
      </c>
      <c r="K162" s="31">
        <v>138.33700000000002</v>
      </c>
      <c r="L162" s="32">
        <v>227.517</v>
      </c>
    </row>
    <row r="163" spans="1:12" x14ac:dyDescent="0.2">
      <c r="A163" s="26" t="s">
        <v>310</v>
      </c>
      <c r="B163" s="27" t="s">
        <v>311</v>
      </c>
      <c r="C163" s="28">
        <v>37219.730000000003</v>
      </c>
      <c r="D163" s="29">
        <v>47087.675999999999</v>
      </c>
      <c r="E163" s="28">
        <v>11363.236000000001</v>
      </c>
      <c r="F163" s="30">
        <v>14241.888999999999</v>
      </c>
      <c r="G163" s="28">
        <v>145276.959</v>
      </c>
      <c r="H163" s="29">
        <v>187298.372</v>
      </c>
      <c r="I163" s="28">
        <v>51088.851999999999</v>
      </c>
      <c r="J163" s="30">
        <v>59925.226999999999</v>
      </c>
      <c r="K163" s="31">
        <v>-108057.22899999999</v>
      </c>
      <c r="L163" s="32">
        <v>-140210.696</v>
      </c>
    </row>
    <row r="164" spans="1:12" x14ac:dyDescent="0.2">
      <c r="A164" s="26" t="s">
        <v>312</v>
      </c>
      <c r="B164" s="27" t="s">
        <v>313</v>
      </c>
      <c r="C164" s="28">
        <v>6062.0569999999998</v>
      </c>
      <c r="D164" s="29">
        <v>5350.91</v>
      </c>
      <c r="E164" s="28">
        <v>1205.6759999999999</v>
      </c>
      <c r="F164" s="30">
        <v>980.495</v>
      </c>
      <c r="G164" s="28">
        <v>201964.228</v>
      </c>
      <c r="H164" s="29">
        <v>240747.356</v>
      </c>
      <c r="I164" s="28">
        <v>39561.49</v>
      </c>
      <c r="J164" s="30">
        <v>45053.425999999999</v>
      </c>
      <c r="K164" s="31">
        <v>-195902.171</v>
      </c>
      <c r="L164" s="32">
        <v>-235396.446</v>
      </c>
    </row>
    <row r="165" spans="1:12" x14ac:dyDescent="0.2">
      <c r="A165" s="26" t="s">
        <v>314</v>
      </c>
      <c r="B165" s="27" t="s">
        <v>315</v>
      </c>
      <c r="C165" s="28">
        <v>5432.1319999999996</v>
      </c>
      <c r="D165" s="29">
        <v>4718.3850000000002</v>
      </c>
      <c r="E165" s="28">
        <v>2639</v>
      </c>
      <c r="F165" s="30">
        <v>1915.9749999999999</v>
      </c>
      <c r="G165" s="28">
        <v>55824.233</v>
      </c>
      <c r="H165" s="29">
        <v>54761.665000000001</v>
      </c>
      <c r="I165" s="28">
        <v>24450.499</v>
      </c>
      <c r="J165" s="30">
        <v>24101.395</v>
      </c>
      <c r="K165" s="31">
        <v>-50392.101000000002</v>
      </c>
      <c r="L165" s="32">
        <v>-50043.28</v>
      </c>
    </row>
    <row r="166" spans="1:12" x14ac:dyDescent="0.2">
      <c r="A166" s="26" t="s">
        <v>316</v>
      </c>
      <c r="B166" s="27" t="s">
        <v>317</v>
      </c>
      <c r="C166" s="28">
        <v>1688839.04</v>
      </c>
      <c r="D166" s="29">
        <v>1839721.4469999999</v>
      </c>
      <c r="E166" s="28">
        <v>383848.06699999998</v>
      </c>
      <c r="F166" s="30">
        <v>417206.49599999998</v>
      </c>
      <c r="G166" s="28">
        <v>774091.58400000003</v>
      </c>
      <c r="H166" s="29">
        <v>887385.71100000001</v>
      </c>
      <c r="I166" s="28">
        <v>208360.89499999999</v>
      </c>
      <c r="J166" s="30">
        <v>245254.424</v>
      </c>
      <c r="K166" s="31">
        <v>914747.45600000001</v>
      </c>
      <c r="L166" s="32">
        <v>952335.73599999992</v>
      </c>
    </row>
    <row r="167" spans="1:12" x14ac:dyDescent="0.2">
      <c r="A167" s="26" t="s">
        <v>318</v>
      </c>
      <c r="B167" s="27" t="s">
        <v>319</v>
      </c>
      <c r="C167" s="28">
        <v>585843.96400000004</v>
      </c>
      <c r="D167" s="29">
        <v>618307.97400000005</v>
      </c>
      <c r="E167" s="28">
        <v>253318.58600000001</v>
      </c>
      <c r="F167" s="30">
        <v>253352.11499999999</v>
      </c>
      <c r="G167" s="28">
        <v>311140.136</v>
      </c>
      <c r="H167" s="29">
        <v>334661.86499999999</v>
      </c>
      <c r="I167" s="28">
        <v>136547.071</v>
      </c>
      <c r="J167" s="30">
        <v>147591.97700000001</v>
      </c>
      <c r="K167" s="31">
        <v>274703.82800000004</v>
      </c>
      <c r="L167" s="32">
        <v>283646.10900000005</v>
      </c>
    </row>
    <row r="168" spans="1:12" x14ac:dyDescent="0.2">
      <c r="A168" s="26" t="s">
        <v>320</v>
      </c>
      <c r="B168" s="27" t="s">
        <v>321</v>
      </c>
      <c r="C168" s="28">
        <v>101191.851</v>
      </c>
      <c r="D168" s="29">
        <v>113669.841</v>
      </c>
      <c r="E168" s="28">
        <v>53144.68</v>
      </c>
      <c r="F168" s="30">
        <v>57732.855000000003</v>
      </c>
      <c r="G168" s="28">
        <v>105215.52</v>
      </c>
      <c r="H168" s="29">
        <v>115063.04300000001</v>
      </c>
      <c r="I168" s="28">
        <v>88819.331000000006</v>
      </c>
      <c r="J168" s="30">
        <v>100991.41</v>
      </c>
      <c r="K168" s="31">
        <v>-4023.669000000009</v>
      </c>
      <c r="L168" s="32">
        <v>-1393.2020000000048</v>
      </c>
    </row>
    <row r="169" spans="1:12" x14ac:dyDescent="0.2">
      <c r="A169" s="26" t="s">
        <v>322</v>
      </c>
      <c r="B169" s="27" t="s">
        <v>323</v>
      </c>
      <c r="C169" s="28">
        <v>0.67800000000000005</v>
      </c>
      <c r="D169" s="29">
        <v>8.2249999999999996</v>
      </c>
      <c r="E169" s="28">
        <v>0.38300000000000001</v>
      </c>
      <c r="F169" s="30">
        <v>4.4400000000000004</v>
      </c>
      <c r="G169" s="28">
        <v>1312.085</v>
      </c>
      <c r="H169" s="29">
        <v>1449.8620000000001</v>
      </c>
      <c r="I169" s="28">
        <v>985.58</v>
      </c>
      <c r="J169" s="30">
        <v>1033.4829999999999</v>
      </c>
      <c r="K169" s="31">
        <v>-1311.4069999999999</v>
      </c>
      <c r="L169" s="32">
        <v>-1441.6370000000002</v>
      </c>
    </row>
    <row r="170" spans="1:12" x14ac:dyDescent="0.2">
      <c r="A170" s="26" t="s">
        <v>324</v>
      </c>
      <c r="B170" s="27" t="s">
        <v>325</v>
      </c>
      <c r="C170" s="28">
        <v>347829.44</v>
      </c>
      <c r="D170" s="29">
        <v>379461.49800000002</v>
      </c>
      <c r="E170" s="28">
        <v>171863.07</v>
      </c>
      <c r="F170" s="30">
        <v>170543.24400000001</v>
      </c>
      <c r="G170" s="28">
        <v>55612.408000000003</v>
      </c>
      <c r="H170" s="29">
        <v>65780.012000000002</v>
      </c>
      <c r="I170" s="28">
        <v>32954.481</v>
      </c>
      <c r="J170" s="30">
        <v>40443.845000000001</v>
      </c>
      <c r="K170" s="31">
        <v>292217.03200000001</v>
      </c>
      <c r="L170" s="32">
        <v>313681.48600000003</v>
      </c>
    </row>
    <row r="171" spans="1:12" x14ac:dyDescent="0.2">
      <c r="A171" s="26" t="s">
        <v>326</v>
      </c>
      <c r="B171" s="27" t="s">
        <v>327</v>
      </c>
      <c r="C171" s="28">
        <v>1755178.389</v>
      </c>
      <c r="D171" s="29">
        <v>1842596.889</v>
      </c>
      <c r="E171" s="28">
        <v>702068.34499999997</v>
      </c>
      <c r="F171" s="30">
        <v>710231.02099999995</v>
      </c>
      <c r="G171" s="28">
        <v>420450.13500000001</v>
      </c>
      <c r="H171" s="29">
        <v>450551.02899999998</v>
      </c>
      <c r="I171" s="28">
        <v>186438.33</v>
      </c>
      <c r="J171" s="30">
        <v>199563.58300000001</v>
      </c>
      <c r="K171" s="31">
        <v>1334728.254</v>
      </c>
      <c r="L171" s="32">
        <v>1392045.8599999999</v>
      </c>
    </row>
    <row r="172" spans="1:12" x14ac:dyDescent="0.2">
      <c r="A172" s="26" t="s">
        <v>328</v>
      </c>
      <c r="B172" s="27" t="s">
        <v>329</v>
      </c>
      <c r="C172" s="28">
        <v>59665.951000000001</v>
      </c>
      <c r="D172" s="29">
        <v>64145.517999999996</v>
      </c>
      <c r="E172" s="28">
        <v>54657.165999999997</v>
      </c>
      <c r="F172" s="30">
        <v>57485.921999999999</v>
      </c>
      <c r="G172" s="28">
        <v>26662.592000000001</v>
      </c>
      <c r="H172" s="29">
        <v>32614.976999999999</v>
      </c>
      <c r="I172" s="28">
        <v>21747.932000000001</v>
      </c>
      <c r="J172" s="30">
        <v>24908.425999999999</v>
      </c>
      <c r="K172" s="31">
        <v>33003.358999999997</v>
      </c>
      <c r="L172" s="32">
        <v>31530.540999999997</v>
      </c>
    </row>
    <row r="173" spans="1:12" x14ac:dyDescent="0.2">
      <c r="A173" s="26" t="s">
        <v>330</v>
      </c>
      <c r="B173" s="27" t="s">
        <v>331</v>
      </c>
      <c r="C173" s="28">
        <v>14184.367</v>
      </c>
      <c r="D173" s="29">
        <v>16116.583000000001</v>
      </c>
      <c r="E173" s="28">
        <v>18382.017</v>
      </c>
      <c r="F173" s="30">
        <v>19555.588</v>
      </c>
      <c r="G173" s="28">
        <v>87321.807000000001</v>
      </c>
      <c r="H173" s="29">
        <v>108162.398</v>
      </c>
      <c r="I173" s="28">
        <v>119977.393</v>
      </c>
      <c r="J173" s="30">
        <v>143374.55799999999</v>
      </c>
      <c r="K173" s="31">
        <v>-73137.440000000002</v>
      </c>
      <c r="L173" s="32">
        <v>-92045.815000000002</v>
      </c>
    </row>
    <row r="174" spans="1:12" x14ac:dyDescent="0.2">
      <c r="A174" s="26" t="s">
        <v>332</v>
      </c>
      <c r="B174" s="27" t="s">
        <v>333</v>
      </c>
      <c r="C174" s="28">
        <v>102808.94</v>
      </c>
      <c r="D174" s="29">
        <v>111325.876</v>
      </c>
      <c r="E174" s="28">
        <v>68663.289999999994</v>
      </c>
      <c r="F174" s="30">
        <v>74598.864000000001</v>
      </c>
      <c r="G174" s="28">
        <v>2216.2950000000001</v>
      </c>
      <c r="H174" s="29">
        <v>2694.596</v>
      </c>
      <c r="I174" s="28">
        <v>359.49299999999999</v>
      </c>
      <c r="J174" s="30">
        <v>533.68799999999999</v>
      </c>
      <c r="K174" s="31">
        <v>100592.645</v>
      </c>
      <c r="L174" s="32">
        <v>108631.28</v>
      </c>
    </row>
    <row r="175" spans="1:12" x14ac:dyDescent="0.2">
      <c r="A175" s="26" t="s">
        <v>334</v>
      </c>
      <c r="B175" s="27" t="s">
        <v>335</v>
      </c>
      <c r="C175" s="28">
        <v>181426.89799999999</v>
      </c>
      <c r="D175" s="29">
        <v>146156.33199999999</v>
      </c>
      <c r="E175" s="28">
        <v>219005.85200000001</v>
      </c>
      <c r="F175" s="30">
        <v>179163.31</v>
      </c>
      <c r="G175" s="28">
        <v>96544.364000000001</v>
      </c>
      <c r="H175" s="29">
        <v>86608.005000000005</v>
      </c>
      <c r="I175" s="28">
        <v>129059.853</v>
      </c>
      <c r="J175" s="30">
        <v>112316.504</v>
      </c>
      <c r="K175" s="31">
        <v>84882.533999999985</v>
      </c>
      <c r="L175" s="32">
        <v>59548.32699999999</v>
      </c>
    </row>
    <row r="176" spans="1:12" x14ac:dyDescent="0.2">
      <c r="A176" s="26" t="s">
        <v>336</v>
      </c>
      <c r="B176" s="27" t="s">
        <v>337</v>
      </c>
      <c r="C176" s="28">
        <v>212607.29800000001</v>
      </c>
      <c r="D176" s="29">
        <v>238602.32199999999</v>
      </c>
      <c r="E176" s="28">
        <v>133201.41399999999</v>
      </c>
      <c r="F176" s="30">
        <v>137010.677</v>
      </c>
      <c r="G176" s="28">
        <v>108401.909</v>
      </c>
      <c r="H176" s="29">
        <v>111526.394</v>
      </c>
      <c r="I176" s="28">
        <v>82101.395000000004</v>
      </c>
      <c r="J176" s="30">
        <v>78756.845000000001</v>
      </c>
      <c r="K176" s="31">
        <v>104205.38900000001</v>
      </c>
      <c r="L176" s="32">
        <v>127075.92799999999</v>
      </c>
    </row>
    <row r="177" spans="1:12" x14ac:dyDescent="0.2">
      <c r="A177" s="26" t="s">
        <v>338</v>
      </c>
      <c r="B177" s="27" t="s">
        <v>339</v>
      </c>
      <c r="C177" s="28">
        <v>2427.5549999999998</v>
      </c>
      <c r="D177" s="29">
        <v>2099.732</v>
      </c>
      <c r="E177" s="28">
        <v>764.53899999999999</v>
      </c>
      <c r="F177" s="30">
        <v>553.88</v>
      </c>
      <c r="G177" s="28">
        <v>2916.4180000000001</v>
      </c>
      <c r="H177" s="29">
        <v>3956.9609999999998</v>
      </c>
      <c r="I177" s="28">
        <v>1248.287</v>
      </c>
      <c r="J177" s="30">
        <v>1815.643</v>
      </c>
      <c r="K177" s="31">
        <v>-488.86300000000028</v>
      </c>
      <c r="L177" s="32">
        <v>-1857.2289999999998</v>
      </c>
    </row>
    <row r="178" spans="1:12" x14ac:dyDescent="0.2">
      <c r="A178" s="26" t="s">
        <v>340</v>
      </c>
      <c r="B178" s="27" t="s">
        <v>341</v>
      </c>
      <c r="C178" s="28">
        <v>68830.214000000007</v>
      </c>
      <c r="D178" s="29">
        <v>84342.96</v>
      </c>
      <c r="E178" s="28">
        <v>44434.186000000002</v>
      </c>
      <c r="F178" s="30">
        <v>49958.775000000001</v>
      </c>
      <c r="G178" s="28">
        <v>34368.383999999998</v>
      </c>
      <c r="H178" s="29">
        <v>37996.451000000001</v>
      </c>
      <c r="I178" s="28">
        <v>15091.763000000001</v>
      </c>
      <c r="J178" s="30">
        <v>18519.181</v>
      </c>
      <c r="K178" s="31">
        <v>34461.830000000009</v>
      </c>
      <c r="L178" s="32">
        <v>46346.509000000005</v>
      </c>
    </row>
    <row r="179" spans="1:12" x14ac:dyDescent="0.2">
      <c r="A179" s="26" t="s">
        <v>342</v>
      </c>
      <c r="B179" s="27" t="s">
        <v>343</v>
      </c>
      <c r="C179" s="28">
        <v>176600.56299999999</v>
      </c>
      <c r="D179" s="29">
        <v>179464.212</v>
      </c>
      <c r="E179" s="28">
        <v>86107.441000000006</v>
      </c>
      <c r="F179" s="30">
        <v>82117.786999999997</v>
      </c>
      <c r="G179" s="28">
        <v>217295.86</v>
      </c>
      <c r="H179" s="29">
        <v>263897.55800000002</v>
      </c>
      <c r="I179" s="28">
        <v>128111.726</v>
      </c>
      <c r="J179" s="30">
        <v>139653.26</v>
      </c>
      <c r="K179" s="31">
        <v>-40695.296999999991</v>
      </c>
      <c r="L179" s="32">
        <v>-84433.34600000002</v>
      </c>
    </row>
    <row r="180" spans="1:12" x14ac:dyDescent="0.2">
      <c r="A180" s="26" t="s">
        <v>344</v>
      </c>
      <c r="B180" s="27" t="s">
        <v>345</v>
      </c>
      <c r="C180" s="28">
        <v>569425.72699999996</v>
      </c>
      <c r="D180" s="29">
        <v>554294.63899999997</v>
      </c>
      <c r="E180" s="28">
        <v>690649.75699999998</v>
      </c>
      <c r="F180" s="30">
        <v>610464.93000000005</v>
      </c>
      <c r="G180" s="28">
        <v>257042.215</v>
      </c>
      <c r="H180" s="29">
        <v>245477.59400000001</v>
      </c>
      <c r="I180" s="28">
        <v>199217.74400000001</v>
      </c>
      <c r="J180" s="30">
        <v>197323.15900000001</v>
      </c>
      <c r="K180" s="31">
        <v>312383.51199999999</v>
      </c>
      <c r="L180" s="32">
        <v>308817.04499999993</v>
      </c>
    </row>
    <row r="181" spans="1:12" x14ac:dyDescent="0.2">
      <c r="A181" s="26" t="s">
        <v>346</v>
      </c>
      <c r="B181" s="27" t="s">
        <v>347</v>
      </c>
      <c r="C181" s="28">
        <v>227028.783</v>
      </c>
      <c r="D181" s="29">
        <v>242997.503</v>
      </c>
      <c r="E181" s="28">
        <v>46688.805999999997</v>
      </c>
      <c r="F181" s="30">
        <v>49423.302000000003</v>
      </c>
      <c r="G181" s="28">
        <v>243091.83300000001</v>
      </c>
      <c r="H181" s="29">
        <v>251205.44699999999</v>
      </c>
      <c r="I181" s="28">
        <v>34231.915000000001</v>
      </c>
      <c r="J181" s="30">
        <v>37014.142999999996</v>
      </c>
      <c r="K181" s="31">
        <v>-16063.050000000017</v>
      </c>
      <c r="L181" s="32">
        <v>-8207.9439999999886</v>
      </c>
    </row>
    <row r="182" spans="1:12" x14ac:dyDescent="0.2">
      <c r="A182" s="26" t="s">
        <v>348</v>
      </c>
      <c r="B182" s="27" t="s">
        <v>349</v>
      </c>
      <c r="C182" s="28">
        <v>55049.553999999996</v>
      </c>
      <c r="D182" s="29">
        <v>55496.663999999997</v>
      </c>
      <c r="E182" s="28">
        <v>45114.913</v>
      </c>
      <c r="F182" s="30">
        <v>48843.728999999999</v>
      </c>
      <c r="G182" s="28">
        <v>32437.496999999999</v>
      </c>
      <c r="H182" s="29">
        <v>37878.311000000002</v>
      </c>
      <c r="I182" s="28">
        <v>61032.874000000003</v>
      </c>
      <c r="J182" s="30">
        <v>64504.870999999999</v>
      </c>
      <c r="K182" s="31">
        <v>22612.056999999997</v>
      </c>
      <c r="L182" s="32">
        <v>17618.352999999996</v>
      </c>
    </row>
    <row r="183" spans="1:12" x14ac:dyDescent="0.2">
      <c r="A183" s="26" t="s">
        <v>350</v>
      </c>
      <c r="B183" s="27" t="s">
        <v>351</v>
      </c>
      <c r="C183" s="28">
        <v>358420.86499999999</v>
      </c>
      <c r="D183" s="29">
        <v>384262.946</v>
      </c>
      <c r="E183" s="28">
        <v>223565.701</v>
      </c>
      <c r="F183" s="30">
        <v>231210.766</v>
      </c>
      <c r="G183" s="28">
        <v>184779.96299999999</v>
      </c>
      <c r="H183" s="29">
        <v>194692.65100000001</v>
      </c>
      <c r="I183" s="28">
        <v>91178.615000000005</v>
      </c>
      <c r="J183" s="30">
        <v>96195.072</v>
      </c>
      <c r="K183" s="31">
        <v>173640.902</v>
      </c>
      <c r="L183" s="32">
        <v>189570.29499999998</v>
      </c>
    </row>
    <row r="184" spans="1:12" x14ac:dyDescent="0.2">
      <c r="A184" s="26" t="s">
        <v>352</v>
      </c>
      <c r="B184" s="27" t="s">
        <v>353</v>
      </c>
      <c r="C184" s="28">
        <v>135621.908</v>
      </c>
      <c r="D184" s="29">
        <v>132199.462</v>
      </c>
      <c r="E184" s="28">
        <v>68902.403999999995</v>
      </c>
      <c r="F184" s="30">
        <v>63663.544999999998</v>
      </c>
      <c r="G184" s="28">
        <v>37956.472000000002</v>
      </c>
      <c r="H184" s="29">
        <v>31484.767</v>
      </c>
      <c r="I184" s="28">
        <v>14468.054</v>
      </c>
      <c r="J184" s="30">
        <v>11916.814</v>
      </c>
      <c r="K184" s="31">
        <v>97665.435999999987</v>
      </c>
      <c r="L184" s="32">
        <v>100714.69500000001</v>
      </c>
    </row>
    <row r="185" spans="1:12" x14ac:dyDescent="0.2">
      <c r="A185" s="26" t="s">
        <v>354</v>
      </c>
      <c r="B185" s="27" t="s">
        <v>355</v>
      </c>
      <c r="C185" s="28">
        <v>179873.37</v>
      </c>
      <c r="D185" s="29">
        <v>211714.133</v>
      </c>
      <c r="E185" s="28">
        <v>83010.459000000003</v>
      </c>
      <c r="F185" s="30">
        <v>95362.59</v>
      </c>
      <c r="G185" s="28">
        <v>67277.774000000005</v>
      </c>
      <c r="H185" s="29">
        <v>82358.616999999998</v>
      </c>
      <c r="I185" s="28">
        <v>29333.521000000001</v>
      </c>
      <c r="J185" s="30">
        <v>36350.974000000002</v>
      </c>
      <c r="K185" s="31">
        <v>112595.59599999999</v>
      </c>
      <c r="L185" s="32">
        <v>129355.516</v>
      </c>
    </row>
    <row r="186" spans="1:12" x14ac:dyDescent="0.2">
      <c r="A186" s="26" t="s">
        <v>356</v>
      </c>
      <c r="B186" s="27" t="s">
        <v>357</v>
      </c>
      <c r="C186" s="28">
        <v>1085768.2579999999</v>
      </c>
      <c r="D186" s="29">
        <v>1121563.8559999999</v>
      </c>
      <c r="E186" s="28">
        <v>242073.7</v>
      </c>
      <c r="F186" s="30">
        <v>249774.50399999999</v>
      </c>
      <c r="G186" s="28">
        <v>619953.61</v>
      </c>
      <c r="H186" s="29">
        <v>642218.98</v>
      </c>
      <c r="I186" s="28">
        <v>149729.75700000001</v>
      </c>
      <c r="J186" s="30">
        <v>145535.55300000001</v>
      </c>
      <c r="K186" s="31">
        <v>465814.64799999993</v>
      </c>
      <c r="L186" s="32">
        <v>479344.87599999993</v>
      </c>
    </row>
    <row r="187" spans="1:12" x14ac:dyDescent="0.2">
      <c r="A187" s="26" t="s">
        <v>358</v>
      </c>
      <c r="B187" s="27" t="s">
        <v>359</v>
      </c>
      <c r="C187" s="28">
        <v>16610.918000000001</v>
      </c>
      <c r="D187" s="29">
        <v>14892.991</v>
      </c>
      <c r="E187" s="28">
        <v>55751.184999999998</v>
      </c>
      <c r="F187" s="30">
        <v>54463.296000000002</v>
      </c>
      <c r="G187" s="28">
        <v>6248.1980000000003</v>
      </c>
      <c r="H187" s="29">
        <v>6229.2920000000004</v>
      </c>
      <c r="I187" s="28">
        <v>8579455.5639999993</v>
      </c>
      <c r="J187" s="30">
        <v>9849455.9580000006</v>
      </c>
      <c r="K187" s="31">
        <v>10362.720000000001</v>
      </c>
      <c r="L187" s="32">
        <v>8663.6990000000005</v>
      </c>
    </row>
    <row r="188" spans="1:12" x14ac:dyDescent="0.2">
      <c r="A188" s="26" t="s">
        <v>360</v>
      </c>
      <c r="B188" s="27" t="s">
        <v>361</v>
      </c>
      <c r="C188" s="28">
        <v>510952.51299999998</v>
      </c>
      <c r="D188" s="29">
        <v>582106.71</v>
      </c>
      <c r="E188" s="28">
        <v>1034472.879</v>
      </c>
      <c r="F188" s="30">
        <v>1176866.959</v>
      </c>
      <c r="G188" s="28">
        <v>193362.258</v>
      </c>
      <c r="H188" s="29">
        <v>243715.44</v>
      </c>
      <c r="I188" s="28">
        <v>199483.09</v>
      </c>
      <c r="J188" s="30">
        <v>291966.65500000003</v>
      </c>
      <c r="K188" s="31">
        <v>317590.255</v>
      </c>
      <c r="L188" s="32">
        <v>338391.26999999996</v>
      </c>
    </row>
    <row r="189" spans="1:12" x14ac:dyDescent="0.2">
      <c r="A189" s="26" t="s">
        <v>362</v>
      </c>
      <c r="B189" s="27" t="s">
        <v>363</v>
      </c>
      <c r="C189" s="28">
        <v>187667.712</v>
      </c>
      <c r="D189" s="29">
        <v>223585.81299999999</v>
      </c>
      <c r="E189" s="28">
        <v>391831.30800000002</v>
      </c>
      <c r="F189" s="30">
        <v>436716.10600000003</v>
      </c>
      <c r="G189" s="28">
        <v>67599.198999999993</v>
      </c>
      <c r="H189" s="29">
        <v>69183.324999999997</v>
      </c>
      <c r="I189" s="28">
        <v>95952.231</v>
      </c>
      <c r="J189" s="30">
        <v>101259.48299999999</v>
      </c>
      <c r="K189" s="31">
        <v>120068.51300000001</v>
      </c>
      <c r="L189" s="32">
        <v>154402.48800000001</v>
      </c>
    </row>
    <row r="190" spans="1:12" x14ac:dyDescent="0.2">
      <c r="A190" s="26" t="s">
        <v>364</v>
      </c>
      <c r="B190" s="27" t="s">
        <v>365</v>
      </c>
      <c r="C190" s="28">
        <v>30730.14</v>
      </c>
      <c r="D190" s="29">
        <v>36667.737999999998</v>
      </c>
      <c r="E190" s="28">
        <v>12068.332</v>
      </c>
      <c r="F190" s="30">
        <v>12812.574000000001</v>
      </c>
      <c r="G190" s="28">
        <v>323894.16700000002</v>
      </c>
      <c r="H190" s="29">
        <v>325284.79399999999</v>
      </c>
      <c r="I190" s="28">
        <v>139195.29300000001</v>
      </c>
      <c r="J190" s="30">
        <v>142688.851</v>
      </c>
      <c r="K190" s="31">
        <v>-293164.027</v>
      </c>
      <c r="L190" s="32">
        <v>-288617.05599999998</v>
      </c>
    </row>
    <row r="191" spans="1:12" x14ac:dyDescent="0.2">
      <c r="A191" s="26" t="s">
        <v>366</v>
      </c>
      <c r="B191" s="27" t="s">
        <v>367</v>
      </c>
      <c r="C191" s="28">
        <v>721.22699999999998</v>
      </c>
      <c r="D191" s="29">
        <v>877.44399999999996</v>
      </c>
      <c r="E191" s="28">
        <v>371.75799999999998</v>
      </c>
      <c r="F191" s="30">
        <v>467.48700000000002</v>
      </c>
      <c r="G191" s="28">
        <v>22752.324000000001</v>
      </c>
      <c r="H191" s="29">
        <v>24874.242999999999</v>
      </c>
      <c r="I191" s="28">
        <v>14205.695</v>
      </c>
      <c r="J191" s="30">
        <v>15915.406999999999</v>
      </c>
      <c r="K191" s="31">
        <v>-22031.097000000002</v>
      </c>
      <c r="L191" s="32">
        <v>-23996.798999999999</v>
      </c>
    </row>
    <row r="192" spans="1:12" x14ac:dyDescent="0.2">
      <c r="A192" s="26" t="s">
        <v>368</v>
      </c>
      <c r="B192" s="27" t="s">
        <v>369</v>
      </c>
      <c r="C192" s="28">
        <v>12568.855</v>
      </c>
      <c r="D192" s="29">
        <v>13179.013000000001</v>
      </c>
      <c r="E192" s="28">
        <v>22964.05</v>
      </c>
      <c r="F192" s="30">
        <v>22378.132000000001</v>
      </c>
      <c r="G192" s="28">
        <v>9179.3050000000003</v>
      </c>
      <c r="H192" s="29">
        <v>12340.194</v>
      </c>
      <c r="I192" s="28">
        <v>5062.2049999999999</v>
      </c>
      <c r="J192" s="30">
        <v>10113.959000000001</v>
      </c>
      <c r="K192" s="31">
        <v>3389.5499999999993</v>
      </c>
      <c r="L192" s="32">
        <v>838.81900000000132</v>
      </c>
    </row>
    <row r="193" spans="1:12" x14ac:dyDescent="0.2">
      <c r="A193" s="26" t="s">
        <v>370</v>
      </c>
      <c r="B193" s="27" t="s">
        <v>371</v>
      </c>
      <c r="C193" s="28">
        <v>96925.918000000005</v>
      </c>
      <c r="D193" s="29">
        <v>168888.848</v>
      </c>
      <c r="E193" s="28">
        <v>120769.726</v>
      </c>
      <c r="F193" s="30">
        <v>177711.24799999999</v>
      </c>
      <c r="G193" s="28">
        <v>127004.357</v>
      </c>
      <c r="H193" s="29">
        <v>168630.26800000001</v>
      </c>
      <c r="I193" s="28">
        <v>176387.03700000001</v>
      </c>
      <c r="J193" s="30">
        <v>216788.47099999999</v>
      </c>
      <c r="K193" s="31">
        <v>-30078.438999999998</v>
      </c>
      <c r="L193" s="32">
        <v>258.57999999998719</v>
      </c>
    </row>
    <row r="194" spans="1:12" x14ac:dyDescent="0.2">
      <c r="A194" s="26" t="s">
        <v>372</v>
      </c>
      <c r="B194" s="27" t="s">
        <v>373</v>
      </c>
      <c r="C194" s="28">
        <v>177197.84299999999</v>
      </c>
      <c r="D194" s="29">
        <v>172093.19500000001</v>
      </c>
      <c r="E194" s="28">
        <v>56650.03</v>
      </c>
      <c r="F194" s="30">
        <v>69767.168000000005</v>
      </c>
      <c r="G194" s="28">
        <v>328157.723</v>
      </c>
      <c r="H194" s="29">
        <v>337959.37699999998</v>
      </c>
      <c r="I194" s="28">
        <v>77798.535999999993</v>
      </c>
      <c r="J194" s="30">
        <v>78780.663</v>
      </c>
      <c r="K194" s="31">
        <v>-150959.88</v>
      </c>
      <c r="L194" s="32">
        <v>-165866.18199999997</v>
      </c>
    </row>
    <row r="195" spans="1:12" x14ac:dyDescent="0.2">
      <c r="A195" s="26" t="s">
        <v>374</v>
      </c>
      <c r="B195" s="27" t="s">
        <v>375</v>
      </c>
      <c r="C195" s="28">
        <v>4967.5950000000003</v>
      </c>
      <c r="D195" s="29">
        <v>4562.4049999999997</v>
      </c>
      <c r="E195" s="28">
        <v>2293.6750000000002</v>
      </c>
      <c r="F195" s="30">
        <v>2457.0430000000001</v>
      </c>
      <c r="G195" s="28">
        <v>7158.3729999999996</v>
      </c>
      <c r="H195" s="29">
        <v>9478.7950000000001</v>
      </c>
      <c r="I195" s="28">
        <v>10667.645</v>
      </c>
      <c r="J195" s="30">
        <v>13632.901</v>
      </c>
      <c r="K195" s="31">
        <v>-2190.7779999999993</v>
      </c>
      <c r="L195" s="32">
        <v>-4916.3900000000003</v>
      </c>
    </row>
    <row r="196" spans="1:12" x14ac:dyDescent="0.2">
      <c r="A196" s="26" t="s">
        <v>376</v>
      </c>
      <c r="B196" s="27" t="s">
        <v>377</v>
      </c>
      <c r="C196" s="28">
        <v>94025.073999999993</v>
      </c>
      <c r="D196" s="29">
        <v>102757.80899999999</v>
      </c>
      <c r="E196" s="28">
        <v>222248.152</v>
      </c>
      <c r="F196" s="30">
        <v>231603.43</v>
      </c>
      <c r="G196" s="28">
        <v>37571.150999999998</v>
      </c>
      <c r="H196" s="29">
        <v>35405.910000000003</v>
      </c>
      <c r="I196" s="28">
        <v>50791.125999999997</v>
      </c>
      <c r="J196" s="30">
        <v>45086.519</v>
      </c>
      <c r="K196" s="31">
        <v>56453.922999999995</v>
      </c>
      <c r="L196" s="32">
        <v>67351.89899999999</v>
      </c>
    </row>
    <row r="197" spans="1:12" x14ac:dyDescent="0.2">
      <c r="A197" s="26" t="s">
        <v>378</v>
      </c>
      <c r="B197" s="27" t="s">
        <v>379</v>
      </c>
      <c r="C197" s="28">
        <v>38242.023000000001</v>
      </c>
      <c r="D197" s="29">
        <v>55387.798000000003</v>
      </c>
      <c r="E197" s="28">
        <v>199316.58600000001</v>
      </c>
      <c r="F197" s="30">
        <v>325789.69300000003</v>
      </c>
      <c r="G197" s="28">
        <v>25643.828000000001</v>
      </c>
      <c r="H197" s="29">
        <v>12010.478999999999</v>
      </c>
      <c r="I197" s="28">
        <v>134719.617</v>
      </c>
      <c r="J197" s="30">
        <v>75848.538</v>
      </c>
      <c r="K197" s="31">
        <v>12598.195</v>
      </c>
      <c r="L197" s="32">
        <v>43377.319000000003</v>
      </c>
    </row>
    <row r="198" spans="1:12" x14ac:dyDescent="0.2">
      <c r="A198" s="26" t="s">
        <v>380</v>
      </c>
      <c r="B198" s="27" t="s">
        <v>381</v>
      </c>
      <c r="C198" s="28">
        <v>11998.459000000001</v>
      </c>
      <c r="D198" s="29">
        <v>15622.003000000001</v>
      </c>
      <c r="E198" s="28">
        <v>28116.116999999998</v>
      </c>
      <c r="F198" s="30">
        <v>47944.277999999998</v>
      </c>
      <c r="G198" s="28">
        <v>37840.372000000003</v>
      </c>
      <c r="H198" s="29">
        <v>33414.385999999999</v>
      </c>
      <c r="I198" s="28">
        <v>227121.084</v>
      </c>
      <c r="J198" s="30">
        <v>194700.715</v>
      </c>
      <c r="K198" s="31">
        <v>-25841.913</v>
      </c>
      <c r="L198" s="32">
        <v>-17792.382999999998</v>
      </c>
    </row>
    <row r="199" spans="1:12" x14ac:dyDescent="0.2">
      <c r="A199" s="26" t="s">
        <v>382</v>
      </c>
      <c r="B199" s="27" t="s">
        <v>383</v>
      </c>
      <c r="C199" s="28">
        <v>36744.546000000002</v>
      </c>
      <c r="D199" s="29">
        <v>37267.063000000002</v>
      </c>
      <c r="E199" s="28">
        <v>95258.364000000001</v>
      </c>
      <c r="F199" s="30">
        <v>93319.282999999996</v>
      </c>
      <c r="G199" s="28">
        <v>844617.03500000003</v>
      </c>
      <c r="H199" s="29">
        <v>900569.07299999997</v>
      </c>
      <c r="I199" s="28">
        <v>2619485.6869999999</v>
      </c>
      <c r="J199" s="30">
        <v>2675182.699</v>
      </c>
      <c r="K199" s="31">
        <v>-807872.48900000006</v>
      </c>
      <c r="L199" s="32">
        <v>-863302.01</v>
      </c>
    </row>
    <row r="200" spans="1:12" x14ac:dyDescent="0.2">
      <c r="A200" s="26" t="s">
        <v>538</v>
      </c>
      <c r="B200" s="27" t="s">
        <v>539</v>
      </c>
      <c r="C200" s="28">
        <v>0</v>
      </c>
      <c r="D200" s="29">
        <v>24.771999999999998</v>
      </c>
      <c r="E200" s="28">
        <v>0</v>
      </c>
      <c r="F200" s="30">
        <v>104.98</v>
      </c>
      <c r="G200" s="28">
        <v>0</v>
      </c>
      <c r="H200" s="29">
        <v>0.159</v>
      </c>
      <c r="I200" s="28">
        <v>0</v>
      </c>
      <c r="J200" s="30">
        <v>0</v>
      </c>
      <c r="K200" s="31">
        <v>0</v>
      </c>
      <c r="L200" s="32">
        <v>24.613</v>
      </c>
    </row>
    <row r="201" spans="1:12" x14ac:dyDescent="0.2">
      <c r="A201" s="26" t="s">
        <v>384</v>
      </c>
      <c r="B201" s="27" t="s">
        <v>385</v>
      </c>
      <c r="C201" s="28">
        <v>134116.60999999999</v>
      </c>
      <c r="D201" s="29">
        <v>158852.38200000001</v>
      </c>
      <c r="E201" s="28">
        <v>632372.73</v>
      </c>
      <c r="F201" s="30">
        <v>737308.72100000002</v>
      </c>
      <c r="G201" s="28">
        <v>93278.994999999995</v>
      </c>
      <c r="H201" s="29">
        <v>90455.421000000002</v>
      </c>
      <c r="I201" s="28">
        <v>495855.35800000001</v>
      </c>
      <c r="J201" s="30">
        <v>452248.22899999999</v>
      </c>
      <c r="K201" s="31">
        <v>40837.614999999991</v>
      </c>
      <c r="L201" s="32">
        <v>68396.96100000001</v>
      </c>
    </row>
    <row r="202" spans="1:12" x14ac:dyDescent="0.2">
      <c r="A202" s="26" t="s">
        <v>636</v>
      </c>
      <c r="B202" s="27" t="s">
        <v>637</v>
      </c>
      <c r="C202" s="28">
        <v>0</v>
      </c>
      <c r="D202" s="29">
        <v>0</v>
      </c>
      <c r="E202" s="28">
        <v>0</v>
      </c>
      <c r="F202" s="30">
        <v>0</v>
      </c>
      <c r="G202" s="28">
        <v>2.64</v>
      </c>
      <c r="H202" s="29">
        <v>2.665</v>
      </c>
      <c r="I202" s="28">
        <v>1</v>
      </c>
      <c r="J202" s="30">
        <v>1</v>
      </c>
      <c r="K202" s="31">
        <v>-2.64</v>
      </c>
      <c r="L202" s="32">
        <v>-2.665</v>
      </c>
    </row>
    <row r="203" spans="1:12" x14ac:dyDescent="0.2">
      <c r="A203" s="26" t="s">
        <v>386</v>
      </c>
      <c r="B203" s="27" t="s">
        <v>387</v>
      </c>
      <c r="C203" s="28">
        <v>18675.243999999999</v>
      </c>
      <c r="D203" s="29">
        <v>18066.105</v>
      </c>
      <c r="E203" s="28">
        <v>210189.658</v>
      </c>
      <c r="F203" s="30">
        <v>167813.86600000001</v>
      </c>
      <c r="G203" s="28">
        <v>5575.1139999999996</v>
      </c>
      <c r="H203" s="29">
        <v>8019.634</v>
      </c>
      <c r="I203" s="28">
        <v>29370.214</v>
      </c>
      <c r="J203" s="30">
        <v>38176.296000000002</v>
      </c>
      <c r="K203" s="31">
        <v>13100.13</v>
      </c>
      <c r="L203" s="32">
        <v>10046.471</v>
      </c>
    </row>
    <row r="204" spans="1:12" x14ac:dyDescent="0.2">
      <c r="A204" s="26" t="s">
        <v>388</v>
      </c>
      <c r="B204" s="27" t="s">
        <v>389</v>
      </c>
      <c r="C204" s="28">
        <v>1103940.503</v>
      </c>
      <c r="D204" s="29">
        <v>1356829.477</v>
      </c>
      <c r="E204" s="28">
        <v>798612.20299999998</v>
      </c>
      <c r="F204" s="30">
        <v>947353.03200000001</v>
      </c>
      <c r="G204" s="28">
        <v>959084.946</v>
      </c>
      <c r="H204" s="29">
        <v>1217558.4350000001</v>
      </c>
      <c r="I204" s="28">
        <v>758488.62800000003</v>
      </c>
      <c r="J204" s="30">
        <v>812027.66399999999</v>
      </c>
      <c r="K204" s="31">
        <v>144855.55700000003</v>
      </c>
      <c r="L204" s="32">
        <v>139271.0419999999</v>
      </c>
    </row>
    <row r="205" spans="1:12" x14ac:dyDescent="0.2">
      <c r="A205" s="26" t="s">
        <v>390</v>
      </c>
      <c r="B205" s="27" t="s">
        <v>391</v>
      </c>
      <c r="C205" s="28">
        <v>79469.494999999995</v>
      </c>
      <c r="D205" s="29">
        <v>68747.773000000001</v>
      </c>
      <c r="E205" s="28">
        <v>30529.005000000001</v>
      </c>
      <c r="F205" s="30">
        <v>24844.84</v>
      </c>
      <c r="G205" s="28">
        <v>607234.61100000003</v>
      </c>
      <c r="H205" s="29">
        <v>620739.27399999998</v>
      </c>
      <c r="I205" s="28">
        <v>137809.079</v>
      </c>
      <c r="J205" s="30">
        <v>142893.15100000001</v>
      </c>
      <c r="K205" s="31">
        <v>-527765.11600000004</v>
      </c>
      <c r="L205" s="32">
        <v>-551991.50099999993</v>
      </c>
    </row>
    <row r="206" spans="1:12" x14ac:dyDescent="0.2">
      <c r="A206" s="26" t="s">
        <v>392</v>
      </c>
      <c r="B206" s="27" t="s">
        <v>393</v>
      </c>
      <c r="C206" s="28">
        <v>3158835.4109999998</v>
      </c>
      <c r="D206" s="29">
        <v>3602108.7370000002</v>
      </c>
      <c r="E206" s="28">
        <v>174793.59299999999</v>
      </c>
      <c r="F206" s="30">
        <v>195972.655</v>
      </c>
      <c r="G206" s="28">
        <v>60607.525000000001</v>
      </c>
      <c r="H206" s="29">
        <v>44264.165000000001</v>
      </c>
      <c r="I206" s="28">
        <v>6151.4359999999997</v>
      </c>
      <c r="J206" s="30">
        <v>3589.4810000000002</v>
      </c>
      <c r="K206" s="31">
        <v>3098227.8859999999</v>
      </c>
      <c r="L206" s="32">
        <v>3557844.5720000002</v>
      </c>
    </row>
    <row r="207" spans="1:12" ht="13.5" thickBot="1" x14ac:dyDescent="0.25">
      <c r="A207" s="33" t="s">
        <v>394</v>
      </c>
      <c r="B207" s="34" t="s">
        <v>395</v>
      </c>
      <c r="C207" s="35">
        <v>459181.478</v>
      </c>
      <c r="D207" s="36">
        <v>623145.29099999997</v>
      </c>
      <c r="E207" s="35">
        <v>37942.313999999998</v>
      </c>
      <c r="F207" s="37">
        <v>49551.004000000001</v>
      </c>
      <c r="G207" s="35">
        <v>214469.27</v>
      </c>
      <c r="H207" s="36">
        <v>445535.234</v>
      </c>
      <c r="I207" s="35">
        <v>29230.507000000001</v>
      </c>
      <c r="J207" s="37">
        <v>39485.857000000004</v>
      </c>
      <c r="K207" s="38">
        <v>244712.20800000001</v>
      </c>
      <c r="L207" s="39">
        <v>177610.05699999997</v>
      </c>
    </row>
  </sheetData>
  <sortState xmlns:xlrd2="http://schemas.microsoft.com/office/spreadsheetml/2017/richdata2" ref="A6:L202">
    <sortCondition ref="A6"/>
  </sortState>
  <printOptions horizontalCentered="1"/>
  <pageMargins left="0.19685039370078741" right="0.19685039370078741" top="0.70866141732283472" bottom="0.39370078740157483" header="0.19685039370078741" footer="0.23622047244094491"/>
  <pageSetup paperSize="9" scale="80" orientation="landscape" r:id="rId1"/>
  <headerFooter alignWithMargins="0">
    <oddHeader xml:space="preserve">&amp;L&amp;"Times New Roman CE,Pogrubiona kursywa"&amp;12Departament Rynków Rolnych&amp;C
&amp;8
&amp;"Times New Roman CE,Standardowy"&amp;14Polski handel zagraniczny towarami rolno-spożywczymi w 2020 r. - dane ostateczne! </oddHeader>
    <oddFooter>&amp;L&amp;"Times New Roman CE,Pogrubiona kursywa"&amp;12 Źródło: Min. Finansów&amp;CStrona &amp;P&amp;R&amp;"Times New Roman CE,Pogrubiona kursywa"&amp;12Przygotował: Tomasz Chruśliński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15"/>
  <dimension ref="A1:L208"/>
  <sheetViews>
    <sheetView showGridLines="0" showZeros="0" zoomScale="90" zoomScaleNormal="90" workbookViewId="0">
      <selection activeCell="B17" sqref="B17"/>
    </sheetView>
  </sheetViews>
  <sheetFormatPr defaultColWidth="10.140625" defaultRowHeight="12.75" x14ac:dyDescent="0.2"/>
  <cols>
    <col min="1" max="1" width="4.85546875" bestFit="1" customWidth="1"/>
    <col min="2" max="2" width="55.7109375" bestFit="1" customWidth="1"/>
    <col min="3" max="3" width="9.85546875" bestFit="1" customWidth="1"/>
    <col min="4" max="4" width="10.7109375" bestFit="1" customWidth="1"/>
    <col min="5" max="5" width="9.85546875" bestFit="1" customWidth="1"/>
    <col min="6" max="6" width="10.7109375" bestFit="1" customWidth="1"/>
    <col min="7" max="7" width="9.85546875" bestFit="1" customWidth="1"/>
    <col min="8" max="8" width="10.7109375" bestFit="1" customWidth="1"/>
    <col min="9" max="9" width="9.85546875" bestFit="1" customWidth="1"/>
    <col min="10" max="10" width="10.7109375" bestFit="1" customWidth="1"/>
    <col min="11" max="11" width="9.85546875" bestFit="1" customWidth="1"/>
    <col min="12" max="12" width="10.7109375" bestFit="1" customWidth="1"/>
    <col min="257" max="257" width="4.85546875" bestFit="1" customWidth="1"/>
    <col min="258" max="258" width="55.7109375" bestFit="1" customWidth="1"/>
    <col min="259" max="268" width="10.42578125" customWidth="1"/>
    <col min="513" max="513" width="4.85546875" bestFit="1" customWidth="1"/>
    <col min="514" max="514" width="55.7109375" bestFit="1" customWidth="1"/>
    <col min="515" max="524" width="10.42578125" customWidth="1"/>
    <col min="769" max="769" width="4.85546875" bestFit="1" customWidth="1"/>
    <col min="770" max="770" width="55.7109375" bestFit="1" customWidth="1"/>
    <col min="771" max="780" width="10.42578125" customWidth="1"/>
    <col min="1025" max="1025" width="4.85546875" bestFit="1" customWidth="1"/>
    <col min="1026" max="1026" width="55.7109375" bestFit="1" customWidth="1"/>
    <col min="1027" max="1036" width="10.42578125" customWidth="1"/>
    <col min="1281" max="1281" width="4.85546875" bestFit="1" customWidth="1"/>
    <col min="1282" max="1282" width="55.7109375" bestFit="1" customWidth="1"/>
    <col min="1283" max="1292" width="10.42578125" customWidth="1"/>
    <col min="1537" max="1537" width="4.85546875" bestFit="1" customWidth="1"/>
    <col min="1538" max="1538" width="55.7109375" bestFit="1" customWidth="1"/>
    <col min="1539" max="1548" width="10.42578125" customWidth="1"/>
    <col min="1793" max="1793" width="4.85546875" bestFit="1" customWidth="1"/>
    <col min="1794" max="1794" width="55.7109375" bestFit="1" customWidth="1"/>
    <col min="1795" max="1804" width="10.42578125" customWidth="1"/>
    <col min="2049" max="2049" width="4.85546875" bestFit="1" customWidth="1"/>
    <col min="2050" max="2050" width="55.7109375" bestFit="1" customWidth="1"/>
    <col min="2051" max="2060" width="10.42578125" customWidth="1"/>
    <col min="2305" max="2305" width="4.85546875" bestFit="1" customWidth="1"/>
    <col min="2306" max="2306" width="55.7109375" bestFit="1" customWidth="1"/>
    <col min="2307" max="2316" width="10.42578125" customWidth="1"/>
    <col min="2561" max="2561" width="4.85546875" bestFit="1" customWidth="1"/>
    <col min="2562" max="2562" width="55.7109375" bestFit="1" customWidth="1"/>
    <col min="2563" max="2572" width="10.42578125" customWidth="1"/>
    <col min="2817" max="2817" width="4.85546875" bestFit="1" customWidth="1"/>
    <col min="2818" max="2818" width="55.7109375" bestFit="1" customWidth="1"/>
    <col min="2819" max="2828" width="10.42578125" customWidth="1"/>
    <col min="3073" max="3073" width="4.85546875" bestFit="1" customWidth="1"/>
    <col min="3074" max="3074" width="55.7109375" bestFit="1" customWidth="1"/>
    <col min="3075" max="3084" width="10.42578125" customWidth="1"/>
    <col min="3329" max="3329" width="4.85546875" bestFit="1" customWidth="1"/>
    <col min="3330" max="3330" width="55.7109375" bestFit="1" customWidth="1"/>
    <col min="3331" max="3340" width="10.42578125" customWidth="1"/>
    <col min="3585" max="3585" width="4.85546875" bestFit="1" customWidth="1"/>
    <col min="3586" max="3586" width="55.7109375" bestFit="1" customWidth="1"/>
    <col min="3587" max="3596" width="10.42578125" customWidth="1"/>
    <col min="3841" max="3841" width="4.85546875" bestFit="1" customWidth="1"/>
    <col min="3842" max="3842" width="55.7109375" bestFit="1" customWidth="1"/>
    <col min="3843" max="3852" width="10.42578125" customWidth="1"/>
    <col min="4097" max="4097" width="4.85546875" bestFit="1" customWidth="1"/>
    <col min="4098" max="4098" width="55.7109375" bestFit="1" customWidth="1"/>
    <col min="4099" max="4108" width="10.42578125" customWidth="1"/>
    <col min="4353" max="4353" width="4.85546875" bestFit="1" customWidth="1"/>
    <col min="4354" max="4354" width="55.7109375" bestFit="1" customWidth="1"/>
    <col min="4355" max="4364" width="10.42578125" customWidth="1"/>
    <col min="4609" max="4609" width="4.85546875" bestFit="1" customWidth="1"/>
    <col min="4610" max="4610" width="55.7109375" bestFit="1" customWidth="1"/>
    <col min="4611" max="4620" width="10.42578125" customWidth="1"/>
    <col min="4865" max="4865" width="4.85546875" bestFit="1" customWidth="1"/>
    <col min="4866" max="4866" width="55.7109375" bestFit="1" customWidth="1"/>
    <col min="4867" max="4876" width="10.42578125" customWidth="1"/>
    <col min="5121" max="5121" width="4.85546875" bestFit="1" customWidth="1"/>
    <col min="5122" max="5122" width="55.7109375" bestFit="1" customWidth="1"/>
    <col min="5123" max="5132" width="10.42578125" customWidth="1"/>
    <col min="5377" max="5377" width="4.85546875" bestFit="1" customWidth="1"/>
    <col min="5378" max="5378" width="55.7109375" bestFit="1" customWidth="1"/>
    <col min="5379" max="5388" width="10.42578125" customWidth="1"/>
    <col min="5633" max="5633" width="4.85546875" bestFit="1" customWidth="1"/>
    <col min="5634" max="5634" width="55.7109375" bestFit="1" customWidth="1"/>
    <col min="5635" max="5644" width="10.42578125" customWidth="1"/>
    <col min="5889" max="5889" width="4.85546875" bestFit="1" customWidth="1"/>
    <col min="5890" max="5890" width="55.7109375" bestFit="1" customWidth="1"/>
    <col min="5891" max="5900" width="10.42578125" customWidth="1"/>
    <col min="6145" max="6145" width="4.85546875" bestFit="1" customWidth="1"/>
    <col min="6146" max="6146" width="55.7109375" bestFit="1" customWidth="1"/>
    <col min="6147" max="6156" width="10.42578125" customWidth="1"/>
    <col min="6401" max="6401" width="4.85546875" bestFit="1" customWidth="1"/>
    <col min="6402" max="6402" width="55.7109375" bestFit="1" customWidth="1"/>
    <col min="6403" max="6412" width="10.42578125" customWidth="1"/>
    <col min="6657" max="6657" width="4.85546875" bestFit="1" customWidth="1"/>
    <col min="6658" max="6658" width="55.7109375" bestFit="1" customWidth="1"/>
    <col min="6659" max="6668" width="10.42578125" customWidth="1"/>
    <col min="6913" max="6913" width="4.85546875" bestFit="1" customWidth="1"/>
    <col min="6914" max="6914" width="55.7109375" bestFit="1" customWidth="1"/>
    <col min="6915" max="6924" width="10.42578125" customWidth="1"/>
    <col min="7169" max="7169" width="4.85546875" bestFit="1" customWidth="1"/>
    <col min="7170" max="7170" width="55.7109375" bestFit="1" customWidth="1"/>
    <col min="7171" max="7180" width="10.42578125" customWidth="1"/>
    <col min="7425" max="7425" width="4.85546875" bestFit="1" customWidth="1"/>
    <col min="7426" max="7426" width="55.7109375" bestFit="1" customWidth="1"/>
    <col min="7427" max="7436" width="10.42578125" customWidth="1"/>
    <col min="7681" max="7681" width="4.85546875" bestFit="1" customWidth="1"/>
    <col min="7682" max="7682" width="55.7109375" bestFit="1" customWidth="1"/>
    <col min="7683" max="7692" width="10.42578125" customWidth="1"/>
    <col min="7937" max="7937" width="4.85546875" bestFit="1" customWidth="1"/>
    <col min="7938" max="7938" width="55.7109375" bestFit="1" customWidth="1"/>
    <col min="7939" max="7948" width="10.42578125" customWidth="1"/>
    <col min="8193" max="8193" width="4.85546875" bestFit="1" customWidth="1"/>
    <col min="8194" max="8194" width="55.7109375" bestFit="1" customWidth="1"/>
    <col min="8195" max="8204" width="10.42578125" customWidth="1"/>
    <col min="8449" max="8449" width="4.85546875" bestFit="1" customWidth="1"/>
    <col min="8450" max="8450" width="55.7109375" bestFit="1" customWidth="1"/>
    <col min="8451" max="8460" width="10.42578125" customWidth="1"/>
    <col min="8705" max="8705" width="4.85546875" bestFit="1" customWidth="1"/>
    <col min="8706" max="8706" width="55.7109375" bestFit="1" customWidth="1"/>
    <col min="8707" max="8716" width="10.42578125" customWidth="1"/>
    <col min="8961" max="8961" width="4.85546875" bestFit="1" customWidth="1"/>
    <col min="8962" max="8962" width="55.7109375" bestFit="1" customWidth="1"/>
    <col min="8963" max="8972" width="10.42578125" customWidth="1"/>
    <col min="9217" max="9217" width="4.85546875" bestFit="1" customWidth="1"/>
    <col min="9218" max="9218" width="55.7109375" bestFit="1" customWidth="1"/>
    <col min="9219" max="9228" width="10.42578125" customWidth="1"/>
    <col min="9473" max="9473" width="4.85546875" bestFit="1" customWidth="1"/>
    <col min="9474" max="9474" width="55.7109375" bestFit="1" customWidth="1"/>
    <col min="9475" max="9484" width="10.42578125" customWidth="1"/>
    <col min="9729" max="9729" width="4.85546875" bestFit="1" customWidth="1"/>
    <col min="9730" max="9730" width="55.7109375" bestFit="1" customWidth="1"/>
    <col min="9731" max="9740" width="10.42578125" customWidth="1"/>
    <col min="9985" max="9985" width="4.85546875" bestFit="1" customWidth="1"/>
    <col min="9986" max="9986" width="55.7109375" bestFit="1" customWidth="1"/>
    <col min="9987" max="9996" width="10.42578125" customWidth="1"/>
    <col min="10241" max="10241" width="4.85546875" bestFit="1" customWidth="1"/>
    <col min="10242" max="10242" width="55.7109375" bestFit="1" customWidth="1"/>
    <col min="10243" max="10252" width="10.42578125" customWidth="1"/>
    <col min="10497" max="10497" width="4.85546875" bestFit="1" customWidth="1"/>
    <col min="10498" max="10498" width="55.7109375" bestFit="1" customWidth="1"/>
    <col min="10499" max="10508" width="10.42578125" customWidth="1"/>
    <col min="10753" max="10753" width="4.85546875" bestFit="1" customWidth="1"/>
    <col min="10754" max="10754" width="55.7109375" bestFit="1" customWidth="1"/>
    <col min="10755" max="10764" width="10.42578125" customWidth="1"/>
    <col min="11009" max="11009" width="4.85546875" bestFit="1" customWidth="1"/>
    <col min="11010" max="11010" width="55.7109375" bestFit="1" customWidth="1"/>
    <col min="11011" max="11020" width="10.42578125" customWidth="1"/>
    <col min="11265" max="11265" width="4.85546875" bestFit="1" customWidth="1"/>
    <col min="11266" max="11266" width="55.7109375" bestFit="1" customWidth="1"/>
    <col min="11267" max="11276" width="10.42578125" customWidth="1"/>
    <col min="11521" max="11521" width="4.85546875" bestFit="1" customWidth="1"/>
    <col min="11522" max="11522" width="55.7109375" bestFit="1" customWidth="1"/>
    <col min="11523" max="11532" width="10.42578125" customWidth="1"/>
    <col min="11777" max="11777" width="4.85546875" bestFit="1" customWidth="1"/>
    <col min="11778" max="11778" width="55.7109375" bestFit="1" customWidth="1"/>
    <col min="11779" max="11788" width="10.42578125" customWidth="1"/>
    <col min="12033" max="12033" width="4.85546875" bestFit="1" customWidth="1"/>
    <col min="12034" max="12034" width="55.7109375" bestFit="1" customWidth="1"/>
    <col min="12035" max="12044" width="10.42578125" customWidth="1"/>
    <col min="12289" max="12289" width="4.85546875" bestFit="1" customWidth="1"/>
    <col min="12290" max="12290" width="55.7109375" bestFit="1" customWidth="1"/>
    <col min="12291" max="12300" width="10.42578125" customWidth="1"/>
    <col min="12545" max="12545" width="4.85546875" bestFit="1" customWidth="1"/>
    <col min="12546" max="12546" width="55.7109375" bestFit="1" customWidth="1"/>
    <col min="12547" max="12556" width="10.42578125" customWidth="1"/>
    <col min="12801" max="12801" width="4.85546875" bestFit="1" customWidth="1"/>
    <col min="12802" max="12802" width="55.7109375" bestFit="1" customWidth="1"/>
    <col min="12803" max="12812" width="10.42578125" customWidth="1"/>
    <col min="13057" max="13057" width="4.85546875" bestFit="1" customWidth="1"/>
    <col min="13058" max="13058" width="55.7109375" bestFit="1" customWidth="1"/>
    <col min="13059" max="13068" width="10.42578125" customWidth="1"/>
    <col min="13313" max="13313" width="4.85546875" bestFit="1" customWidth="1"/>
    <col min="13314" max="13314" width="55.7109375" bestFit="1" customWidth="1"/>
    <col min="13315" max="13324" width="10.42578125" customWidth="1"/>
    <col min="13569" max="13569" width="4.85546875" bestFit="1" customWidth="1"/>
    <col min="13570" max="13570" width="55.7109375" bestFit="1" customWidth="1"/>
    <col min="13571" max="13580" width="10.42578125" customWidth="1"/>
    <col min="13825" max="13825" width="4.85546875" bestFit="1" customWidth="1"/>
    <col min="13826" max="13826" width="55.7109375" bestFit="1" customWidth="1"/>
    <col min="13827" max="13836" width="10.42578125" customWidth="1"/>
    <col min="14081" max="14081" width="4.85546875" bestFit="1" customWidth="1"/>
    <col min="14082" max="14082" width="55.7109375" bestFit="1" customWidth="1"/>
    <col min="14083" max="14092" width="10.42578125" customWidth="1"/>
    <col min="14337" max="14337" width="4.85546875" bestFit="1" customWidth="1"/>
    <col min="14338" max="14338" width="55.7109375" bestFit="1" customWidth="1"/>
    <col min="14339" max="14348" width="10.42578125" customWidth="1"/>
    <col min="14593" max="14593" width="4.85546875" bestFit="1" customWidth="1"/>
    <col min="14594" max="14594" width="55.7109375" bestFit="1" customWidth="1"/>
    <col min="14595" max="14604" width="10.42578125" customWidth="1"/>
    <col min="14849" max="14849" width="4.85546875" bestFit="1" customWidth="1"/>
    <col min="14850" max="14850" width="55.7109375" bestFit="1" customWidth="1"/>
    <col min="14851" max="14860" width="10.42578125" customWidth="1"/>
    <col min="15105" max="15105" width="4.85546875" bestFit="1" customWidth="1"/>
    <col min="15106" max="15106" width="55.7109375" bestFit="1" customWidth="1"/>
    <col min="15107" max="15116" width="10.42578125" customWidth="1"/>
    <col min="15361" max="15361" width="4.85546875" bestFit="1" customWidth="1"/>
    <col min="15362" max="15362" width="55.7109375" bestFit="1" customWidth="1"/>
    <col min="15363" max="15372" width="10.42578125" customWidth="1"/>
    <col min="15617" max="15617" width="4.85546875" bestFit="1" customWidth="1"/>
    <col min="15618" max="15618" width="55.7109375" bestFit="1" customWidth="1"/>
    <col min="15619" max="15628" width="10.42578125" customWidth="1"/>
    <col min="15873" max="15873" width="4.85546875" bestFit="1" customWidth="1"/>
    <col min="15874" max="15874" width="55.7109375" bestFit="1" customWidth="1"/>
    <col min="15875" max="15884" width="10.42578125" customWidth="1"/>
    <col min="16129" max="16129" width="4.85546875" bestFit="1" customWidth="1"/>
    <col min="16130" max="16130" width="55.7109375" bestFit="1" customWidth="1"/>
    <col min="16131" max="16140" width="10.42578125" customWidth="1"/>
  </cols>
  <sheetData>
    <row r="1" spans="1:12" ht="13.5" thickBot="1" x14ac:dyDescent="0.25">
      <c r="A1" s="1" t="s">
        <v>0</v>
      </c>
    </row>
    <row r="2" spans="1:12" ht="14.25" x14ac:dyDescent="0.2">
      <c r="A2" s="2"/>
      <c r="B2" s="3"/>
      <c r="C2" s="4" t="s">
        <v>1</v>
      </c>
      <c r="D2" s="5"/>
      <c r="E2" s="5"/>
      <c r="F2" s="6"/>
      <c r="G2" s="4" t="s">
        <v>2</v>
      </c>
      <c r="H2" s="5"/>
      <c r="I2" s="5"/>
      <c r="J2" s="6"/>
      <c r="K2" s="4" t="s">
        <v>3</v>
      </c>
      <c r="L2" s="7"/>
    </row>
    <row r="3" spans="1:12" ht="14.25" x14ac:dyDescent="0.2">
      <c r="A3" s="8" t="s">
        <v>4</v>
      </c>
      <c r="B3" s="9" t="s">
        <v>5</v>
      </c>
      <c r="C3" s="10" t="s">
        <v>6</v>
      </c>
      <c r="D3" s="10"/>
      <c r="E3" s="10" t="s">
        <v>7</v>
      </c>
      <c r="F3" s="11"/>
      <c r="G3" s="10" t="s">
        <v>6</v>
      </c>
      <c r="H3" s="10"/>
      <c r="I3" s="10" t="s">
        <v>7</v>
      </c>
      <c r="J3" s="11"/>
      <c r="K3" s="10" t="s">
        <v>6</v>
      </c>
      <c r="L3" s="12"/>
    </row>
    <row r="4" spans="1:12" ht="14.25" thickBot="1" x14ac:dyDescent="0.3">
      <c r="A4" s="13"/>
      <c r="B4" s="14"/>
      <c r="C4" s="15" t="s">
        <v>540</v>
      </c>
      <c r="D4" s="16" t="s">
        <v>658</v>
      </c>
      <c r="E4" s="15" t="s">
        <v>540</v>
      </c>
      <c r="F4" s="17" t="s">
        <v>658</v>
      </c>
      <c r="G4" s="15" t="s">
        <v>540</v>
      </c>
      <c r="H4" s="16" t="s">
        <v>658</v>
      </c>
      <c r="I4" s="15" t="s">
        <v>540</v>
      </c>
      <c r="J4" s="17" t="s">
        <v>658</v>
      </c>
      <c r="K4" s="15" t="s">
        <v>540</v>
      </c>
      <c r="L4" s="18" t="s">
        <v>658</v>
      </c>
    </row>
    <row r="5" spans="1:12" ht="13.5" x14ac:dyDescent="0.25">
      <c r="A5" s="19" t="s">
        <v>645</v>
      </c>
      <c r="B5" s="20"/>
      <c r="C5" s="21">
        <v>25923350.91399999</v>
      </c>
      <c r="D5" s="22">
        <v>27484503.823000003</v>
      </c>
      <c r="E5" s="21"/>
      <c r="F5" s="23"/>
      <c r="G5" s="21">
        <v>14763644.860000007</v>
      </c>
      <c r="H5" s="22">
        <v>15767855.876999991</v>
      </c>
      <c r="I5" s="21"/>
      <c r="J5" s="23"/>
      <c r="K5" s="21">
        <v>11159706.054</v>
      </c>
      <c r="L5" s="24">
        <v>11716647.946</v>
      </c>
    </row>
    <row r="6" spans="1:12" ht="13.5" customHeight="1" x14ac:dyDescent="0.2">
      <c r="A6" s="26" t="s">
        <v>8</v>
      </c>
      <c r="B6" s="27" t="s">
        <v>9</v>
      </c>
      <c r="C6" s="28">
        <v>8585.4480000000003</v>
      </c>
      <c r="D6" s="29">
        <v>10478.221</v>
      </c>
      <c r="E6" s="28">
        <v>3034.165</v>
      </c>
      <c r="F6" s="30">
        <v>3763.79</v>
      </c>
      <c r="G6" s="28">
        <v>1098.4059999999999</v>
      </c>
      <c r="H6" s="29">
        <v>687.93499999999995</v>
      </c>
      <c r="I6" s="28">
        <v>22.173999999999999</v>
      </c>
      <c r="J6" s="30">
        <v>60.744999999999997</v>
      </c>
      <c r="K6" s="31">
        <v>7487.0420000000004</v>
      </c>
      <c r="L6" s="32">
        <v>9790.2860000000001</v>
      </c>
    </row>
    <row r="7" spans="1:12" ht="13.5" customHeight="1" x14ac:dyDescent="0.2">
      <c r="A7" s="26" t="s">
        <v>10</v>
      </c>
      <c r="B7" s="27" t="s">
        <v>11</v>
      </c>
      <c r="C7" s="28">
        <v>22873.061000000002</v>
      </c>
      <c r="D7" s="29">
        <v>27368.447</v>
      </c>
      <c r="E7" s="28">
        <v>9202.2540000000008</v>
      </c>
      <c r="F7" s="30">
        <v>11651.683999999999</v>
      </c>
      <c r="G7" s="28">
        <v>75246.404999999999</v>
      </c>
      <c r="H7" s="29">
        <v>63464.987000000001</v>
      </c>
      <c r="I7" s="28">
        <v>32996.713000000003</v>
      </c>
      <c r="J7" s="30">
        <v>29790.733</v>
      </c>
      <c r="K7" s="31">
        <v>-52373.343999999997</v>
      </c>
      <c r="L7" s="32">
        <v>-36096.54</v>
      </c>
    </row>
    <row r="8" spans="1:12" ht="13.5" customHeight="1" x14ac:dyDescent="0.2">
      <c r="A8" s="26" t="s">
        <v>12</v>
      </c>
      <c r="B8" s="27" t="s">
        <v>13</v>
      </c>
      <c r="C8" s="28">
        <v>12372.183999999999</v>
      </c>
      <c r="D8" s="29">
        <v>11053.458000000001</v>
      </c>
      <c r="E8" s="28">
        <v>8423.1329999999998</v>
      </c>
      <c r="F8" s="30">
        <v>8724.5779999999995</v>
      </c>
      <c r="G8" s="28">
        <v>500431.74</v>
      </c>
      <c r="H8" s="29">
        <v>485146.74</v>
      </c>
      <c r="I8" s="28">
        <v>213117.69899999999</v>
      </c>
      <c r="J8" s="30">
        <v>226162.07</v>
      </c>
      <c r="K8" s="31">
        <v>-488059.55599999998</v>
      </c>
      <c r="L8" s="32">
        <v>-474093.28200000001</v>
      </c>
    </row>
    <row r="9" spans="1:12" x14ac:dyDescent="0.2">
      <c r="A9" s="26" t="s">
        <v>14</v>
      </c>
      <c r="B9" s="27" t="s">
        <v>15</v>
      </c>
      <c r="C9" s="28">
        <v>1935.28</v>
      </c>
      <c r="D9" s="29">
        <v>1088.653</v>
      </c>
      <c r="E9" s="28">
        <v>833.96900000000005</v>
      </c>
      <c r="F9" s="30">
        <v>426.78899999999999</v>
      </c>
      <c r="G9" s="28">
        <v>151.179</v>
      </c>
      <c r="H9" s="29">
        <v>91.850999999999999</v>
      </c>
      <c r="I9" s="28">
        <v>76.150999999999996</v>
      </c>
      <c r="J9" s="30">
        <v>40.878</v>
      </c>
      <c r="K9" s="31">
        <v>1784.1009999999999</v>
      </c>
      <c r="L9" s="32">
        <v>996.80200000000002</v>
      </c>
    </row>
    <row r="10" spans="1:12" x14ac:dyDescent="0.2">
      <c r="A10" s="26" t="s">
        <v>16</v>
      </c>
      <c r="B10" s="27" t="s">
        <v>17</v>
      </c>
      <c r="C10" s="28">
        <v>45517.845999999998</v>
      </c>
      <c r="D10" s="29">
        <v>47412.663999999997</v>
      </c>
      <c r="E10" s="28">
        <v>31854.431</v>
      </c>
      <c r="F10" s="30">
        <v>32328.691999999999</v>
      </c>
      <c r="G10" s="28">
        <v>162813.15400000001</v>
      </c>
      <c r="H10" s="29">
        <v>150059.361</v>
      </c>
      <c r="I10" s="28">
        <v>115464.504</v>
      </c>
      <c r="J10" s="30">
        <v>113931.693</v>
      </c>
      <c r="K10" s="31">
        <v>-117295.30800000002</v>
      </c>
      <c r="L10" s="32">
        <v>-102646.69700000001</v>
      </c>
    </row>
    <row r="11" spans="1:12" x14ac:dyDescent="0.2">
      <c r="A11" s="26" t="s">
        <v>18</v>
      </c>
      <c r="B11" s="27" t="s">
        <v>19</v>
      </c>
      <c r="C11" s="28">
        <v>6676.66</v>
      </c>
      <c r="D11" s="29">
        <v>6386.2079999999996</v>
      </c>
      <c r="E11" s="28">
        <v>2527.2440000000001</v>
      </c>
      <c r="F11" s="30">
        <v>2260.7820000000002</v>
      </c>
      <c r="G11" s="28">
        <v>6703.5010000000002</v>
      </c>
      <c r="H11" s="29">
        <v>6772.3190000000004</v>
      </c>
      <c r="I11" s="28">
        <v>157.357</v>
      </c>
      <c r="J11" s="30">
        <v>266.767</v>
      </c>
      <c r="K11" s="31">
        <v>-26.841000000000349</v>
      </c>
      <c r="L11" s="32">
        <v>-386.11100000000079</v>
      </c>
    </row>
    <row r="12" spans="1:12" x14ac:dyDescent="0.2">
      <c r="A12" s="26" t="s">
        <v>20</v>
      </c>
      <c r="B12" s="27" t="s">
        <v>21</v>
      </c>
      <c r="C12" s="28">
        <v>971679.85</v>
      </c>
      <c r="D12" s="29">
        <v>982579.25699999998</v>
      </c>
      <c r="E12" s="28">
        <v>263334.14399999997</v>
      </c>
      <c r="F12" s="30">
        <v>264913.77799999999</v>
      </c>
      <c r="G12" s="28">
        <v>61226.550999999999</v>
      </c>
      <c r="H12" s="29">
        <v>51100.309000000001</v>
      </c>
      <c r="I12" s="28">
        <v>19079.682000000001</v>
      </c>
      <c r="J12" s="30">
        <v>15088.263999999999</v>
      </c>
      <c r="K12" s="31">
        <v>910453.299</v>
      </c>
      <c r="L12" s="32">
        <v>931478.94799999997</v>
      </c>
    </row>
    <row r="13" spans="1:12" x14ac:dyDescent="0.2">
      <c r="A13" s="26" t="s">
        <v>22</v>
      </c>
      <c r="B13" s="27" t="s">
        <v>23</v>
      </c>
      <c r="C13" s="28">
        <v>290181.75799999997</v>
      </c>
      <c r="D13" s="29">
        <v>276476.228</v>
      </c>
      <c r="E13" s="28">
        <v>85467.667000000001</v>
      </c>
      <c r="F13" s="30">
        <v>83721.866999999998</v>
      </c>
      <c r="G13" s="28">
        <v>21116.441999999999</v>
      </c>
      <c r="H13" s="29">
        <v>20112.349999999999</v>
      </c>
      <c r="I13" s="28">
        <v>5190.8819999999996</v>
      </c>
      <c r="J13" s="30">
        <v>5823.1639999999998</v>
      </c>
      <c r="K13" s="31">
        <v>269065.31599999999</v>
      </c>
      <c r="L13" s="32">
        <v>256363.878</v>
      </c>
    </row>
    <row r="14" spans="1:12" x14ac:dyDescent="0.2">
      <c r="A14" s="26" t="s">
        <v>24</v>
      </c>
      <c r="B14" s="27" t="s">
        <v>25</v>
      </c>
      <c r="C14" s="28">
        <v>657415.80900000001</v>
      </c>
      <c r="D14" s="29">
        <v>585594.72699999996</v>
      </c>
      <c r="E14" s="28">
        <v>326859.24300000002</v>
      </c>
      <c r="F14" s="30">
        <v>282571.55699999997</v>
      </c>
      <c r="G14" s="28">
        <v>1459244.75</v>
      </c>
      <c r="H14" s="29">
        <v>1364768.389</v>
      </c>
      <c r="I14" s="28">
        <v>659623.23400000005</v>
      </c>
      <c r="J14" s="30">
        <v>664079.33299999998</v>
      </c>
      <c r="K14" s="31">
        <v>-801828.94099999999</v>
      </c>
      <c r="L14" s="32">
        <v>-779173.66200000001</v>
      </c>
    </row>
    <row r="15" spans="1:12" x14ac:dyDescent="0.2">
      <c r="A15" s="26" t="s">
        <v>26</v>
      </c>
      <c r="B15" s="27" t="s">
        <v>27</v>
      </c>
      <c r="C15" s="28">
        <v>2702.433</v>
      </c>
      <c r="D15" s="29">
        <v>3540.8719999999998</v>
      </c>
      <c r="E15" s="28">
        <v>456.04199999999997</v>
      </c>
      <c r="F15" s="30">
        <v>552.81600000000003</v>
      </c>
      <c r="G15" s="28">
        <v>5807</v>
      </c>
      <c r="H15" s="29">
        <v>3108.41</v>
      </c>
      <c r="I15" s="28">
        <v>874.98900000000003</v>
      </c>
      <c r="J15" s="30">
        <v>451.255</v>
      </c>
      <c r="K15" s="31">
        <v>-3104.567</v>
      </c>
      <c r="L15" s="32">
        <v>432.46199999999999</v>
      </c>
    </row>
    <row r="16" spans="1:12" x14ac:dyDescent="0.2">
      <c r="A16" s="26" t="s">
        <v>28</v>
      </c>
      <c r="B16" s="27" t="s">
        <v>29</v>
      </c>
      <c r="C16" s="28">
        <v>31158.258999999998</v>
      </c>
      <c r="D16" s="29">
        <v>31989.887999999999</v>
      </c>
      <c r="E16" s="28">
        <v>7252.5129999999999</v>
      </c>
      <c r="F16" s="30">
        <v>7437.5309999999999</v>
      </c>
      <c r="G16" s="28">
        <v>400.21499999999997</v>
      </c>
      <c r="H16" s="29">
        <v>495.78500000000003</v>
      </c>
      <c r="I16" s="28">
        <v>57.201999999999998</v>
      </c>
      <c r="J16" s="30">
        <v>412.87</v>
      </c>
      <c r="K16" s="31">
        <v>30758.043999999998</v>
      </c>
      <c r="L16" s="32">
        <v>31494.102999999999</v>
      </c>
    </row>
    <row r="17" spans="1:12" x14ac:dyDescent="0.2">
      <c r="A17" s="26" t="s">
        <v>30</v>
      </c>
      <c r="B17" s="27" t="s">
        <v>31</v>
      </c>
      <c r="C17" s="28">
        <v>61501.241000000002</v>
      </c>
      <c r="D17" s="29">
        <v>73070.630999999994</v>
      </c>
      <c r="E17" s="28">
        <v>58157.849000000002</v>
      </c>
      <c r="F17" s="30">
        <v>66350.038</v>
      </c>
      <c r="G17" s="28">
        <v>23093.892</v>
      </c>
      <c r="H17" s="29">
        <v>25722.261999999999</v>
      </c>
      <c r="I17" s="28">
        <v>16184.81</v>
      </c>
      <c r="J17" s="30">
        <v>28258.595000000001</v>
      </c>
      <c r="K17" s="31">
        <v>38407.349000000002</v>
      </c>
      <c r="L17" s="32">
        <v>47348.368999999992</v>
      </c>
    </row>
    <row r="18" spans="1:12" x14ac:dyDescent="0.2">
      <c r="A18" s="26" t="s">
        <v>32</v>
      </c>
      <c r="B18" s="27" t="s">
        <v>33</v>
      </c>
      <c r="C18" s="28">
        <v>2271752.213</v>
      </c>
      <c r="D18" s="29">
        <v>2053997.622</v>
      </c>
      <c r="E18" s="28">
        <v>1038623.67</v>
      </c>
      <c r="F18" s="30">
        <v>1091308.2779999999</v>
      </c>
      <c r="G18" s="28">
        <v>86413.551000000007</v>
      </c>
      <c r="H18" s="29">
        <v>62611.873</v>
      </c>
      <c r="I18" s="28">
        <v>61710.966999999997</v>
      </c>
      <c r="J18" s="30">
        <v>56865.932000000001</v>
      </c>
      <c r="K18" s="31">
        <v>2185338.662</v>
      </c>
      <c r="L18" s="32">
        <v>1991385.7490000001</v>
      </c>
    </row>
    <row r="19" spans="1:12" x14ac:dyDescent="0.2">
      <c r="A19" s="26" t="s">
        <v>34</v>
      </c>
      <c r="B19" s="27" t="s">
        <v>35</v>
      </c>
      <c r="C19" s="28">
        <v>50079.101000000002</v>
      </c>
      <c r="D19" s="29">
        <v>42751.936999999998</v>
      </c>
      <c r="E19" s="28">
        <v>13578.29</v>
      </c>
      <c r="F19" s="30">
        <v>12941.315000000001</v>
      </c>
      <c r="G19" s="28">
        <v>5440.3190000000004</v>
      </c>
      <c r="H19" s="29">
        <v>7185.8530000000001</v>
      </c>
      <c r="I19" s="28">
        <v>1206.174</v>
      </c>
      <c r="J19" s="30">
        <v>1225.2570000000001</v>
      </c>
      <c r="K19" s="31">
        <v>44638.781999999999</v>
      </c>
      <c r="L19" s="32">
        <v>35566.083999999995</v>
      </c>
    </row>
    <row r="20" spans="1:12" x14ac:dyDescent="0.2">
      <c r="A20" s="26" t="s">
        <v>36</v>
      </c>
      <c r="B20" s="27" t="s">
        <v>37</v>
      </c>
      <c r="C20" s="28">
        <v>23260.392</v>
      </c>
      <c r="D20" s="29">
        <v>20850.325000000001</v>
      </c>
      <c r="E20" s="28">
        <v>28131.735000000001</v>
      </c>
      <c r="F20" s="30">
        <v>27669.579000000002</v>
      </c>
      <c r="G20" s="28">
        <v>6796.3329999999996</v>
      </c>
      <c r="H20" s="29">
        <v>9634.8240000000005</v>
      </c>
      <c r="I20" s="28">
        <v>9317.4570000000003</v>
      </c>
      <c r="J20" s="30">
        <v>13531.425999999999</v>
      </c>
      <c r="K20" s="31">
        <v>16464.059000000001</v>
      </c>
      <c r="L20" s="32">
        <v>11215.501</v>
      </c>
    </row>
    <row r="21" spans="1:12" x14ac:dyDescent="0.2">
      <c r="A21" s="26" t="s">
        <v>38</v>
      </c>
      <c r="B21" s="27" t="s">
        <v>39</v>
      </c>
      <c r="C21" s="28">
        <v>97004.998999999996</v>
      </c>
      <c r="D21" s="29">
        <v>105474.51700000001</v>
      </c>
      <c r="E21" s="28">
        <v>33370.370000000003</v>
      </c>
      <c r="F21" s="30">
        <v>37413.902999999998</v>
      </c>
      <c r="G21" s="28">
        <v>32975.847999999998</v>
      </c>
      <c r="H21" s="29">
        <v>36110.116000000002</v>
      </c>
      <c r="I21" s="28">
        <v>4998.5519999999997</v>
      </c>
      <c r="J21" s="30">
        <v>4483.2550000000001</v>
      </c>
      <c r="K21" s="31">
        <v>64029.150999999998</v>
      </c>
      <c r="L21" s="32">
        <v>69364.401000000013</v>
      </c>
    </row>
    <row r="22" spans="1:12" x14ac:dyDescent="0.2">
      <c r="A22" s="26" t="s">
        <v>40</v>
      </c>
      <c r="B22" s="27" t="s">
        <v>41</v>
      </c>
      <c r="C22" s="28">
        <v>4208.7060000000001</v>
      </c>
      <c r="D22" s="29">
        <v>3157.6469999999999</v>
      </c>
      <c r="E22" s="28">
        <v>1502.7439999999999</v>
      </c>
      <c r="F22" s="30">
        <v>846.70299999999997</v>
      </c>
      <c r="G22" s="28">
        <v>5383.4589999999998</v>
      </c>
      <c r="H22" s="29">
        <v>3885.25</v>
      </c>
      <c r="I22" s="28">
        <v>1888.36</v>
      </c>
      <c r="J22" s="30">
        <v>1747.58</v>
      </c>
      <c r="K22" s="31">
        <v>-1174.7529999999997</v>
      </c>
      <c r="L22" s="32">
        <v>-727.60300000000007</v>
      </c>
    </row>
    <row r="23" spans="1:12" x14ac:dyDescent="0.2">
      <c r="A23" s="26" t="s">
        <v>42</v>
      </c>
      <c r="B23" s="27" t="s">
        <v>43</v>
      </c>
      <c r="C23" s="28">
        <v>49287.567000000003</v>
      </c>
      <c r="D23" s="29">
        <v>40306.347999999998</v>
      </c>
      <c r="E23" s="28">
        <v>11497.547</v>
      </c>
      <c r="F23" s="30">
        <v>6959.9629999999997</v>
      </c>
      <c r="G23" s="28">
        <v>249747.402</v>
      </c>
      <c r="H23" s="29">
        <v>219273.66399999999</v>
      </c>
      <c r="I23" s="28">
        <v>56307.031999999999</v>
      </c>
      <c r="J23" s="30">
        <v>53803.298000000003</v>
      </c>
      <c r="K23" s="31">
        <v>-200459.83499999999</v>
      </c>
      <c r="L23" s="32">
        <v>-178967.31599999999</v>
      </c>
    </row>
    <row r="24" spans="1:12" x14ac:dyDescent="0.2">
      <c r="A24" s="26" t="s">
        <v>44</v>
      </c>
      <c r="B24" s="27" t="s">
        <v>45</v>
      </c>
      <c r="C24" s="28">
        <v>26444.014999999999</v>
      </c>
      <c r="D24" s="29">
        <v>23431.345000000001</v>
      </c>
      <c r="E24" s="28">
        <v>18393.810000000001</v>
      </c>
      <c r="F24" s="30">
        <v>11142.865</v>
      </c>
      <c r="G24" s="28">
        <v>77302.311000000002</v>
      </c>
      <c r="H24" s="29">
        <v>71498.255999999994</v>
      </c>
      <c r="I24" s="28">
        <v>37991.546000000002</v>
      </c>
      <c r="J24" s="30">
        <v>38963.701999999997</v>
      </c>
      <c r="K24" s="31">
        <v>-50858.296000000002</v>
      </c>
      <c r="L24" s="32">
        <v>-48066.910999999993</v>
      </c>
    </row>
    <row r="25" spans="1:12" x14ac:dyDescent="0.2">
      <c r="A25" s="26" t="s">
        <v>46</v>
      </c>
      <c r="B25" s="27" t="s">
        <v>47</v>
      </c>
      <c r="C25" s="28">
        <v>561660.11100000003</v>
      </c>
      <c r="D25" s="29">
        <v>609645.61300000001</v>
      </c>
      <c r="E25" s="28">
        <v>75845.399999999994</v>
      </c>
      <c r="F25" s="30">
        <v>80506.476999999999</v>
      </c>
      <c r="G25" s="28">
        <v>111649.353</v>
      </c>
      <c r="H25" s="29">
        <v>109621.662</v>
      </c>
      <c r="I25" s="28">
        <v>33129.557999999997</v>
      </c>
      <c r="J25" s="30">
        <v>32794.290999999997</v>
      </c>
      <c r="K25" s="31">
        <v>450010.75800000003</v>
      </c>
      <c r="L25" s="32">
        <v>500023.951</v>
      </c>
    </row>
    <row r="26" spans="1:12" x14ac:dyDescent="0.2">
      <c r="A26" s="26" t="s">
        <v>48</v>
      </c>
      <c r="B26" s="27" t="s">
        <v>49</v>
      </c>
      <c r="C26" s="28">
        <v>855271.72600000002</v>
      </c>
      <c r="D26" s="29">
        <v>882444.42299999995</v>
      </c>
      <c r="E26" s="28">
        <v>62505.207000000002</v>
      </c>
      <c r="F26" s="30">
        <v>68304.679000000004</v>
      </c>
      <c r="G26" s="28">
        <v>11488.239</v>
      </c>
      <c r="H26" s="29">
        <v>18290.822</v>
      </c>
      <c r="I26" s="28">
        <v>1362.9860000000001</v>
      </c>
      <c r="J26" s="30">
        <v>1574.346</v>
      </c>
      <c r="K26" s="31">
        <v>843783.48700000008</v>
      </c>
      <c r="L26" s="32">
        <v>864153.60099999991</v>
      </c>
    </row>
    <row r="27" spans="1:12" x14ac:dyDescent="0.2">
      <c r="A27" s="26" t="s">
        <v>50</v>
      </c>
      <c r="B27" s="27" t="s">
        <v>51</v>
      </c>
      <c r="C27" s="28">
        <v>4590.3249999999998</v>
      </c>
      <c r="D27" s="29">
        <v>4031.9169999999999</v>
      </c>
      <c r="E27" s="28">
        <v>462.71600000000001</v>
      </c>
      <c r="F27" s="30">
        <v>1581.7460000000001</v>
      </c>
      <c r="G27" s="28">
        <v>12243.434999999999</v>
      </c>
      <c r="H27" s="29">
        <v>8776.3559999999998</v>
      </c>
      <c r="I27" s="28">
        <v>1817.0940000000001</v>
      </c>
      <c r="J27" s="30">
        <v>1345.075</v>
      </c>
      <c r="K27" s="31">
        <v>-7653.11</v>
      </c>
      <c r="L27" s="32">
        <v>-4744.4390000000003</v>
      </c>
    </row>
    <row r="28" spans="1:12" x14ac:dyDescent="0.2">
      <c r="A28" s="26" t="s">
        <v>52</v>
      </c>
      <c r="B28" s="27" t="s">
        <v>53</v>
      </c>
      <c r="C28" s="28">
        <v>449.29899999999998</v>
      </c>
      <c r="D28" s="29">
        <v>519.096</v>
      </c>
      <c r="E28" s="28">
        <v>100.96599999999999</v>
      </c>
      <c r="F28" s="30">
        <v>79.8</v>
      </c>
      <c r="G28" s="28">
        <v>5955.6080000000002</v>
      </c>
      <c r="H28" s="29">
        <v>4671.0680000000002</v>
      </c>
      <c r="I28" s="28">
        <v>1203.3150000000001</v>
      </c>
      <c r="J28" s="30">
        <v>986.98599999999999</v>
      </c>
      <c r="K28" s="31">
        <v>-5506.3090000000002</v>
      </c>
      <c r="L28" s="32">
        <v>-4151.9719999999998</v>
      </c>
    </row>
    <row r="29" spans="1:12" x14ac:dyDescent="0.2">
      <c r="A29" s="26" t="s">
        <v>54</v>
      </c>
      <c r="B29" s="27" t="s">
        <v>55</v>
      </c>
      <c r="C29" s="28">
        <v>2197.1019999999999</v>
      </c>
      <c r="D29" s="29">
        <v>2025.9190000000001</v>
      </c>
      <c r="E29" s="28">
        <v>320.67700000000002</v>
      </c>
      <c r="F29" s="30">
        <v>282.12299999999999</v>
      </c>
      <c r="G29" s="28">
        <v>4506.1610000000001</v>
      </c>
      <c r="H29" s="29">
        <v>5321.4449999999997</v>
      </c>
      <c r="I29" s="28">
        <v>1295.1959999999999</v>
      </c>
      <c r="J29" s="30">
        <v>1580.0930000000001</v>
      </c>
      <c r="K29" s="31">
        <v>-2309.0590000000002</v>
      </c>
      <c r="L29" s="32">
        <v>-3295.5259999999998</v>
      </c>
    </row>
    <row r="30" spans="1:12" x14ac:dyDescent="0.2">
      <c r="A30" s="26" t="s">
        <v>56</v>
      </c>
      <c r="B30" s="27" t="s">
        <v>57</v>
      </c>
      <c r="C30" s="28">
        <v>358246.98100000003</v>
      </c>
      <c r="D30" s="29">
        <v>306996.55099999998</v>
      </c>
      <c r="E30" s="28">
        <v>685702.75699999998</v>
      </c>
      <c r="F30" s="30">
        <v>633088.59100000001</v>
      </c>
      <c r="G30" s="28">
        <v>168491.46900000001</v>
      </c>
      <c r="H30" s="29">
        <v>160470.579</v>
      </c>
      <c r="I30" s="28">
        <v>222827.80600000001</v>
      </c>
      <c r="J30" s="30">
        <v>196204.56700000001</v>
      </c>
      <c r="K30" s="31">
        <v>189755.51200000002</v>
      </c>
      <c r="L30" s="32">
        <v>146525.97199999998</v>
      </c>
    </row>
    <row r="31" spans="1:12" x14ac:dyDescent="0.2">
      <c r="A31" s="26" t="s">
        <v>58</v>
      </c>
      <c r="B31" s="27" t="s">
        <v>59</v>
      </c>
      <c r="C31" s="28">
        <v>116768.586</v>
      </c>
      <c r="D31" s="29">
        <v>117676.785</v>
      </c>
      <c r="E31" s="28">
        <v>69570.548999999999</v>
      </c>
      <c r="F31" s="30">
        <v>64436.853000000003</v>
      </c>
      <c r="G31" s="28">
        <v>187709.97099999999</v>
      </c>
      <c r="H31" s="29">
        <v>206794.21</v>
      </c>
      <c r="I31" s="28">
        <v>106766.083</v>
      </c>
      <c r="J31" s="30">
        <v>120523.52</v>
      </c>
      <c r="K31" s="31">
        <v>-70941.384999999995</v>
      </c>
      <c r="L31" s="32">
        <v>-89117.424999999988</v>
      </c>
    </row>
    <row r="32" spans="1:12" x14ac:dyDescent="0.2">
      <c r="A32" s="26" t="s">
        <v>60</v>
      </c>
      <c r="B32" s="27" t="s">
        <v>61</v>
      </c>
      <c r="C32" s="28">
        <v>117806.507</v>
      </c>
      <c r="D32" s="29">
        <v>106255.255</v>
      </c>
      <c r="E32" s="28">
        <v>100974.65300000001</v>
      </c>
      <c r="F32" s="30">
        <v>91184.959000000003</v>
      </c>
      <c r="G32" s="28">
        <v>76878.194000000003</v>
      </c>
      <c r="H32" s="29">
        <v>72230.494999999995</v>
      </c>
      <c r="I32" s="28">
        <v>64682.591</v>
      </c>
      <c r="J32" s="30">
        <v>58812.745999999999</v>
      </c>
      <c r="K32" s="31">
        <v>40928.312999999995</v>
      </c>
      <c r="L32" s="32">
        <v>34024.760000000009</v>
      </c>
    </row>
    <row r="33" spans="1:12" x14ac:dyDescent="0.2">
      <c r="A33" s="26" t="s">
        <v>62</v>
      </c>
      <c r="B33" s="27" t="s">
        <v>63</v>
      </c>
      <c r="C33" s="28">
        <v>107031.183</v>
      </c>
      <c r="D33" s="29">
        <v>91222.153000000006</v>
      </c>
      <c r="E33" s="28">
        <v>105930.723</v>
      </c>
      <c r="F33" s="30">
        <v>98974.453999999998</v>
      </c>
      <c r="G33" s="28">
        <v>46307.495999999999</v>
      </c>
      <c r="H33" s="29">
        <v>62730.107000000004</v>
      </c>
      <c r="I33" s="28">
        <v>75720.671000000002</v>
      </c>
      <c r="J33" s="30">
        <v>103273.63099999999</v>
      </c>
      <c r="K33" s="31">
        <v>60723.687000000005</v>
      </c>
      <c r="L33" s="32">
        <v>28492.046000000002</v>
      </c>
    </row>
    <row r="34" spans="1:12" x14ac:dyDescent="0.2">
      <c r="A34" s="26" t="s">
        <v>64</v>
      </c>
      <c r="B34" s="27" t="s">
        <v>65</v>
      </c>
      <c r="C34" s="28">
        <v>203400.88099999999</v>
      </c>
      <c r="D34" s="29">
        <v>159708.86900000001</v>
      </c>
      <c r="E34" s="28">
        <v>50251.58</v>
      </c>
      <c r="F34" s="30">
        <v>45792.641000000003</v>
      </c>
      <c r="G34" s="28">
        <v>85607.282999999996</v>
      </c>
      <c r="H34" s="29">
        <v>84200.895999999993</v>
      </c>
      <c r="I34" s="28">
        <v>17616.107</v>
      </c>
      <c r="J34" s="30">
        <v>21463.055</v>
      </c>
      <c r="K34" s="31">
        <v>117793.598</v>
      </c>
      <c r="L34" s="32">
        <v>75507.973000000013</v>
      </c>
    </row>
    <row r="35" spans="1:12" x14ac:dyDescent="0.2">
      <c r="A35" s="26" t="s">
        <v>66</v>
      </c>
      <c r="B35" s="27" t="s">
        <v>67</v>
      </c>
      <c r="C35" s="28">
        <v>616802.39800000004</v>
      </c>
      <c r="D35" s="29">
        <v>580122.57200000004</v>
      </c>
      <c r="E35" s="28">
        <v>206482.41200000001</v>
      </c>
      <c r="F35" s="30">
        <v>194077.038</v>
      </c>
      <c r="G35" s="28">
        <v>380828.61499999999</v>
      </c>
      <c r="H35" s="29">
        <v>377162.71500000003</v>
      </c>
      <c r="I35" s="28">
        <v>104253.773</v>
      </c>
      <c r="J35" s="30">
        <v>101273.605</v>
      </c>
      <c r="K35" s="31">
        <v>235973.78300000005</v>
      </c>
      <c r="L35" s="32">
        <v>202959.85700000002</v>
      </c>
    </row>
    <row r="36" spans="1:12" x14ac:dyDescent="0.2">
      <c r="A36" s="26" t="s">
        <v>68</v>
      </c>
      <c r="B36" s="27" t="s">
        <v>69</v>
      </c>
      <c r="C36" s="28">
        <v>243639.446</v>
      </c>
      <c r="D36" s="29">
        <v>213917.27600000001</v>
      </c>
      <c r="E36" s="28">
        <v>212607.39499999999</v>
      </c>
      <c r="F36" s="30">
        <v>182924.03200000001</v>
      </c>
      <c r="G36" s="28">
        <v>25710.538</v>
      </c>
      <c r="H36" s="29">
        <v>27742.863000000001</v>
      </c>
      <c r="I36" s="28">
        <v>10694.231</v>
      </c>
      <c r="J36" s="30">
        <v>12191.562</v>
      </c>
      <c r="K36" s="31">
        <v>217928.908</v>
      </c>
      <c r="L36" s="32">
        <v>186174.413</v>
      </c>
    </row>
    <row r="37" spans="1:12" x14ac:dyDescent="0.2">
      <c r="A37" s="26" t="s">
        <v>70</v>
      </c>
      <c r="B37" s="27" t="s">
        <v>71</v>
      </c>
      <c r="C37" s="28">
        <v>77996.072</v>
      </c>
      <c r="D37" s="29">
        <v>71778.240999999995</v>
      </c>
      <c r="E37" s="28">
        <v>46201.654999999999</v>
      </c>
      <c r="F37" s="30">
        <v>46001.267</v>
      </c>
      <c r="G37" s="28">
        <v>20868.403999999999</v>
      </c>
      <c r="H37" s="29">
        <v>24663.376</v>
      </c>
      <c r="I37" s="28">
        <v>10525.157999999999</v>
      </c>
      <c r="J37" s="30">
        <v>11545.189</v>
      </c>
      <c r="K37" s="31">
        <v>57127.668000000005</v>
      </c>
      <c r="L37" s="32">
        <v>47114.864999999991</v>
      </c>
    </row>
    <row r="38" spans="1:12" x14ac:dyDescent="0.2">
      <c r="A38" s="26" t="s">
        <v>72</v>
      </c>
      <c r="B38" s="27" t="s">
        <v>73</v>
      </c>
      <c r="C38" s="28">
        <v>38166.868000000002</v>
      </c>
      <c r="D38" s="29">
        <v>52374.826999999997</v>
      </c>
      <c r="E38" s="28">
        <v>16679.196</v>
      </c>
      <c r="F38" s="30">
        <v>24062.475999999999</v>
      </c>
      <c r="G38" s="28">
        <v>15364.074000000001</v>
      </c>
      <c r="H38" s="29">
        <v>18165.8</v>
      </c>
      <c r="I38" s="28">
        <v>4165.7969999999996</v>
      </c>
      <c r="J38" s="30">
        <v>5405.7359999999999</v>
      </c>
      <c r="K38" s="31">
        <v>22802.794000000002</v>
      </c>
      <c r="L38" s="32">
        <v>34209.027000000002</v>
      </c>
    </row>
    <row r="39" spans="1:12" x14ac:dyDescent="0.2">
      <c r="A39" s="26" t="s">
        <v>74</v>
      </c>
      <c r="B39" s="27" t="s">
        <v>75</v>
      </c>
      <c r="C39" s="28">
        <v>195.83500000000001</v>
      </c>
      <c r="D39" s="29">
        <v>419.13499999999999</v>
      </c>
      <c r="E39" s="28">
        <v>47.220999999999997</v>
      </c>
      <c r="F39" s="30">
        <v>627.59400000000005</v>
      </c>
      <c r="G39" s="28">
        <v>449.43400000000003</v>
      </c>
      <c r="H39" s="29">
        <v>525.91700000000003</v>
      </c>
      <c r="I39" s="28">
        <v>29.675000000000001</v>
      </c>
      <c r="J39" s="30">
        <v>148.572</v>
      </c>
      <c r="K39" s="31">
        <v>-253.59900000000002</v>
      </c>
      <c r="L39" s="32">
        <v>-106.78200000000004</v>
      </c>
    </row>
    <row r="40" spans="1:12" x14ac:dyDescent="0.2">
      <c r="A40" s="26" t="s">
        <v>76</v>
      </c>
      <c r="B40" s="27" t="s">
        <v>77</v>
      </c>
      <c r="C40" s="28">
        <v>0</v>
      </c>
      <c r="D40" s="29">
        <v>1.64</v>
      </c>
      <c r="E40" s="28">
        <v>0</v>
      </c>
      <c r="F40" s="30">
        <v>2.04</v>
      </c>
      <c r="G40" s="28">
        <v>0.995</v>
      </c>
      <c r="H40" s="29">
        <v>1.857</v>
      </c>
      <c r="I40" s="28">
        <v>4.0000000000000001E-3</v>
      </c>
      <c r="J40" s="30">
        <v>6.0000000000000001E-3</v>
      </c>
      <c r="K40" s="31">
        <v>-0.995</v>
      </c>
      <c r="L40" s="32">
        <v>-0.21700000000000008</v>
      </c>
    </row>
    <row r="41" spans="1:12" x14ac:dyDescent="0.2">
      <c r="A41" s="26" t="s">
        <v>78</v>
      </c>
      <c r="B41" s="27" t="s">
        <v>79</v>
      </c>
      <c r="C41" s="28">
        <v>21.294</v>
      </c>
      <c r="D41" s="29">
        <v>6.8559999999999999</v>
      </c>
      <c r="E41" s="28">
        <v>2.14</v>
      </c>
      <c r="F41" s="30">
        <v>1.5</v>
      </c>
      <c r="G41" s="28">
        <v>398.63099999999997</v>
      </c>
      <c r="H41" s="29">
        <v>167.50800000000001</v>
      </c>
      <c r="I41" s="28">
        <v>71.47</v>
      </c>
      <c r="J41" s="30">
        <v>26.864000000000001</v>
      </c>
      <c r="K41" s="31">
        <v>-377.33699999999999</v>
      </c>
      <c r="L41" s="32">
        <v>-160.65200000000002</v>
      </c>
    </row>
    <row r="42" spans="1:12" x14ac:dyDescent="0.2">
      <c r="A42" s="26" t="s">
        <v>647</v>
      </c>
      <c r="B42" s="27" t="s">
        <v>648</v>
      </c>
      <c r="C42" s="28">
        <v>0</v>
      </c>
      <c r="D42" s="29">
        <v>0</v>
      </c>
      <c r="E42" s="28">
        <v>0</v>
      </c>
      <c r="F42" s="30">
        <v>0</v>
      </c>
      <c r="G42" s="28">
        <v>0</v>
      </c>
      <c r="H42" s="29">
        <v>0</v>
      </c>
      <c r="I42" s="28">
        <v>0</v>
      </c>
      <c r="J42" s="30">
        <v>0</v>
      </c>
      <c r="K42" s="31">
        <v>0</v>
      </c>
      <c r="L42" s="32">
        <v>0</v>
      </c>
    </row>
    <row r="43" spans="1:12" x14ac:dyDescent="0.2">
      <c r="A43" s="26" t="s">
        <v>80</v>
      </c>
      <c r="B43" s="27" t="s">
        <v>81</v>
      </c>
      <c r="C43" s="28">
        <v>96405.804999999993</v>
      </c>
      <c r="D43" s="29">
        <v>81856.509999999995</v>
      </c>
      <c r="E43" s="28">
        <v>24135.755000000001</v>
      </c>
      <c r="F43" s="30">
        <v>23004.116999999998</v>
      </c>
      <c r="G43" s="28">
        <v>97240.588000000003</v>
      </c>
      <c r="H43" s="29">
        <v>87125.607000000004</v>
      </c>
      <c r="I43" s="28">
        <v>20355.983</v>
      </c>
      <c r="J43" s="30">
        <v>22311.722000000002</v>
      </c>
      <c r="K43" s="31">
        <v>-834.78300000001036</v>
      </c>
      <c r="L43" s="32">
        <v>-5269.0970000000088</v>
      </c>
    </row>
    <row r="44" spans="1:12" x14ac:dyDescent="0.2">
      <c r="A44" s="26" t="s">
        <v>82</v>
      </c>
      <c r="B44" s="27" t="s">
        <v>83</v>
      </c>
      <c r="C44" s="28">
        <v>61585.978999999999</v>
      </c>
      <c r="D44" s="29">
        <v>47853.171999999999</v>
      </c>
      <c r="E44" s="28">
        <v>17873.695</v>
      </c>
      <c r="F44" s="30">
        <v>18887.43</v>
      </c>
      <c r="G44" s="28">
        <v>12955.929</v>
      </c>
      <c r="H44" s="29">
        <v>7565.0280000000002</v>
      </c>
      <c r="I44" s="28">
        <v>4370.8649999999998</v>
      </c>
      <c r="J44" s="30">
        <v>3366.93</v>
      </c>
      <c r="K44" s="31">
        <v>48630.05</v>
      </c>
      <c r="L44" s="32">
        <v>40288.144</v>
      </c>
    </row>
    <row r="45" spans="1:12" x14ac:dyDescent="0.2">
      <c r="A45" s="26" t="s">
        <v>84</v>
      </c>
      <c r="B45" s="27" t="s">
        <v>85</v>
      </c>
      <c r="C45" s="28">
        <v>10355.758</v>
      </c>
      <c r="D45" s="29">
        <v>13689.688</v>
      </c>
      <c r="E45" s="28">
        <v>60855.877999999997</v>
      </c>
      <c r="F45" s="30">
        <v>75995.255000000005</v>
      </c>
      <c r="G45" s="28">
        <v>288.57299999999998</v>
      </c>
      <c r="H45" s="29">
        <v>1354.6990000000001</v>
      </c>
      <c r="I45" s="28">
        <v>902.91399999999999</v>
      </c>
      <c r="J45" s="30">
        <v>2990.3510000000001</v>
      </c>
      <c r="K45" s="31">
        <v>10067.184999999999</v>
      </c>
      <c r="L45" s="32">
        <v>12334.989</v>
      </c>
    </row>
    <row r="46" spans="1:12" x14ac:dyDescent="0.2">
      <c r="A46" s="26" t="s">
        <v>86</v>
      </c>
      <c r="B46" s="27" t="s">
        <v>87</v>
      </c>
      <c r="C46" s="28">
        <v>3411.3330000000001</v>
      </c>
      <c r="D46" s="29">
        <v>3100.7739999999999</v>
      </c>
      <c r="E46" s="28">
        <v>888.06</v>
      </c>
      <c r="F46" s="30">
        <v>856.20100000000002</v>
      </c>
      <c r="G46" s="28">
        <v>116.372</v>
      </c>
      <c r="H46" s="29">
        <v>144.29300000000001</v>
      </c>
      <c r="I46" s="28">
        <v>56.052</v>
      </c>
      <c r="J46" s="30">
        <v>40.619</v>
      </c>
      <c r="K46" s="31">
        <v>3294.9610000000002</v>
      </c>
      <c r="L46" s="32">
        <v>2956.4809999999998</v>
      </c>
    </row>
    <row r="47" spans="1:12" x14ac:dyDescent="0.2">
      <c r="A47" s="26" t="s">
        <v>88</v>
      </c>
      <c r="B47" s="27" t="s">
        <v>89</v>
      </c>
      <c r="C47" s="28">
        <v>277.15800000000002</v>
      </c>
      <c r="D47" s="29">
        <v>16.047999999999998</v>
      </c>
      <c r="E47" s="28">
        <v>44.984000000000002</v>
      </c>
      <c r="F47" s="30">
        <v>4.3869999999999996</v>
      </c>
      <c r="G47" s="28">
        <v>19.254000000000001</v>
      </c>
      <c r="H47" s="29">
        <v>36.581000000000003</v>
      </c>
      <c r="I47" s="28">
        <v>78.299000000000007</v>
      </c>
      <c r="J47" s="30">
        <v>158.63</v>
      </c>
      <c r="K47" s="31">
        <v>257.904</v>
      </c>
      <c r="L47" s="32">
        <v>-20.533000000000005</v>
      </c>
    </row>
    <row r="48" spans="1:12" x14ac:dyDescent="0.2">
      <c r="A48" s="26" t="s">
        <v>649</v>
      </c>
      <c r="B48" s="27" t="s">
        <v>650</v>
      </c>
      <c r="C48" s="28">
        <v>0</v>
      </c>
      <c r="D48" s="29">
        <v>0</v>
      </c>
      <c r="E48" s="28">
        <v>0</v>
      </c>
      <c r="F48" s="30">
        <v>0</v>
      </c>
      <c r="G48" s="28">
        <v>0</v>
      </c>
      <c r="H48" s="29">
        <v>0</v>
      </c>
      <c r="I48" s="28">
        <v>0</v>
      </c>
      <c r="J48" s="30">
        <v>0</v>
      </c>
      <c r="K48" s="31">
        <v>0</v>
      </c>
      <c r="L48" s="32">
        <v>0</v>
      </c>
    </row>
    <row r="49" spans="1:12" x14ac:dyDescent="0.2">
      <c r="A49" s="26" t="s">
        <v>90</v>
      </c>
      <c r="B49" s="27" t="s">
        <v>91</v>
      </c>
      <c r="C49" s="28">
        <v>229.13</v>
      </c>
      <c r="D49" s="29">
        <v>104.40300000000001</v>
      </c>
      <c r="E49" s="28">
        <v>287.108</v>
      </c>
      <c r="F49" s="30">
        <v>166.53100000000001</v>
      </c>
      <c r="G49" s="28">
        <v>5.5750000000000002</v>
      </c>
      <c r="H49" s="29">
        <v>5.5609999999999999</v>
      </c>
      <c r="I49" s="28">
        <v>3.5999999999999997E-2</v>
      </c>
      <c r="J49" s="30">
        <v>4.2000000000000003E-2</v>
      </c>
      <c r="K49" s="31">
        <v>223.55500000000001</v>
      </c>
      <c r="L49" s="32">
        <v>98.842000000000013</v>
      </c>
    </row>
    <row r="50" spans="1:12" x14ac:dyDescent="0.2">
      <c r="A50" s="26" t="s">
        <v>92</v>
      </c>
      <c r="B50" s="27" t="s">
        <v>93</v>
      </c>
      <c r="C50" s="28">
        <v>98629.521999999997</v>
      </c>
      <c r="D50" s="29">
        <v>121753.811</v>
      </c>
      <c r="E50" s="28">
        <v>191528.67</v>
      </c>
      <c r="F50" s="30">
        <v>240851.21</v>
      </c>
      <c r="G50" s="28">
        <v>50398.938999999998</v>
      </c>
      <c r="H50" s="29">
        <v>53685.357000000004</v>
      </c>
      <c r="I50" s="28">
        <v>69898.846999999994</v>
      </c>
      <c r="J50" s="30">
        <v>68439.671000000002</v>
      </c>
      <c r="K50" s="31">
        <v>48230.582999999999</v>
      </c>
      <c r="L50" s="32">
        <v>68068.453999999998</v>
      </c>
    </row>
    <row r="51" spans="1:12" x14ac:dyDescent="0.2">
      <c r="A51" s="26" t="s">
        <v>94</v>
      </c>
      <c r="B51" s="27" t="s">
        <v>95</v>
      </c>
      <c r="C51" s="28">
        <v>8561.8520000000008</v>
      </c>
      <c r="D51" s="29">
        <v>8076.9369999999999</v>
      </c>
      <c r="E51" s="28">
        <v>3434.078</v>
      </c>
      <c r="F51" s="30">
        <v>2937.2489999999998</v>
      </c>
      <c r="G51" s="28">
        <v>28797.147000000001</v>
      </c>
      <c r="H51" s="29">
        <v>39213.779000000002</v>
      </c>
      <c r="I51" s="28">
        <v>7720.9620000000004</v>
      </c>
      <c r="J51" s="30">
        <v>11465.813</v>
      </c>
      <c r="K51" s="31">
        <v>-20235.294999999998</v>
      </c>
      <c r="L51" s="32">
        <v>-31136.842000000004</v>
      </c>
    </row>
    <row r="52" spans="1:12" x14ac:dyDescent="0.2">
      <c r="A52" s="26" t="s">
        <v>96</v>
      </c>
      <c r="B52" s="27" t="s">
        <v>97</v>
      </c>
      <c r="C52" s="28">
        <v>82966.11</v>
      </c>
      <c r="D52" s="29">
        <v>84915.813999999998</v>
      </c>
      <c r="E52" s="28">
        <v>52363.415999999997</v>
      </c>
      <c r="F52" s="30">
        <v>56159.586000000003</v>
      </c>
      <c r="G52" s="28">
        <v>169074.72700000001</v>
      </c>
      <c r="H52" s="29">
        <v>196721.022</v>
      </c>
      <c r="I52" s="28">
        <v>58306.732000000004</v>
      </c>
      <c r="J52" s="30">
        <v>65794.422000000006</v>
      </c>
      <c r="K52" s="31">
        <v>-86108.617000000013</v>
      </c>
      <c r="L52" s="32">
        <v>-111805.208</v>
      </c>
    </row>
    <row r="53" spans="1:12" x14ac:dyDescent="0.2">
      <c r="A53" s="26" t="s">
        <v>98</v>
      </c>
      <c r="B53" s="27" t="s">
        <v>99</v>
      </c>
      <c r="C53" s="28">
        <v>33177.514999999999</v>
      </c>
      <c r="D53" s="29">
        <v>19342.485000000001</v>
      </c>
      <c r="E53" s="28">
        <v>8083.5479999999998</v>
      </c>
      <c r="F53" s="30">
        <v>5330.1589999999997</v>
      </c>
      <c r="G53" s="28">
        <v>150797.921</v>
      </c>
      <c r="H53" s="29">
        <v>117568.05100000001</v>
      </c>
      <c r="I53" s="28">
        <v>26687.752</v>
      </c>
      <c r="J53" s="30">
        <v>22537.080999999998</v>
      </c>
      <c r="K53" s="31">
        <v>-117620.406</v>
      </c>
      <c r="L53" s="32">
        <v>-98225.566000000006</v>
      </c>
    </row>
    <row r="54" spans="1:12" x14ac:dyDescent="0.2">
      <c r="A54" s="26" t="s">
        <v>100</v>
      </c>
      <c r="B54" s="27" t="s">
        <v>101</v>
      </c>
      <c r="C54" s="28">
        <v>21624.065999999999</v>
      </c>
      <c r="D54" s="29">
        <v>23388.452000000001</v>
      </c>
      <c r="E54" s="28">
        <v>18653.752</v>
      </c>
      <c r="F54" s="30">
        <v>14762.29</v>
      </c>
      <c r="G54" s="28">
        <v>10858.885</v>
      </c>
      <c r="H54" s="29">
        <v>10565.71</v>
      </c>
      <c r="I54" s="28">
        <v>3223.4279999999999</v>
      </c>
      <c r="J54" s="30">
        <v>4044.1770000000001</v>
      </c>
      <c r="K54" s="31">
        <v>10765.180999999999</v>
      </c>
      <c r="L54" s="32">
        <v>12822.742000000002</v>
      </c>
    </row>
    <row r="55" spans="1:12" x14ac:dyDescent="0.2">
      <c r="A55" s="26" t="s">
        <v>102</v>
      </c>
      <c r="B55" s="27" t="s">
        <v>103</v>
      </c>
      <c r="C55" s="28">
        <v>10429.159</v>
      </c>
      <c r="D55" s="29">
        <v>5181.6149999999998</v>
      </c>
      <c r="E55" s="28">
        <v>26016.383000000002</v>
      </c>
      <c r="F55" s="30">
        <v>14063.611999999999</v>
      </c>
      <c r="G55" s="28">
        <v>89981.267000000007</v>
      </c>
      <c r="H55" s="29">
        <v>55881.095000000001</v>
      </c>
      <c r="I55" s="28">
        <v>270284.92099999997</v>
      </c>
      <c r="J55" s="30">
        <v>202775.07199999999</v>
      </c>
      <c r="K55" s="31">
        <v>-79552.108000000007</v>
      </c>
      <c r="L55" s="32">
        <v>-50699.48</v>
      </c>
    </row>
    <row r="56" spans="1:12" x14ac:dyDescent="0.2">
      <c r="A56" s="26" t="s">
        <v>104</v>
      </c>
      <c r="B56" s="27" t="s">
        <v>105</v>
      </c>
      <c r="C56" s="28">
        <v>53199.81</v>
      </c>
      <c r="D56" s="29">
        <v>46212.485999999997</v>
      </c>
      <c r="E56" s="28">
        <v>57844.398999999998</v>
      </c>
      <c r="F56" s="30">
        <v>51456.945</v>
      </c>
      <c r="G56" s="28">
        <v>182400.81299999999</v>
      </c>
      <c r="H56" s="29">
        <v>190817.71799999999</v>
      </c>
      <c r="I56" s="28">
        <v>128384.89599999999</v>
      </c>
      <c r="J56" s="30">
        <v>133120.962</v>
      </c>
      <c r="K56" s="31">
        <v>-129201.003</v>
      </c>
      <c r="L56" s="32">
        <v>-144605.23199999999</v>
      </c>
    </row>
    <row r="57" spans="1:12" x14ac:dyDescent="0.2">
      <c r="A57" s="26" t="s">
        <v>106</v>
      </c>
      <c r="B57" s="27" t="s">
        <v>107</v>
      </c>
      <c r="C57" s="28">
        <v>95419.053</v>
      </c>
      <c r="D57" s="29">
        <v>80878.650999999998</v>
      </c>
      <c r="E57" s="28">
        <v>138285.92499999999</v>
      </c>
      <c r="F57" s="30">
        <v>150419.905</v>
      </c>
      <c r="G57" s="28">
        <v>66573.892999999996</v>
      </c>
      <c r="H57" s="29">
        <v>63352.661</v>
      </c>
      <c r="I57" s="28">
        <v>172608.003</v>
      </c>
      <c r="J57" s="30">
        <v>175904.38099999999</v>
      </c>
      <c r="K57" s="31">
        <v>28845.160000000003</v>
      </c>
      <c r="L57" s="32">
        <v>17525.989999999998</v>
      </c>
    </row>
    <row r="58" spans="1:12" x14ac:dyDescent="0.2">
      <c r="A58" s="26" t="s">
        <v>108</v>
      </c>
      <c r="B58" s="27" t="s">
        <v>109</v>
      </c>
      <c r="C58" s="28">
        <v>42943.038</v>
      </c>
      <c r="D58" s="29">
        <v>39306.788999999997</v>
      </c>
      <c r="E58" s="28">
        <v>68813.214999999997</v>
      </c>
      <c r="F58" s="30">
        <v>71792.297999999995</v>
      </c>
      <c r="G58" s="28">
        <v>51482.686999999998</v>
      </c>
      <c r="H58" s="29">
        <v>53641.978999999999</v>
      </c>
      <c r="I58" s="28">
        <v>55820.841</v>
      </c>
      <c r="J58" s="30">
        <v>54087.639000000003</v>
      </c>
      <c r="K58" s="31">
        <v>-8539.6489999999976</v>
      </c>
      <c r="L58" s="32">
        <v>-14335.190000000002</v>
      </c>
    </row>
    <row r="59" spans="1:12" x14ac:dyDescent="0.2">
      <c r="A59" s="26" t="s">
        <v>110</v>
      </c>
      <c r="B59" s="27" t="s">
        <v>111</v>
      </c>
      <c r="C59" s="28">
        <v>16612.351999999999</v>
      </c>
      <c r="D59" s="29">
        <v>10327.019</v>
      </c>
      <c r="E59" s="28">
        <v>12812.192999999999</v>
      </c>
      <c r="F59" s="30">
        <v>9486.4110000000001</v>
      </c>
      <c r="G59" s="28">
        <v>69819.361000000004</v>
      </c>
      <c r="H59" s="29">
        <v>64306.63</v>
      </c>
      <c r="I59" s="28">
        <v>63712.847000000002</v>
      </c>
      <c r="J59" s="30">
        <v>55505.112999999998</v>
      </c>
      <c r="K59" s="31">
        <v>-53207.009000000005</v>
      </c>
      <c r="L59" s="32">
        <v>-53979.610999999997</v>
      </c>
    </row>
    <row r="60" spans="1:12" x14ac:dyDescent="0.2">
      <c r="A60" s="26" t="s">
        <v>112</v>
      </c>
      <c r="B60" s="27" t="s">
        <v>113</v>
      </c>
      <c r="C60" s="28">
        <v>25462.617999999999</v>
      </c>
      <c r="D60" s="29">
        <v>18279.945</v>
      </c>
      <c r="E60" s="28">
        <v>44193.180999999997</v>
      </c>
      <c r="F60" s="30">
        <v>41219.406999999999</v>
      </c>
      <c r="G60" s="28">
        <v>50261.120000000003</v>
      </c>
      <c r="H60" s="29">
        <v>46276.612999999998</v>
      </c>
      <c r="I60" s="28">
        <v>86036.154999999999</v>
      </c>
      <c r="J60" s="30">
        <v>81462.467999999993</v>
      </c>
      <c r="K60" s="31">
        <v>-24798.502000000004</v>
      </c>
      <c r="L60" s="32">
        <v>-27996.667999999998</v>
      </c>
    </row>
    <row r="61" spans="1:12" x14ac:dyDescent="0.2">
      <c r="A61" s="26" t="s">
        <v>114</v>
      </c>
      <c r="B61" s="27" t="s">
        <v>115</v>
      </c>
      <c r="C61" s="28">
        <v>15088.695</v>
      </c>
      <c r="D61" s="29">
        <v>16102.564</v>
      </c>
      <c r="E61" s="28">
        <v>17066.004000000001</v>
      </c>
      <c r="F61" s="30">
        <v>16869.378000000001</v>
      </c>
      <c r="G61" s="28">
        <v>54309.027000000002</v>
      </c>
      <c r="H61" s="29">
        <v>54699.519</v>
      </c>
      <c r="I61" s="28">
        <v>60376.377999999997</v>
      </c>
      <c r="J61" s="30">
        <v>51536.197</v>
      </c>
      <c r="K61" s="31">
        <v>-39220.332000000002</v>
      </c>
      <c r="L61" s="32">
        <v>-38596.955000000002</v>
      </c>
    </row>
    <row r="62" spans="1:12" x14ac:dyDescent="0.2">
      <c r="A62" s="26" t="s">
        <v>116</v>
      </c>
      <c r="B62" s="27" t="s">
        <v>117</v>
      </c>
      <c r="C62" s="28">
        <v>5770.1480000000001</v>
      </c>
      <c r="D62" s="29">
        <v>8822.4480000000003</v>
      </c>
      <c r="E62" s="28">
        <v>8288.6910000000007</v>
      </c>
      <c r="F62" s="30">
        <v>14022.627</v>
      </c>
      <c r="G62" s="28">
        <v>2089.1729999999998</v>
      </c>
      <c r="H62" s="29">
        <v>1275.1880000000001</v>
      </c>
      <c r="I62" s="28">
        <v>7336.3469999999998</v>
      </c>
      <c r="J62" s="30">
        <v>3502.1860000000001</v>
      </c>
      <c r="K62" s="31">
        <v>3680.9750000000004</v>
      </c>
      <c r="L62" s="32">
        <v>7547.26</v>
      </c>
    </row>
    <row r="63" spans="1:12" x14ac:dyDescent="0.2">
      <c r="A63" s="26" t="s">
        <v>118</v>
      </c>
      <c r="B63" s="27" t="s">
        <v>119</v>
      </c>
      <c r="C63" s="28">
        <v>437289.679</v>
      </c>
      <c r="D63" s="29">
        <v>430301.44300000003</v>
      </c>
      <c r="E63" s="28">
        <v>284130.36</v>
      </c>
      <c r="F63" s="30">
        <v>262196.55699999997</v>
      </c>
      <c r="G63" s="28">
        <v>206214.28099999999</v>
      </c>
      <c r="H63" s="29">
        <v>229847.42600000001</v>
      </c>
      <c r="I63" s="28">
        <v>132961.58300000001</v>
      </c>
      <c r="J63" s="30">
        <v>141786.47899999999</v>
      </c>
      <c r="K63" s="31">
        <v>231075.39800000002</v>
      </c>
      <c r="L63" s="32">
        <v>200454.01700000002</v>
      </c>
    </row>
    <row r="64" spans="1:12" x14ac:dyDescent="0.2">
      <c r="A64" s="26" t="s">
        <v>120</v>
      </c>
      <c r="B64" s="27" t="s">
        <v>121</v>
      </c>
      <c r="C64" s="28">
        <v>247624.09700000001</v>
      </c>
      <c r="D64" s="29">
        <v>239385.15700000001</v>
      </c>
      <c r="E64" s="28">
        <v>342004.30200000003</v>
      </c>
      <c r="F64" s="30">
        <v>341778.61200000002</v>
      </c>
      <c r="G64" s="28">
        <v>57541.559000000001</v>
      </c>
      <c r="H64" s="29">
        <v>50599.483999999997</v>
      </c>
      <c r="I64" s="28">
        <v>79118.994000000006</v>
      </c>
      <c r="J64" s="30">
        <v>68432.800000000003</v>
      </c>
      <c r="K64" s="31">
        <v>190082.538</v>
      </c>
      <c r="L64" s="32">
        <v>188785.67300000001</v>
      </c>
    </row>
    <row r="65" spans="1:12" x14ac:dyDescent="0.2">
      <c r="A65" s="26" t="s">
        <v>122</v>
      </c>
      <c r="B65" s="27" t="s">
        <v>123</v>
      </c>
      <c r="C65" s="28">
        <v>21059.091</v>
      </c>
      <c r="D65" s="29">
        <v>20657.419999999998</v>
      </c>
      <c r="E65" s="28">
        <v>13449.07</v>
      </c>
      <c r="F65" s="30">
        <v>12884.905000000001</v>
      </c>
      <c r="G65" s="28">
        <v>5565.2070000000003</v>
      </c>
      <c r="H65" s="29">
        <v>7586.5749999999998</v>
      </c>
      <c r="I65" s="28">
        <v>3857.5659999999998</v>
      </c>
      <c r="J65" s="30">
        <v>5509.4219999999996</v>
      </c>
      <c r="K65" s="31">
        <v>15493.884</v>
      </c>
      <c r="L65" s="32">
        <v>13070.844999999998</v>
      </c>
    </row>
    <row r="66" spans="1:12" x14ac:dyDescent="0.2">
      <c r="A66" s="26" t="s">
        <v>124</v>
      </c>
      <c r="B66" s="27" t="s">
        <v>125</v>
      </c>
      <c r="C66" s="28">
        <v>73585.527000000002</v>
      </c>
      <c r="D66" s="29">
        <v>76598.096999999994</v>
      </c>
      <c r="E66" s="28">
        <v>25793.008000000002</v>
      </c>
      <c r="F66" s="30">
        <v>26984.237000000001</v>
      </c>
      <c r="G66" s="28">
        <v>25544.538</v>
      </c>
      <c r="H66" s="29">
        <v>24758.016</v>
      </c>
      <c r="I66" s="28">
        <v>7619.1149999999998</v>
      </c>
      <c r="J66" s="30">
        <v>5132.415</v>
      </c>
      <c r="K66" s="31">
        <v>48040.989000000001</v>
      </c>
      <c r="L66" s="32">
        <v>51840.080999999991</v>
      </c>
    </row>
    <row r="67" spans="1:12" x14ac:dyDescent="0.2">
      <c r="A67" s="26" t="s">
        <v>126</v>
      </c>
      <c r="B67" s="27" t="s">
        <v>127</v>
      </c>
      <c r="C67" s="28">
        <v>27765.916000000001</v>
      </c>
      <c r="D67" s="29">
        <v>26227.005000000001</v>
      </c>
      <c r="E67" s="28">
        <v>44752.055</v>
      </c>
      <c r="F67" s="30">
        <v>41062.205000000002</v>
      </c>
      <c r="G67" s="28">
        <v>6652.6710000000003</v>
      </c>
      <c r="H67" s="29">
        <v>9472.8359999999993</v>
      </c>
      <c r="I67" s="28">
        <v>11052.174999999999</v>
      </c>
      <c r="J67" s="30">
        <v>17907.710999999999</v>
      </c>
      <c r="K67" s="31">
        <v>21113.245000000003</v>
      </c>
      <c r="L67" s="32">
        <v>16754.169000000002</v>
      </c>
    </row>
    <row r="68" spans="1:12" x14ac:dyDescent="0.2">
      <c r="A68" s="26" t="s">
        <v>128</v>
      </c>
      <c r="B68" s="27" t="s">
        <v>129</v>
      </c>
      <c r="C68" s="28">
        <v>1909.576</v>
      </c>
      <c r="D68" s="29">
        <v>581.60699999999997</v>
      </c>
      <c r="E68" s="28">
        <v>6807.2449999999999</v>
      </c>
      <c r="F68" s="30">
        <v>1226.662</v>
      </c>
      <c r="G68" s="28">
        <v>4765.5929999999998</v>
      </c>
      <c r="H68" s="29">
        <v>5642.6319999999996</v>
      </c>
      <c r="I68" s="28">
        <v>4034.3380000000002</v>
      </c>
      <c r="J68" s="30">
        <v>4046.498</v>
      </c>
      <c r="K68" s="31">
        <v>-2856.0169999999998</v>
      </c>
      <c r="L68" s="32">
        <v>-5061.0249999999996</v>
      </c>
    </row>
    <row r="69" spans="1:12" x14ac:dyDescent="0.2">
      <c r="A69" s="26" t="s">
        <v>130</v>
      </c>
      <c r="B69" s="27" t="s">
        <v>131</v>
      </c>
      <c r="C69" s="28">
        <v>2509.279</v>
      </c>
      <c r="D69" s="29">
        <v>2986.5230000000001</v>
      </c>
      <c r="E69" s="28">
        <v>916.053</v>
      </c>
      <c r="F69" s="30">
        <v>798.279</v>
      </c>
      <c r="G69" s="28">
        <v>20072.118999999999</v>
      </c>
      <c r="H69" s="29">
        <v>19966.078000000001</v>
      </c>
      <c r="I69" s="28">
        <v>2995.6709999999998</v>
      </c>
      <c r="J69" s="30">
        <v>3458.2510000000002</v>
      </c>
      <c r="K69" s="31">
        <v>-17562.84</v>
      </c>
      <c r="L69" s="32">
        <v>-16979.555</v>
      </c>
    </row>
    <row r="70" spans="1:12" x14ac:dyDescent="0.2">
      <c r="A70" s="26" t="s">
        <v>132</v>
      </c>
      <c r="B70" s="27" t="s">
        <v>133</v>
      </c>
      <c r="C70" s="28">
        <v>14245.611000000001</v>
      </c>
      <c r="D70" s="29">
        <v>12439.89</v>
      </c>
      <c r="E70" s="28">
        <v>5128.0860000000002</v>
      </c>
      <c r="F70" s="30">
        <v>3256.1019999999999</v>
      </c>
      <c r="G70" s="28">
        <v>53297.129000000001</v>
      </c>
      <c r="H70" s="29">
        <v>70218.698000000004</v>
      </c>
      <c r="I70" s="28">
        <v>7072.835</v>
      </c>
      <c r="J70" s="30">
        <v>8731.2829999999994</v>
      </c>
      <c r="K70" s="31">
        <v>-39051.517999999996</v>
      </c>
      <c r="L70" s="32">
        <v>-57778.808000000005</v>
      </c>
    </row>
    <row r="71" spans="1:12" x14ac:dyDescent="0.2">
      <c r="A71" s="26" t="s">
        <v>134</v>
      </c>
      <c r="B71" s="27" t="s">
        <v>135</v>
      </c>
      <c r="C71" s="28">
        <v>50243.13</v>
      </c>
      <c r="D71" s="29">
        <v>63003.642999999996</v>
      </c>
      <c r="E71" s="28">
        <v>66441.900999999998</v>
      </c>
      <c r="F71" s="30">
        <v>84260.884999999995</v>
      </c>
      <c r="G71" s="28">
        <v>3661.52</v>
      </c>
      <c r="H71" s="29">
        <v>3403.991</v>
      </c>
      <c r="I71" s="28">
        <v>5839.2020000000002</v>
      </c>
      <c r="J71" s="30">
        <v>7256.3829999999998</v>
      </c>
      <c r="K71" s="31">
        <v>46581.61</v>
      </c>
      <c r="L71" s="32">
        <v>59599.651999999995</v>
      </c>
    </row>
    <row r="72" spans="1:12" x14ac:dyDescent="0.2">
      <c r="A72" s="26" t="s">
        <v>136</v>
      </c>
      <c r="B72" s="27" t="s">
        <v>137</v>
      </c>
      <c r="C72" s="28">
        <v>2320.5129999999999</v>
      </c>
      <c r="D72" s="29">
        <v>4575.2839999999997</v>
      </c>
      <c r="E72" s="28">
        <v>2221.6390000000001</v>
      </c>
      <c r="F72" s="30">
        <v>4485.9170000000004</v>
      </c>
      <c r="G72" s="28">
        <v>52635.892999999996</v>
      </c>
      <c r="H72" s="29">
        <v>54826.553999999996</v>
      </c>
      <c r="I72" s="28">
        <v>22144.888999999999</v>
      </c>
      <c r="J72" s="30">
        <v>22227.008999999998</v>
      </c>
      <c r="K72" s="31">
        <v>-50315.38</v>
      </c>
      <c r="L72" s="32">
        <v>-50251.27</v>
      </c>
    </row>
    <row r="73" spans="1:12" x14ac:dyDescent="0.2">
      <c r="A73" s="26" t="s">
        <v>138</v>
      </c>
      <c r="B73" s="27" t="s">
        <v>139</v>
      </c>
      <c r="C73" s="28">
        <v>2709.0360000000001</v>
      </c>
      <c r="D73" s="29">
        <v>3098.3270000000002</v>
      </c>
      <c r="E73" s="28">
        <v>3237.1979999999999</v>
      </c>
      <c r="F73" s="30">
        <v>3341.5619999999999</v>
      </c>
      <c r="G73" s="28">
        <v>309856.81900000002</v>
      </c>
      <c r="H73" s="29">
        <v>345766.739</v>
      </c>
      <c r="I73" s="28">
        <v>391681.99599999998</v>
      </c>
      <c r="J73" s="30">
        <v>384136.342</v>
      </c>
      <c r="K73" s="31">
        <v>-307147.783</v>
      </c>
      <c r="L73" s="32">
        <v>-342668.41200000001</v>
      </c>
    </row>
    <row r="74" spans="1:12" x14ac:dyDescent="0.2">
      <c r="A74" s="26" t="s">
        <v>140</v>
      </c>
      <c r="B74" s="27" t="s">
        <v>141</v>
      </c>
      <c r="C74" s="28">
        <v>1994.0170000000001</v>
      </c>
      <c r="D74" s="29">
        <v>3539.4920000000002</v>
      </c>
      <c r="E74" s="28">
        <v>1230.479</v>
      </c>
      <c r="F74" s="30">
        <v>2118.808</v>
      </c>
      <c r="G74" s="28">
        <v>102804.167</v>
      </c>
      <c r="H74" s="29">
        <v>124574.697</v>
      </c>
      <c r="I74" s="28">
        <v>75949.612999999998</v>
      </c>
      <c r="J74" s="30">
        <v>91050.736999999994</v>
      </c>
      <c r="K74" s="31">
        <v>-100810.15</v>
      </c>
      <c r="L74" s="32">
        <v>-121035.205</v>
      </c>
    </row>
    <row r="75" spans="1:12" x14ac:dyDescent="0.2">
      <c r="A75" s="26" t="s">
        <v>142</v>
      </c>
      <c r="B75" s="27" t="s">
        <v>143</v>
      </c>
      <c r="C75" s="28">
        <v>1498.2840000000001</v>
      </c>
      <c r="D75" s="29">
        <v>1006.933</v>
      </c>
      <c r="E75" s="28">
        <v>2751.4290000000001</v>
      </c>
      <c r="F75" s="30">
        <v>2527.9699999999998</v>
      </c>
      <c r="G75" s="28">
        <v>58584.999000000003</v>
      </c>
      <c r="H75" s="29">
        <v>62953.135999999999</v>
      </c>
      <c r="I75" s="28">
        <v>147907.152</v>
      </c>
      <c r="J75" s="30">
        <v>147583.478</v>
      </c>
      <c r="K75" s="31">
        <v>-57086.715000000004</v>
      </c>
      <c r="L75" s="32">
        <v>-61946.203000000001</v>
      </c>
    </row>
    <row r="76" spans="1:12" x14ac:dyDescent="0.2">
      <c r="A76" s="26" t="s">
        <v>144</v>
      </c>
      <c r="B76" s="27" t="s">
        <v>145</v>
      </c>
      <c r="C76" s="28">
        <v>159686.796</v>
      </c>
      <c r="D76" s="29">
        <v>168763.77900000001</v>
      </c>
      <c r="E76" s="28">
        <v>427212.56900000002</v>
      </c>
      <c r="F76" s="30">
        <v>349174.84399999998</v>
      </c>
      <c r="G76" s="28">
        <v>32828.716</v>
      </c>
      <c r="H76" s="29">
        <v>63280.201000000001</v>
      </c>
      <c r="I76" s="28">
        <v>38334.684000000001</v>
      </c>
      <c r="J76" s="30">
        <v>69347.11</v>
      </c>
      <c r="K76" s="31">
        <v>126858.08</v>
      </c>
      <c r="L76" s="32">
        <v>105483.57800000001</v>
      </c>
    </row>
    <row r="77" spans="1:12" x14ac:dyDescent="0.2">
      <c r="A77" s="26" t="s">
        <v>146</v>
      </c>
      <c r="B77" s="27" t="s">
        <v>147</v>
      </c>
      <c r="C77" s="28">
        <v>9972.4449999999997</v>
      </c>
      <c r="D77" s="29">
        <v>12679.642</v>
      </c>
      <c r="E77" s="28">
        <v>11483.734</v>
      </c>
      <c r="F77" s="30">
        <v>14816.198</v>
      </c>
      <c r="G77" s="28">
        <v>126146.765</v>
      </c>
      <c r="H77" s="29">
        <v>108826.02800000001</v>
      </c>
      <c r="I77" s="28">
        <v>143828.054</v>
      </c>
      <c r="J77" s="30">
        <v>90620.652000000002</v>
      </c>
      <c r="K77" s="31">
        <v>-116174.32</v>
      </c>
      <c r="L77" s="32">
        <v>-96146.385999999999</v>
      </c>
    </row>
    <row r="78" spans="1:12" x14ac:dyDescent="0.2">
      <c r="A78" s="26" t="s">
        <v>148</v>
      </c>
      <c r="B78" s="27" t="s">
        <v>149</v>
      </c>
      <c r="C78" s="28">
        <v>117590.93799999999</v>
      </c>
      <c r="D78" s="29">
        <v>150017.36600000001</v>
      </c>
      <c r="E78" s="28">
        <v>32848.527999999998</v>
      </c>
      <c r="F78" s="30">
        <v>36257.508999999998</v>
      </c>
      <c r="G78" s="28">
        <v>140905.636</v>
      </c>
      <c r="H78" s="29">
        <v>158317.541</v>
      </c>
      <c r="I78" s="28">
        <v>75168.755000000005</v>
      </c>
      <c r="J78" s="30">
        <v>69382.524000000005</v>
      </c>
      <c r="K78" s="31">
        <v>-23314.698000000004</v>
      </c>
      <c r="L78" s="32">
        <v>-8300.1749999999884</v>
      </c>
    </row>
    <row r="79" spans="1:12" x14ac:dyDescent="0.2">
      <c r="A79" s="26" t="s">
        <v>150</v>
      </c>
      <c r="B79" s="27" t="s">
        <v>151</v>
      </c>
      <c r="C79" s="28">
        <v>403508.61499999999</v>
      </c>
      <c r="D79" s="29">
        <v>421337.62300000002</v>
      </c>
      <c r="E79" s="28">
        <v>283080.364</v>
      </c>
      <c r="F79" s="30">
        <v>264460.01500000001</v>
      </c>
      <c r="G79" s="28">
        <v>45622.237999999998</v>
      </c>
      <c r="H79" s="29">
        <v>43934.228000000003</v>
      </c>
      <c r="I79" s="28">
        <v>26701.991000000002</v>
      </c>
      <c r="J79" s="30">
        <v>25171.019</v>
      </c>
      <c r="K79" s="31">
        <v>357886.37699999998</v>
      </c>
      <c r="L79" s="32">
        <v>377403.39500000002</v>
      </c>
    </row>
    <row r="80" spans="1:12" x14ac:dyDescent="0.2">
      <c r="A80" s="26" t="s">
        <v>152</v>
      </c>
      <c r="B80" s="27" t="s">
        <v>153</v>
      </c>
      <c r="C80" s="28">
        <v>412.12900000000002</v>
      </c>
      <c r="D80" s="29">
        <v>176.31700000000001</v>
      </c>
      <c r="E80" s="28">
        <v>100.878</v>
      </c>
      <c r="F80" s="30">
        <v>70.938000000000002</v>
      </c>
      <c r="G80" s="28">
        <v>259.26400000000001</v>
      </c>
      <c r="H80" s="29">
        <v>193.01499999999999</v>
      </c>
      <c r="I80" s="28">
        <v>182.89699999999999</v>
      </c>
      <c r="J80" s="30">
        <v>91.933999999999997</v>
      </c>
      <c r="K80" s="31">
        <v>152.86500000000001</v>
      </c>
      <c r="L80" s="32">
        <v>-16.697999999999979</v>
      </c>
    </row>
    <row r="81" spans="1:12" x14ac:dyDescent="0.2">
      <c r="A81" s="26" t="s">
        <v>154</v>
      </c>
      <c r="B81" s="27" t="s">
        <v>155</v>
      </c>
      <c r="C81" s="28">
        <v>33515.103000000003</v>
      </c>
      <c r="D81" s="29">
        <v>37294.714</v>
      </c>
      <c r="E81" s="28">
        <v>6330.5370000000003</v>
      </c>
      <c r="F81" s="30">
        <v>6518.9110000000001</v>
      </c>
      <c r="G81" s="28">
        <v>23336.556</v>
      </c>
      <c r="H81" s="29">
        <v>22472.697</v>
      </c>
      <c r="I81" s="28">
        <v>4101.8900000000003</v>
      </c>
      <c r="J81" s="30">
        <v>3713.4029999999998</v>
      </c>
      <c r="K81" s="31">
        <v>10178.547000000002</v>
      </c>
      <c r="L81" s="32">
        <v>14822.017</v>
      </c>
    </row>
    <row r="82" spans="1:12" x14ac:dyDescent="0.2">
      <c r="A82" s="26" t="s">
        <v>156</v>
      </c>
      <c r="B82" s="27" t="s">
        <v>157</v>
      </c>
      <c r="C82" s="28">
        <v>265.07799999999997</v>
      </c>
      <c r="D82" s="29">
        <v>216.48599999999999</v>
      </c>
      <c r="E82" s="28">
        <v>44.281999999999996</v>
      </c>
      <c r="F82" s="30">
        <v>42.790999999999997</v>
      </c>
      <c r="G82" s="28">
        <v>1193.979</v>
      </c>
      <c r="H82" s="29">
        <v>1493.38</v>
      </c>
      <c r="I82" s="28">
        <v>449.54599999999999</v>
      </c>
      <c r="J82" s="30">
        <v>556.79200000000003</v>
      </c>
      <c r="K82" s="31">
        <v>-928.90100000000007</v>
      </c>
      <c r="L82" s="32">
        <v>-1276.8940000000002</v>
      </c>
    </row>
    <row r="83" spans="1:12" x14ac:dyDescent="0.2">
      <c r="A83" s="26" t="s">
        <v>158</v>
      </c>
      <c r="B83" s="27" t="s">
        <v>159</v>
      </c>
      <c r="C83" s="28">
        <v>248236.4</v>
      </c>
      <c r="D83" s="29">
        <v>250332.87</v>
      </c>
      <c r="E83" s="28">
        <v>50940.553</v>
      </c>
      <c r="F83" s="30">
        <v>47755.915999999997</v>
      </c>
      <c r="G83" s="28">
        <v>375593.52799999999</v>
      </c>
      <c r="H83" s="29">
        <v>418867.07699999999</v>
      </c>
      <c r="I83" s="28">
        <v>97970.981</v>
      </c>
      <c r="J83" s="30">
        <v>104556.925</v>
      </c>
      <c r="K83" s="31">
        <v>-127357.128</v>
      </c>
      <c r="L83" s="32">
        <v>-168534.20699999999</v>
      </c>
    </row>
    <row r="84" spans="1:12" x14ac:dyDescent="0.2">
      <c r="A84" s="26" t="s">
        <v>160</v>
      </c>
      <c r="B84" s="27" t="s">
        <v>161</v>
      </c>
      <c r="C84" s="28">
        <v>149975.65900000001</v>
      </c>
      <c r="D84" s="29">
        <v>149681.60800000001</v>
      </c>
      <c r="E84" s="28">
        <v>16570.184000000001</v>
      </c>
      <c r="F84" s="30">
        <v>16537.437999999998</v>
      </c>
      <c r="G84" s="28">
        <v>17118.43</v>
      </c>
      <c r="H84" s="29">
        <v>16034.002</v>
      </c>
      <c r="I84" s="28">
        <v>2822.73</v>
      </c>
      <c r="J84" s="30">
        <v>2922.33</v>
      </c>
      <c r="K84" s="31">
        <v>132857.22900000002</v>
      </c>
      <c r="L84" s="32">
        <v>133647.606</v>
      </c>
    </row>
    <row r="85" spans="1:12" x14ac:dyDescent="0.2">
      <c r="A85" s="26" t="s">
        <v>162</v>
      </c>
      <c r="B85" s="27" t="s">
        <v>163</v>
      </c>
      <c r="C85" s="28">
        <v>60.04</v>
      </c>
      <c r="D85" s="29">
        <v>124.529</v>
      </c>
      <c r="E85" s="28">
        <v>5.3849999999999998</v>
      </c>
      <c r="F85" s="30">
        <v>14.833</v>
      </c>
      <c r="G85" s="28">
        <v>60.136000000000003</v>
      </c>
      <c r="H85" s="29">
        <v>95.668999999999997</v>
      </c>
      <c r="I85" s="28">
        <v>11.279</v>
      </c>
      <c r="J85" s="30">
        <v>18.541</v>
      </c>
      <c r="K85" s="31">
        <v>-9.6000000000003638E-2</v>
      </c>
      <c r="L85" s="32">
        <v>28.86</v>
      </c>
    </row>
    <row r="86" spans="1:12" x14ac:dyDescent="0.2">
      <c r="A86" s="26" t="s">
        <v>164</v>
      </c>
      <c r="B86" s="27" t="s">
        <v>165</v>
      </c>
      <c r="C86" s="28">
        <v>10002.712</v>
      </c>
      <c r="D86" s="29">
        <v>10127.235000000001</v>
      </c>
      <c r="E86" s="28">
        <v>2126.1060000000002</v>
      </c>
      <c r="F86" s="30">
        <v>2112.9650000000001</v>
      </c>
      <c r="G86" s="28">
        <v>8558.143</v>
      </c>
      <c r="H86" s="29">
        <v>10297.870999999999</v>
      </c>
      <c r="I86" s="28">
        <v>2740.2860000000001</v>
      </c>
      <c r="J86" s="30">
        <v>3152.1489999999999</v>
      </c>
      <c r="K86" s="31">
        <v>1444.5689999999995</v>
      </c>
      <c r="L86" s="32">
        <v>-170.6359999999986</v>
      </c>
    </row>
    <row r="87" spans="1:12" x14ac:dyDescent="0.2">
      <c r="A87" s="26" t="s">
        <v>166</v>
      </c>
      <c r="B87" s="27" t="s">
        <v>167</v>
      </c>
      <c r="C87" s="28">
        <v>13834.902</v>
      </c>
      <c r="D87" s="29">
        <v>13157.947</v>
      </c>
      <c r="E87" s="28">
        <v>45.258000000000003</v>
      </c>
      <c r="F87" s="30">
        <v>30.257999999999999</v>
      </c>
      <c r="G87" s="28">
        <v>1909.4949999999999</v>
      </c>
      <c r="H87" s="29">
        <v>1862.182</v>
      </c>
      <c r="I87" s="28">
        <v>13.326000000000001</v>
      </c>
      <c r="J87" s="30">
        <v>18.617999999999999</v>
      </c>
      <c r="K87" s="31">
        <v>11925.406999999999</v>
      </c>
      <c r="L87" s="32">
        <v>11295.764999999999</v>
      </c>
    </row>
    <row r="88" spans="1:12" x14ac:dyDescent="0.2">
      <c r="A88" s="26" t="s">
        <v>168</v>
      </c>
      <c r="B88" s="27" t="s">
        <v>169</v>
      </c>
      <c r="C88" s="28">
        <v>2506.741</v>
      </c>
      <c r="D88" s="29">
        <v>3111.828</v>
      </c>
      <c r="E88" s="28">
        <v>340.27100000000002</v>
      </c>
      <c r="F88" s="30">
        <v>349.70499999999998</v>
      </c>
      <c r="G88" s="28">
        <v>1361.454</v>
      </c>
      <c r="H88" s="29">
        <v>1138.7670000000001</v>
      </c>
      <c r="I88" s="28">
        <v>291.09800000000001</v>
      </c>
      <c r="J88" s="30">
        <v>220.56700000000001</v>
      </c>
      <c r="K88" s="31">
        <v>1145.287</v>
      </c>
      <c r="L88" s="32">
        <v>1973.0609999999999</v>
      </c>
    </row>
    <row r="89" spans="1:12" x14ac:dyDescent="0.2">
      <c r="A89" s="26" t="s">
        <v>170</v>
      </c>
      <c r="B89" s="27" t="s">
        <v>171</v>
      </c>
      <c r="C89" s="28">
        <v>230.26900000000001</v>
      </c>
      <c r="D89" s="29">
        <v>294.33499999999998</v>
      </c>
      <c r="E89" s="28">
        <v>21.919</v>
      </c>
      <c r="F89" s="30">
        <v>28.437999999999999</v>
      </c>
      <c r="G89" s="28">
        <v>197.50700000000001</v>
      </c>
      <c r="H89" s="29">
        <v>400.79899999999998</v>
      </c>
      <c r="I89" s="28">
        <v>25.145</v>
      </c>
      <c r="J89" s="30">
        <v>60.91</v>
      </c>
      <c r="K89" s="31">
        <v>32.762</v>
      </c>
      <c r="L89" s="32">
        <v>-106.464</v>
      </c>
    </row>
    <row r="90" spans="1:12" x14ac:dyDescent="0.2">
      <c r="A90" s="26" t="s">
        <v>172</v>
      </c>
      <c r="B90" s="27" t="s">
        <v>173</v>
      </c>
      <c r="C90" s="28">
        <v>513.06200000000001</v>
      </c>
      <c r="D90" s="29">
        <v>853.61300000000006</v>
      </c>
      <c r="E90" s="28">
        <v>39.843000000000004</v>
      </c>
      <c r="F90" s="30">
        <v>54.444000000000003</v>
      </c>
      <c r="G90" s="28">
        <v>445.05900000000003</v>
      </c>
      <c r="H90" s="29">
        <v>1209.07</v>
      </c>
      <c r="I90" s="28">
        <v>58.764000000000003</v>
      </c>
      <c r="J90" s="30">
        <v>124.93</v>
      </c>
      <c r="K90" s="31">
        <v>68.002999999999986</v>
      </c>
      <c r="L90" s="32">
        <v>-355.45699999999988</v>
      </c>
    </row>
    <row r="91" spans="1:12" x14ac:dyDescent="0.2">
      <c r="A91" s="26" t="s">
        <v>174</v>
      </c>
      <c r="B91" s="27" t="s">
        <v>175</v>
      </c>
      <c r="C91" s="28">
        <v>4525.9639999999999</v>
      </c>
      <c r="D91" s="29">
        <v>6611.3389999999999</v>
      </c>
      <c r="E91" s="28">
        <v>3315.3290000000002</v>
      </c>
      <c r="F91" s="30">
        <v>4610.5259999999998</v>
      </c>
      <c r="G91" s="28">
        <v>1836.9490000000001</v>
      </c>
      <c r="H91" s="29">
        <v>2098.2399999999998</v>
      </c>
      <c r="I91" s="28">
        <v>1049.028</v>
      </c>
      <c r="J91" s="30">
        <v>1338.702</v>
      </c>
      <c r="K91" s="31">
        <v>2689.0149999999999</v>
      </c>
      <c r="L91" s="32">
        <v>4513.0990000000002</v>
      </c>
    </row>
    <row r="92" spans="1:12" x14ac:dyDescent="0.2">
      <c r="A92" s="26" t="s">
        <v>176</v>
      </c>
      <c r="B92" s="27" t="s">
        <v>177</v>
      </c>
      <c r="C92" s="28">
        <v>16362.834000000001</v>
      </c>
      <c r="D92" s="29">
        <v>22092.16</v>
      </c>
      <c r="E92" s="28">
        <v>2965.4259999999999</v>
      </c>
      <c r="F92" s="30">
        <v>3512.5329999999999</v>
      </c>
      <c r="G92" s="28">
        <v>17993.506000000001</v>
      </c>
      <c r="H92" s="29">
        <v>23977.044999999998</v>
      </c>
      <c r="I92" s="28">
        <v>7116.1279999999997</v>
      </c>
      <c r="J92" s="30">
        <v>9032.0969999999998</v>
      </c>
      <c r="K92" s="31">
        <v>-1630.6720000000005</v>
      </c>
      <c r="L92" s="32">
        <v>-1884.8849999999984</v>
      </c>
    </row>
    <row r="93" spans="1:12" x14ac:dyDescent="0.2">
      <c r="A93" s="26" t="s">
        <v>178</v>
      </c>
      <c r="B93" s="27" t="s">
        <v>179</v>
      </c>
      <c r="C93" s="28">
        <v>109856.386</v>
      </c>
      <c r="D93" s="29">
        <v>162544.476</v>
      </c>
      <c r="E93" s="28">
        <v>582052.51199999999</v>
      </c>
      <c r="F93" s="30">
        <v>838653.66299999994</v>
      </c>
      <c r="G93" s="28">
        <v>104948.246</v>
      </c>
      <c r="H93" s="29">
        <v>155861.23499999999</v>
      </c>
      <c r="I93" s="28">
        <v>570142.54799999995</v>
      </c>
      <c r="J93" s="30">
        <v>886921.66099999996</v>
      </c>
      <c r="K93" s="31">
        <v>4908.1399999999994</v>
      </c>
      <c r="L93" s="32">
        <v>6683.2410000000091</v>
      </c>
    </row>
    <row r="94" spans="1:12" x14ac:dyDescent="0.2">
      <c r="A94" s="26" t="s">
        <v>180</v>
      </c>
      <c r="B94" s="27" t="s">
        <v>181</v>
      </c>
      <c r="C94" s="28">
        <v>82750.108999999997</v>
      </c>
      <c r="D94" s="29">
        <v>193379.33499999999</v>
      </c>
      <c r="E94" s="28">
        <v>480608.51500000001</v>
      </c>
      <c r="F94" s="30">
        <v>1261561.2350000001</v>
      </c>
      <c r="G94" s="28">
        <v>3685.7660000000001</v>
      </c>
      <c r="H94" s="29">
        <v>3105.808</v>
      </c>
      <c r="I94" s="28">
        <v>7658.27</v>
      </c>
      <c r="J94" s="30">
        <v>7360.6350000000002</v>
      </c>
      <c r="K94" s="31">
        <v>79064.342999999993</v>
      </c>
      <c r="L94" s="32">
        <v>190273.527</v>
      </c>
    </row>
    <row r="95" spans="1:12" x14ac:dyDescent="0.2">
      <c r="A95" s="26" t="s">
        <v>182</v>
      </c>
      <c r="B95" s="27" t="s">
        <v>183</v>
      </c>
      <c r="C95" s="28">
        <v>15027.189</v>
      </c>
      <c r="D95" s="29">
        <v>44489.455000000002</v>
      </c>
      <c r="E95" s="28">
        <v>84652.046000000002</v>
      </c>
      <c r="F95" s="30">
        <v>271751.18400000001</v>
      </c>
      <c r="G95" s="28">
        <v>45168.796999999999</v>
      </c>
      <c r="H95" s="29">
        <v>37546.71</v>
      </c>
      <c r="I95" s="28">
        <v>224627.622</v>
      </c>
      <c r="J95" s="30">
        <v>211365.26699999999</v>
      </c>
      <c r="K95" s="31">
        <v>-30141.608</v>
      </c>
      <c r="L95" s="32">
        <v>6942.7450000000026</v>
      </c>
    </row>
    <row r="96" spans="1:12" x14ac:dyDescent="0.2">
      <c r="A96" s="26" t="s">
        <v>184</v>
      </c>
      <c r="B96" s="27" t="s">
        <v>185</v>
      </c>
      <c r="C96" s="28">
        <v>18010.990000000002</v>
      </c>
      <c r="D96" s="29">
        <v>28588.51</v>
      </c>
      <c r="E96" s="28">
        <v>82275.525999999998</v>
      </c>
      <c r="F96" s="30">
        <v>147626.62299999999</v>
      </c>
      <c r="G96" s="28">
        <v>1285.8399999999999</v>
      </c>
      <c r="H96" s="29">
        <v>1859.9169999999999</v>
      </c>
      <c r="I96" s="28">
        <v>6552.99</v>
      </c>
      <c r="J96" s="30">
        <v>9744.8490000000002</v>
      </c>
      <c r="K96" s="31">
        <v>16725.150000000001</v>
      </c>
      <c r="L96" s="32">
        <v>26728.592999999997</v>
      </c>
    </row>
    <row r="97" spans="1:12" x14ac:dyDescent="0.2">
      <c r="A97" s="26" t="s">
        <v>186</v>
      </c>
      <c r="B97" s="27" t="s">
        <v>187</v>
      </c>
      <c r="C97" s="28">
        <v>212924.61499999999</v>
      </c>
      <c r="D97" s="29">
        <v>272489.82400000002</v>
      </c>
      <c r="E97" s="28">
        <v>1133196.8859999999</v>
      </c>
      <c r="F97" s="30">
        <v>1447703.3489999999</v>
      </c>
      <c r="G97" s="28">
        <v>118857.43399999999</v>
      </c>
      <c r="H97" s="29">
        <v>156969.88200000001</v>
      </c>
      <c r="I97" s="28">
        <v>221352.891</v>
      </c>
      <c r="J97" s="30">
        <v>371877.90100000001</v>
      </c>
      <c r="K97" s="31">
        <v>94067.180999999997</v>
      </c>
      <c r="L97" s="32">
        <v>115519.94200000001</v>
      </c>
    </row>
    <row r="98" spans="1:12" x14ac:dyDescent="0.2">
      <c r="A98" s="26" t="s">
        <v>188</v>
      </c>
      <c r="B98" s="27" t="s">
        <v>189</v>
      </c>
      <c r="C98" s="28">
        <v>36877.461000000003</v>
      </c>
      <c r="D98" s="29">
        <v>39021.137000000002</v>
      </c>
      <c r="E98" s="28">
        <v>34277.826000000001</v>
      </c>
      <c r="F98" s="30">
        <v>38687.156999999999</v>
      </c>
      <c r="G98" s="28">
        <v>39053.336000000003</v>
      </c>
      <c r="H98" s="29">
        <v>39895.887999999999</v>
      </c>
      <c r="I98" s="28">
        <v>71490.951000000001</v>
      </c>
      <c r="J98" s="30">
        <v>73816.067999999999</v>
      </c>
      <c r="K98" s="31">
        <v>-2175.875</v>
      </c>
      <c r="L98" s="32">
        <v>-874.75099999999657</v>
      </c>
    </row>
    <row r="99" spans="1:12" x14ac:dyDescent="0.2">
      <c r="A99" s="26" t="s">
        <v>190</v>
      </c>
      <c r="B99" s="27" t="s">
        <v>191</v>
      </c>
      <c r="C99" s="28">
        <v>243.77600000000001</v>
      </c>
      <c r="D99" s="29">
        <v>386.46600000000001</v>
      </c>
      <c r="E99" s="28">
        <v>761.99199999999996</v>
      </c>
      <c r="F99" s="30">
        <v>1054.73</v>
      </c>
      <c r="G99" s="28">
        <v>1841.6590000000001</v>
      </c>
      <c r="H99" s="29">
        <v>2609.2809999999999</v>
      </c>
      <c r="I99" s="28">
        <v>11094.282999999999</v>
      </c>
      <c r="J99" s="30">
        <v>15410.936</v>
      </c>
      <c r="K99" s="31">
        <v>-1597.883</v>
      </c>
      <c r="L99" s="32">
        <v>-2222.8150000000001</v>
      </c>
    </row>
    <row r="100" spans="1:12" x14ac:dyDescent="0.2">
      <c r="A100" s="26" t="s">
        <v>192</v>
      </c>
      <c r="B100" s="27" t="s">
        <v>193</v>
      </c>
      <c r="C100" s="28">
        <v>68054.087</v>
      </c>
      <c r="D100" s="29">
        <v>192492.745</v>
      </c>
      <c r="E100" s="28">
        <v>370960.73</v>
      </c>
      <c r="F100" s="30">
        <v>1095903.554</v>
      </c>
      <c r="G100" s="28">
        <v>9596.7160000000003</v>
      </c>
      <c r="H100" s="29">
        <v>8661.7119999999995</v>
      </c>
      <c r="I100" s="28">
        <v>30016.670999999998</v>
      </c>
      <c r="J100" s="30">
        <v>21942.942999999999</v>
      </c>
      <c r="K100" s="31">
        <v>58457.370999999999</v>
      </c>
      <c r="L100" s="32">
        <v>183831.033</v>
      </c>
    </row>
    <row r="101" spans="1:12" x14ac:dyDescent="0.2">
      <c r="A101" s="26" t="s">
        <v>194</v>
      </c>
      <c r="B101" s="27" t="s">
        <v>195</v>
      </c>
      <c r="C101" s="28">
        <v>29891.094000000001</v>
      </c>
      <c r="D101" s="29">
        <v>36434.413999999997</v>
      </c>
      <c r="E101" s="28">
        <v>94682.527000000002</v>
      </c>
      <c r="F101" s="30">
        <v>117501.614</v>
      </c>
      <c r="G101" s="28">
        <v>33991.951999999997</v>
      </c>
      <c r="H101" s="29">
        <v>36570.262000000002</v>
      </c>
      <c r="I101" s="28">
        <v>78751.373999999996</v>
      </c>
      <c r="J101" s="30">
        <v>86489.282000000007</v>
      </c>
      <c r="K101" s="31">
        <v>-4100.8579999999965</v>
      </c>
      <c r="L101" s="32">
        <v>-135.84800000000541</v>
      </c>
    </row>
    <row r="102" spans="1:12" x14ac:dyDescent="0.2">
      <c r="A102" s="26" t="s">
        <v>196</v>
      </c>
      <c r="B102" s="27" t="s">
        <v>197</v>
      </c>
      <c r="C102" s="28">
        <v>8590.4290000000001</v>
      </c>
      <c r="D102" s="29">
        <v>7306.1940000000004</v>
      </c>
      <c r="E102" s="28">
        <v>23104.851999999999</v>
      </c>
      <c r="F102" s="30">
        <v>20626.616000000002</v>
      </c>
      <c r="G102" s="28">
        <v>11036.700999999999</v>
      </c>
      <c r="H102" s="29">
        <v>16339.022000000001</v>
      </c>
      <c r="I102" s="28">
        <v>18658.929</v>
      </c>
      <c r="J102" s="30">
        <v>25800.762999999999</v>
      </c>
      <c r="K102" s="31">
        <v>-2446.271999999999</v>
      </c>
      <c r="L102" s="32">
        <v>-9032.8280000000013</v>
      </c>
    </row>
    <row r="103" spans="1:12" x14ac:dyDescent="0.2">
      <c r="A103" s="26" t="s">
        <v>198</v>
      </c>
      <c r="B103" s="27" t="s">
        <v>199</v>
      </c>
      <c r="C103" s="28">
        <v>26408.667000000001</v>
      </c>
      <c r="D103" s="29">
        <v>31310.794000000002</v>
      </c>
      <c r="E103" s="28">
        <v>53331.866999999998</v>
      </c>
      <c r="F103" s="30">
        <v>63349.970999999998</v>
      </c>
      <c r="G103" s="28">
        <v>16702.311000000002</v>
      </c>
      <c r="H103" s="29">
        <v>18957.594000000001</v>
      </c>
      <c r="I103" s="28">
        <v>45164.33</v>
      </c>
      <c r="J103" s="30">
        <v>46281.868000000002</v>
      </c>
      <c r="K103" s="31">
        <v>9706.3559999999998</v>
      </c>
      <c r="L103" s="32">
        <v>12353.2</v>
      </c>
    </row>
    <row r="104" spans="1:12" x14ac:dyDescent="0.2">
      <c r="A104" s="26" t="s">
        <v>200</v>
      </c>
      <c r="B104" s="27" t="s">
        <v>201</v>
      </c>
      <c r="C104" s="28">
        <v>20009.175999999999</v>
      </c>
      <c r="D104" s="29">
        <v>22683.955999999998</v>
      </c>
      <c r="E104" s="28">
        <v>36324.131000000001</v>
      </c>
      <c r="F104" s="30">
        <v>38093.195</v>
      </c>
      <c r="G104" s="28">
        <v>30082.107</v>
      </c>
      <c r="H104" s="29">
        <v>27204.957999999999</v>
      </c>
      <c r="I104" s="28">
        <v>61691.826999999997</v>
      </c>
      <c r="J104" s="30">
        <v>57549.127</v>
      </c>
      <c r="K104" s="31">
        <v>-10072.931</v>
      </c>
      <c r="L104" s="32">
        <v>-4521.0020000000004</v>
      </c>
    </row>
    <row r="105" spans="1:12" x14ac:dyDescent="0.2">
      <c r="A105" s="26" t="s">
        <v>202</v>
      </c>
      <c r="B105" s="27" t="s">
        <v>203</v>
      </c>
      <c r="C105" s="28">
        <v>12826.321</v>
      </c>
      <c r="D105" s="29">
        <v>12599.636</v>
      </c>
      <c r="E105" s="28">
        <v>9766.6769999999997</v>
      </c>
      <c r="F105" s="30">
        <v>11090.222</v>
      </c>
      <c r="G105" s="28">
        <v>21837.055</v>
      </c>
      <c r="H105" s="29">
        <v>20619.633999999998</v>
      </c>
      <c r="I105" s="28">
        <v>23293.682000000001</v>
      </c>
      <c r="J105" s="30">
        <v>22243.114000000001</v>
      </c>
      <c r="K105" s="31">
        <v>-9010.7340000000004</v>
      </c>
      <c r="L105" s="32">
        <v>-8019.9979999999978</v>
      </c>
    </row>
    <row r="106" spans="1:12" x14ac:dyDescent="0.2">
      <c r="A106" s="26" t="s">
        <v>204</v>
      </c>
      <c r="B106" s="27" t="s">
        <v>205</v>
      </c>
      <c r="C106" s="28">
        <v>764.98299999999995</v>
      </c>
      <c r="D106" s="29">
        <v>1533.145</v>
      </c>
      <c r="E106" s="28">
        <v>235.40100000000001</v>
      </c>
      <c r="F106" s="30">
        <v>400.52</v>
      </c>
      <c r="G106" s="28">
        <v>1071.876</v>
      </c>
      <c r="H106" s="29">
        <v>1191.0409999999999</v>
      </c>
      <c r="I106" s="28">
        <v>346.86599999999999</v>
      </c>
      <c r="J106" s="30">
        <v>354.13099999999997</v>
      </c>
      <c r="K106" s="31">
        <v>-306.89300000000003</v>
      </c>
      <c r="L106" s="32">
        <v>342.10400000000004</v>
      </c>
    </row>
    <row r="107" spans="1:12" x14ac:dyDescent="0.2">
      <c r="A107" s="26" t="s">
        <v>206</v>
      </c>
      <c r="B107" s="27" t="s">
        <v>207</v>
      </c>
      <c r="C107" s="28">
        <v>21263.392</v>
      </c>
      <c r="D107" s="29">
        <v>15668.944</v>
      </c>
      <c r="E107" s="28">
        <v>47403.159</v>
      </c>
      <c r="F107" s="30">
        <v>36473.660000000003</v>
      </c>
      <c r="G107" s="28">
        <v>77486.495999999999</v>
      </c>
      <c r="H107" s="29">
        <v>87912.186000000002</v>
      </c>
      <c r="I107" s="28">
        <v>199950.96299999999</v>
      </c>
      <c r="J107" s="30">
        <v>235442.15299999999</v>
      </c>
      <c r="K107" s="31">
        <v>-56223.103999999999</v>
      </c>
      <c r="L107" s="32">
        <v>-72243.241999999998</v>
      </c>
    </row>
    <row r="108" spans="1:12" x14ac:dyDescent="0.2">
      <c r="A108" s="26" t="s">
        <v>208</v>
      </c>
      <c r="B108" s="27" t="s">
        <v>209</v>
      </c>
      <c r="C108" s="28">
        <v>33133.39</v>
      </c>
      <c r="D108" s="29">
        <v>19535.352999999999</v>
      </c>
      <c r="E108" s="28">
        <v>66820.639999999999</v>
      </c>
      <c r="F108" s="30">
        <v>48902.917000000001</v>
      </c>
      <c r="G108" s="28">
        <v>57952.313000000002</v>
      </c>
      <c r="H108" s="29">
        <v>55875.978000000003</v>
      </c>
      <c r="I108" s="28">
        <v>130238.345</v>
      </c>
      <c r="J108" s="30">
        <v>126912.08500000001</v>
      </c>
      <c r="K108" s="31">
        <v>-24818.923000000003</v>
      </c>
      <c r="L108" s="32">
        <v>-36340.625</v>
      </c>
    </row>
    <row r="109" spans="1:12" x14ac:dyDescent="0.2">
      <c r="A109" s="26" t="s">
        <v>210</v>
      </c>
      <c r="B109" s="27" t="s">
        <v>211</v>
      </c>
      <c r="C109" s="28">
        <v>21270.54</v>
      </c>
      <c r="D109" s="29">
        <v>44382.266000000003</v>
      </c>
      <c r="E109" s="28">
        <v>16394.802</v>
      </c>
      <c r="F109" s="30">
        <v>35460.561000000002</v>
      </c>
      <c r="G109" s="28">
        <v>14315.341</v>
      </c>
      <c r="H109" s="29">
        <v>18840.314999999999</v>
      </c>
      <c r="I109" s="28">
        <v>10474.341</v>
      </c>
      <c r="J109" s="30">
        <v>15656.347</v>
      </c>
      <c r="K109" s="31">
        <v>6955.1990000000005</v>
      </c>
      <c r="L109" s="32">
        <v>25541.951000000005</v>
      </c>
    </row>
    <row r="110" spans="1:12" x14ac:dyDescent="0.2">
      <c r="A110" s="26" t="s">
        <v>212</v>
      </c>
      <c r="B110" s="27" t="s">
        <v>213</v>
      </c>
      <c r="C110" s="28">
        <v>11878.319</v>
      </c>
      <c r="D110" s="29">
        <v>3448.19</v>
      </c>
      <c r="E110" s="28">
        <v>30433.896000000001</v>
      </c>
      <c r="F110" s="30">
        <v>8729.5619999999999</v>
      </c>
      <c r="G110" s="28">
        <v>7706.8680000000004</v>
      </c>
      <c r="H110" s="29">
        <v>12414.933000000001</v>
      </c>
      <c r="I110" s="28">
        <v>21421.554</v>
      </c>
      <c r="J110" s="30">
        <v>34150.705999999998</v>
      </c>
      <c r="K110" s="31">
        <v>4171.4509999999991</v>
      </c>
      <c r="L110" s="32">
        <v>-8966.7430000000004</v>
      </c>
    </row>
    <row r="111" spans="1:12" x14ac:dyDescent="0.2">
      <c r="A111" s="26" t="s">
        <v>214</v>
      </c>
      <c r="B111" s="27" t="s">
        <v>215</v>
      </c>
      <c r="C111" s="28">
        <v>2437.3879999999999</v>
      </c>
      <c r="D111" s="29">
        <v>2205.0630000000001</v>
      </c>
      <c r="E111" s="28">
        <v>1700.0170000000001</v>
      </c>
      <c r="F111" s="30">
        <v>1387.8820000000001</v>
      </c>
      <c r="G111" s="28">
        <v>390.36900000000003</v>
      </c>
      <c r="H111" s="29">
        <v>1475.1179999999999</v>
      </c>
      <c r="I111" s="28">
        <v>310.803</v>
      </c>
      <c r="J111" s="30">
        <v>1104.452</v>
      </c>
      <c r="K111" s="31">
        <v>2047.0189999999998</v>
      </c>
      <c r="L111" s="32">
        <v>729.94500000000016</v>
      </c>
    </row>
    <row r="112" spans="1:12" x14ac:dyDescent="0.2">
      <c r="A112" s="26" t="s">
        <v>536</v>
      </c>
      <c r="B112" s="27" t="s">
        <v>537</v>
      </c>
      <c r="C112" s="28">
        <v>0</v>
      </c>
      <c r="D112" s="29">
        <v>0</v>
      </c>
      <c r="E112" s="28">
        <v>0</v>
      </c>
      <c r="F112" s="30">
        <v>0</v>
      </c>
      <c r="G112" s="28">
        <v>5.85</v>
      </c>
      <c r="H112" s="29">
        <v>1.9670000000000001</v>
      </c>
      <c r="I112" s="28">
        <v>1.65</v>
      </c>
      <c r="J112" s="30">
        <v>0.5</v>
      </c>
      <c r="K112" s="31">
        <v>-5.85</v>
      </c>
      <c r="L112" s="32">
        <v>-1.9670000000000001</v>
      </c>
    </row>
    <row r="113" spans="1:12" x14ac:dyDescent="0.2">
      <c r="A113" s="26" t="s">
        <v>216</v>
      </c>
      <c r="B113" s="27" t="s">
        <v>217</v>
      </c>
      <c r="C113" s="28">
        <v>43716.212</v>
      </c>
      <c r="D113" s="29">
        <v>45885.254000000001</v>
      </c>
      <c r="E113" s="28">
        <v>84073.744000000006</v>
      </c>
      <c r="F113" s="30">
        <v>70415.956999999995</v>
      </c>
      <c r="G113" s="28">
        <v>1493.4960000000001</v>
      </c>
      <c r="H113" s="29">
        <v>2037.903</v>
      </c>
      <c r="I113" s="28">
        <v>2407.7809999999999</v>
      </c>
      <c r="J113" s="30">
        <v>2680.6570000000002</v>
      </c>
      <c r="K113" s="31">
        <v>42222.716</v>
      </c>
      <c r="L113" s="32">
        <v>43847.351000000002</v>
      </c>
    </row>
    <row r="114" spans="1:12" x14ac:dyDescent="0.2">
      <c r="A114" s="26" t="s">
        <v>218</v>
      </c>
      <c r="B114" s="27" t="s">
        <v>219</v>
      </c>
      <c r="C114" s="28">
        <v>143363.671</v>
      </c>
      <c r="D114" s="29">
        <v>172634.68900000001</v>
      </c>
      <c r="E114" s="28">
        <v>332060.84899999999</v>
      </c>
      <c r="F114" s="30">
        <v>409518.91</v>
      </c>
      <c r="G114" s="28">
        <v>151791.231</v>
      </c>
      <c r="H114" s="29">
        <v>152089.56400000001</v>
      </c>
      <c r="I114" s="28">
        <v>328437</v>
      </c>
      <c r="J114" s="30">
        <v>307051.58600000001</v>
      </c>
      <c r="K114" s="31">
        <v>-8427.5599999999977</v>
      </c>
      <c r="L114" s="32">
        <v>20545.125</v>
      </c>
    </row>
    <row r="115" spans="1:12" x14ac:dyDescent="0.2">
      <c r="A115" s="26" t="s">
        <v>220</v>
      </c>
      <c r="B115" s="27" t="s">
        <v>221</v>
      </c>
      <c r="C115" s="28">
        <v>8949.7250000000004</v>
      </c>
      <c r="D115" s="29">
        <v>16040.8</v>
      </c>
      <c r="E115" s="28">
        <v>10934.531999999999</v>
      </c>
      <c r="F115" s="30">
        <v>17937.574000000001</v>
      </c>
      <c r="G115" s="28">
        <v>28339.691999999999</v>
      </c>
      <c r="H115" s="29">
        <v>38181.652000000002</v>
      </c>
      <c r="I115" s="28">
        <v>55509.440000000002</v>
      </c>
      <c r="J115" s="30">
        <v>54912.214999999997</v>
      </c>
      <c r="K115" s="31">
        <v>-19389.966999999997</v>
      </c>
      <c r="L115" s="32">
        <v>-22140.852000000003</v>
      </c>
    </row>
    <row r="116" spans="1:12" x14ac:dyDescent="0.2">
      <c r="A116" s="26" t="s">
        <v>222</v>
      </c>
      <c r="B116" s="27" t="s">
        <v>223</v>
      </c>
      <c r="C116" s="28">
        <v>27049.062999999998</v>
      </c>
      <c r="D116" s="29">
        <v>27387.213</v>
      </c>
      <c r="E116" s="28">
        <v>15108.253000000001</v>
      </c>
      <c r="F116" s="30">
        <v>18345.839</v>
      </c>
      <c r="G116" s="28">
        <v>18591.32</v>
      </c>
      <c r="H116" s="29">
        <v>23099.498</v>
      </c>
      <c r="I116" s="28">
        <v>9092.9519999999993</v>
      </c>
      <c r="J116" s="30">
        <v>11785.145</v>
      </c>
      <c r="K116" s="31">
        <v>8457.7429999999986</v>
      </c>
      <c r="L116" s="32">
        <v>4287.7150000000001</v>
      </c>
    </row>
    <row r="117" spans="1:12" x14ac:dyDescent="0.2">
      <c r="A117" s="26" t="s">
        <v>224</v>
      </c>
      <c r="B117" s="27" t="s">
        <v>225</v>
      </c>
      <c r="C117" s="28">
        <v>188.21100000000001</v>
      </c>
      <c r="D117" s="29">
        <v>133.86000000000001</v>
      </c>
      <c r="E117" s="28">
        <v>16.747</v>
      </c>
      <c r="F117" s="30">
        <v>75.638999999999996</v>
      </c>
      <c r="G117" s="28">
        <v>3559.5929999999998</v>
      </c>
      <c r="H117" s="29">
        <v>4312.7849999999999</v>
      </c>
      <c r="I117" s="28">
        <v>2315.6210000000001</v>
      </c>
      <c r="J117" s="30">
        <v>3853.8069999999998</v>
      </c>
      <c r="K117" s="31">
        <v>-3371.3819999999996</v>
      </c>
      <c r="L117" s="32">
        <v>-4178.9250000000002</v>
      </c>
    </row>
    <row r="118" spans="1:12" x14ac:dyDescent="0.2">
      <c r="A118" s="26" t="s">
        <v>226</v>
      </c>
      <c r="B118" s="27" t="s">
        <v>227</v>
      </c>
      <c r="C118" s="28">
        <v>56708.474000000002</v>
      </c>
      <c r="D118" s="29">
        <v>66506.339000000007</v>
      </c>
      <c r="E118" s="28">
        <v>33758.745000000003</v>
      </c>
      <c r="F118" s="30">
        <v>32762.508999999998</v>
      </c>
      <c r="G118" s="28">
        <v>93008.375</v>
      </c>
      <c r="H118" s="29">
        <v>95419.998000000007</v>
      </c>
      <c r="I118" s="28">
        <v>11178.879000000001</v>
      </c>
      <c r="J118" s="30">
        <v>11567.323</v>
      </c>
      <c r="K118" s="31">
        <v>-36299.900999999998</v>
      </c>
      <c r="L118" s="32">
        <v>-28913.659</v>
      </c>
    </row>
    <row r="119" spans="1:12" x14ac:dyDescent="0.2">
      <c r="A119" s="26" t="s">
        <v>228</v>
      </c>
      <c r="B119" s="27" t="s">
        <v>229</v>
      </c>
      <c r="C119" s="28">
        <v>10809.107</v>
      </c>
      <c r="D119" s="29">
        <v>9241.6669999999995</v>
      </c>
      <c r="E119" s="28">
        <v>2082.9810000000002</v>
      </c>
      <c r="F119" s="30">
        <v>1760.8969999999999</v>
      </c>
      <c r="G119" s="28">
        <v>5211.1890000000003</v>
      </c>
      <c r="H119" s="29">
        <v>5255.0039999999999</v>
      </c>
      <c r="I119" s="28">
        <v>673.755</v>
      </c>
      <c r="J119" s="30">
        <v>616.84500000000003</v>
      </c>
      <c r="K119" s="31">
        <v>5597.9179999999997</v>
      </c>
      <c r="L119" s="32">
        <v>3986.6629999999996</v>
      </c>
    </row>
    <row r="120" spans="1:12" x14ac:dyDescent="0.2">
      <c r="A120" s="26" t="s">
        <v>230</v>
      </c>
      <c r="B120" s="27" t="s">
        <v>231</v>
      </c>
      <c r="C120" s="28">
        <v>61659.483999999997</v>
      </c>
      <c r="D120" s="29">
        <v>65197.728999999999</v>
      </c>
      <c r="E120" s="28">
        <v>16327.460999999999</v>
      </c>
      <c r="F120" s="30">
        <v>15702.995000000001</v>
      </c>
      <c r="G120" s="28">
        <v>19937.305</v>
      </c>
      <c r="H120" s="29">
        <v>21764.685000000001</v>
      </c>
      <c r="I120" s="28">
        <v>4736.3440000000001</v>
      </c>
      <c r="J120" s="30">
        <v>4842.2730000000001</v>
      </c>
      <c r="K120" s="31">
        <v>41722.178999999996</v>
      </c>
      <c r="L120" s="32">
        <v>43433.043999999994</v>
      </c>
    </row>
    <row r="121" spans="1:12" x14ac:dyDescent="0.2">
      <c r="A121" s="26" t="s">
        <v>232</v>
      </c>
      <c r="B121" s="27" t="s">
        <v>233</v>
      </c>
      <c r="C121" s="28">
        <v>7411.5910000000003</v>
      </c>
      <c r="D121" s="29">
        <v>9139.0679999999993</v>
      </c>
      <c r="E121" s="28">
        <v>43427.074999999997</v>
      </c>
      <c r="F121" s="30">
        <v>57494.148000000001</v>
      </c>
      <c r="G121" s="28">
        <v>5299.8710000000001</v>
      </c>
      <c r="H121" s="29">
        <v>5553.6530000000002</v>
      </c>
      <c r="I121" s="28">
        <v>2419.1590000000001</v>
      </c>
      <c r="J121" s="30">
        <v>2520.0390000000002</v>
      </c>
      <c r="K121" s="31">
        <v>2111.7200000000003</v>
      </c>
      <c r="L121" s="32">
        <v>3585.4149999999991</v>
      </c>
    </row>
    <row r="122" spans="1:12" x14ac:dyDescent="0.2">
      <c r="A122" s="26" t="s">
        <v>234</v>
      </c>
      <c r="B122" s="27" t="s">
        <v>235</v>
      </c>
      <c r="C122" s="28">
        <v>13434.591</v>
      </c>
      <c r="D122" s="29">
        <v>18267.584999999999</v>
      </c>
      <c r="E122" s="28">
        <v>107648.488</v>
      </c>
      <c r="F122" s="30">
        <v>159834.45800000001</v>
      </c>
      <c r="G122" s="28">
        <v>545.322</v>
      </c>
      <c r="H122" s="29">
        <v>340.09100000000001</v>
      </c>
      <c r="I122" s="28">
        <v>4931.9080000000004</v>
      </c>
      <c r="J122" s="30">
        <v>1819.3869999999999</v>
      </c>
      <c r="K122" s="31">
        <v>12889.269</v>
      </c>
      <c r="L122" s="32">
        <v>17927.493999999999</v>
      </c>
    </row>
    <row r="123" spans="1:12" x14ac:dyDescent="0.2">
      <c r="A123" s="26" t="s">
        <v>236</v>
      </c>
      <c r="B123" s="27" t="s">
        <v>237</v>
      </c>
      <c r="C123" s="28">
        <v>8619.4689999999991</v>
      </c>
      <c r="D123" s="29">
        <v>6829.4679999999998</v>
      </c>
      <c r="E123" s="28">
        <v>29404.63</v>
      </c>
      <c r="F123" s="30">
        <v>17472.774000000001</v>
      </c>
      <c r="G123" s="28">
        <v>1881.777</v>
      </c>
      <c r="H123" s="29">
        <v>788.42700000000002</v>
      </c>
      <c r="I123" s="28">
        <v>4728.6719999999996</v>
      </c>
      <c r="J123" s="30">
        <v>1576.2449999999999</v>
      </c>
      <c r="K123" s="31">
        <v>6737.6919999999991</v>
      </c>
      <c r="L123" s="32">
        <v>6041.0410000000002</v>
      </c>
    </row>
    <row r="124" spans="1:12" x14ac:dyDescent="0.2">
      <c r="A124" s="26" t="s">
        <v>238</v>
      </c>
      <c r="B124" s="27" t="s">
        <v>239</v>
      </c>
      <c r="C124" s="28">
        <v>214.25800000000001</v>
      </c>
      <c r="D124" s="29">
        <v>211.077</v>
      </c>
      <c r="E124" s="28">
        <v>31.245000000000001</v>
      </c>
      <c r="F124" s="30">
        <v>21.754000000000001</v>
      </c>
      <c r="G124" s="28">
        <v>4034.0239999999999</v>
      </c>
      <c r="H124" s="29">
        <v>4046.0210000000002</v>
      </c>
      <c r="I124" s="28">
        <v>1787.57</v>
      </c>
      <c r="J124" s="30">
        <v>1818.1990000000001</v>
      </c>
      <c r="K124" s="31">
        <v>-3819.7660000000001</v>
      </c>
      <c r="L124" s="32">
        <v>-3834.9440000000004</v>
      </c>
    </row>
    <row r="125" spans="1:12" x14ac:dyDescent="0.2">
      <c r="A125" s="26" t="s">
        <v>240</v>
      </c>
      <c r="B125" s="27" t="s">
        <v>241</v>
      </c>
      <c r="C125" s="28">
        <v>9484.7739999999994</v>
      </c>
      <c r="D125" s="29">
        <v>9707.2819999999992</v>
      </c>
      <c r="E125" s="28">
        <v>2159.2640000000001</v>
      </c>
      <c r="F125" s="30">
        <v>6923.8519999999999</v>
      </c>
      <c r="G125" s="28">
        <v>71750.982999999993</v>
      </c>
      <c r="H125" s="29">
        <v>76279.907999999996</v>
      </c>
      <c r="I125" s="28">
        <v>6237.192</v>
      </c>
      <c r="J125" s="30">
        <v>6356.4229999999998</v>
      </c>
      <c r="K125" s="31">
        <v>-62266.208999999995</v>
      </c>
      <c r="L125" s="32">
        <v>-66572.625999999989</v>
      </c>
    </row>
    <row r="126" spans="1:12" x14ac:dyDescent="0.2">
      <c r="A126" s="26" t="s">
        <v>242</v>
      </c>
      <c r="B126" s="27" t="s">
        <v>243</v>
      </c>
      <c r="C126" s="28">
        <v>1816.6890000000001</v>
      </c>
      <c r="D126" s="29">
        <v>2953.1759999999999</v>
      </c>
      <c r="E126" s="28">
        <v>1319.7190000000001</v>
      </c>
      <c r="F126" s="30">
        <v>2212.6950000000002</v>
      </c>
      <c r="G126" s="28">
        <v>593.71799999999996</v>
      </c>
      <c r="H126" s="29">
        <v>704.31</v>
      </c>
      <c r="I126" s="28">
        <v>144.92699999999999</v>
      </c>
      <c r="J126" s="30">
        <v>126.22499999999999</v>
      </c>
      <c r="K126" s="31">
        <v>1222.971</v>
      </c>
      <c r="L126" s="32">
        <v>2248.866</v>
      </c>
    </row>
    <row r="127" spans="1:12" x14ac:dyDescent="0.2">
      <c r="A127" s="26" t="s">
        <v>651</v>
      </c>
      <c r="B127" s="27" t="s">
        <v>652</v>
      </c>
      <c r="C127" s="28">
        <v>0</v>
      </c>
      <c r="D127" s="29">
        <v>0</v>
      </c>
      <c r="E127" s="28">
        <v>0</v>
      </c>
      <c r="F127" s="30">
        <v>0</v>
      </c>
      <c r="G127" s="28">
        <v>0</v>
      </c>
      <c r="H127" s="29">
        <v>0</v>
      </c>
      <c r="I127" s="28">
        <v>0</v>
      </c>
      <c r="J127" s="30">
        <v>0</v>
      </c>
      <c r="K127" s="31">
        <v>0</v>
      </c>
      <c r="L127" s="32">
        <v>0</v>
      </c>
    </row>
    <row r="128" spans="1:12" x14ac:dyDescent="0.2">
      <c r="A128" s="26" t="s">
        <v>653</v>
      </c>
      <c r="B128" s="27" t="s">
        <v>654</v>
      </c>
      <c r="C128" s="28">
        <v>0</v>
      </c>
      <c r="D128" s="29">
        <v>0</v>
      </c>
      <c r="E128" s="28">
        <v>0</v>
      </c>
      <c r="F128" s="30">
        <v>0</v>
      </c>
      <c r="G128" s="28">
        <v>0</v>
      </c>
      <c r="H128" s="29">
        <v>0</v>
      </c>
      <c r="I128" s="28">
        <v>0</v>
      </c>
      <c r="J128" s="30">
        <v>0</v>
      </c>
      <c r="K128" s="31">
        <v>0</v>
      </c>
      <c r="L128" s="32">
        <v>0</v>
      </c>
    </row>
    <row r="129" spans="1:12" x14ac:dyDescent="0.2">
      <c r="A129" s="26" t="s">
        <v>244</v>
      </c>
      <c r="B129" s="27" t="s">
        <v>245</v>
      </c>
      <c r="C129" s="28">
        <v>803.60699999999997</v>
      </c>
      <c r="D129" s="29">
        <v>1252.3530000000001</v>
      </c>
      <c r="E129" s="28">
        <v>920.80600000000004</v>
      </c>
      <c r="F129" s="30">
        <v>719.93499999999995</v>
      </c>
      <c r="G129" s="28">
        <v>1125.7180000000001</v>
      </c>
      <c r="H129" s="29">
        <v>1048.2360000000001</v>
      </c>
      <c r="I129" s="28">
        <v>1279.9760000000001</v>
      </c>
      <c r="J129" s="30">
        <v>978.84400000000005</v>
      </c>
      <c r="K129" s="31">
        <v>-322.1110000000001</v>
      </c>
      <c r="L129" s="32">
        <v>204.11699999999996</v>
      </c>
    </row>
    <row r="130" spans="1:12" x14ac:dyDescent="0.2">
      <c r="A130" s="26" t="s">
        <v>246</v>
      </c>
      <c r="B130" s="27" t="s">
        <v>247</v>
      </c>
      <c r="C130" s="28">
        <v>18084.769</v>
      </c>
      <c r="D130" s="29">
        <v>19325.212</v>
      </c>
      <c r="E130" s="28">
        <v>19933.365000000002</v>
      </c>
      <c r="F130" s="30">
        <v>21242.725999999999</v>
      </c>
      <c r="G130" s="28">
        <v>6418.5159999999996</v>
      </c>
      <c r="H130" s="29">
        <v>12714.093999999999</v>
      </c>
      <c r="I130" s="28">
        <v>12744.587</v>
      </c>
      <c r="J130" s="30">
        <v>26719.516</v>
      </c>
      <c r="K130" s="31">
        <v>11666.253000000001</v>
      </c>
      <c r="L130" s="32">
        <v>6611.1180000000004</v>
      </c>
    </row>
    <row r="131" spans="1:12" x14ac:dyDescent="0.2">
      <c r="A131" s="26" t="s">
        <v>248</v>
      </c>
      <c r="B131" s="27" t="s">
        <v>249</v>
      </c>
      <c r="C131" s="28">
        <v>10836.562</v>
      </c>
      <c r="D131" s="29">
        <v>8870.9719999999998</v>
      </c>
      <c r="E131" s="28">
        <v>14770.325000000001</v>
      </c>
      <c r="F131" s="30">
        <v>12362.58</v>
      </c>
      <c r="G131" s="28">
        <v>6007.3509999999997</v>
      </c>
      <c r="H131" s="29">
        <v>7072.107</v>
      </c>
      <c r="I131" s="28">
        <v>12208.272000000001</v>
      </c>
      <c r="J131" s="30">
        <v>8749.4369999999999</v>
      </c>
      <c r="K131" s="31">
        <v>4829.2110000000002</v>
      </c>
      <c r="L131" s="32">
        <v>1798.8649999999998</v>
      </c>
    </row>
    <row r="132" spans="1:12" x14ac:dyDescent="0.2">
      <c r="A132" s="26" t="s">
        <v>250</v>
      </c>
      <c r="B132" s="27" t="s">
        <v>251</v>
      </c>
      <c r="C132" s="28">
        <v>510.51400000000001</v>
      </c>
      <c r="D132" s="29">
        <v>546.35500000000002</v>
      </c>
      <c r="E132" s="28">
        <v>384.78100000000001</v>
      </c>
      <c r="F132" s="30">
        <v>433.82799999999997</v>
      </c>
      <c r="G132" s="28">
        <v>390.3</v>
      </c>
      <c r="H132" s="29">
        <v>549.10900000000004</v>
      </c>
      <c r="I132" s="28">
        <v>428.44400000000002</v>
      </c>
      <c r="J132" s="30">
        <v>582.92100000000005</v>
      </c>
      <c r="K132" s="31">
        <v>120.214</v>
      </c>
      <c r="L132" s="32">
        <v>-2.7540000000000191</v>
      </c>
    </row>
    <row r="133" spans="1:12" x14ac:dyDescent="0.2">
      <c r="A133" s="26" t="s">
        <v>252</v>
      </c>
      <c r="B133" s="27" t="s">
        <v>253</v>
      </c>
      <c r="C133" s="28">
        <v>4198.6419999999998</v>
      </c>
      <c r="D133" s="29">
        <v>6300.9790000000003</v>
      </c>
      <c r="E133" s="28">
        <v>2674.0520000000001</v>
      </c>
      <c r="F133" s="30">
        <v>5300.482</v>
      </c>
      <c r="G133" s="28">
        <v>4308.9520000000002</v>
      </c>
      <c r="H133" s="29">
        <v>9030.0290000000005</v>
      </c>
      <c r="I133" s="28">
        <v>2179.09</v>
      </c>
      <c r="J133" s="30">
        <v>4311.049</v>
      </c>
      <c r="K133" s="31">
        <v>-110.3100000000004</v>
      </c>
      <c r="L133" s="32">
        <v>-2729.05</v>
      </c>
    </row>
    <row r="134" spans="1:12" x14ac:dyDescent="0.2">
      <c r="A134" s="26" t="s">
        <v>254</v>
      </c>
      <c r="B134" s="27" t="s">
        <v>255</v>
      </c>
      <c r="C134" s="28">
        <v>20.488</v>
      </c>
      <c r="D134" s="29">
        <v>8.42</v>
      </c>
      <c r="E134" s="28">
        <v>1.3149999999999999</v>
      </c>
      <c r="F134" s="30">
        <v>0.88400000000000001</v>
      </c>
      <c r="G134" s="28">
        <v>1939.557</v>
      </c>
      <c r="H134" s="29">
        <v>1482.241</v>
      </c>
      <c r="I134" s="28">
        <v>235.18799999999999</v>
      </c>
      <c r="J134" s="30">
        <v>210.99299999999999</v>
      </c>
      <c r="K134" s="31">
        <v>-1919.069</v>
      </c>
      <c r="L134" s="32">
        <v>-1473.8209999999999</v>
      </c>
    </row>
    <row r="135" spans="1:12" x14ac:dyDescent="0.2">
      <c r="A135" s="26" t="s">
        <v>256</v>
      </c>
      <c r="B135" s="27" t="s">
        <v>257</v>
      </c>
      <c r="C135" s="28">
        <v>3369.89</v>
      </c>
      <c r="D135" s="29">
        <v>2262.7739999999999</v>
      </c>
      <c r="E135" s="28">
        <v>6021.3069999999998</v>
      </c>
      <c r="F135" s="30">
        <v>4196.5870000000004</v>
      </c>
      <c r="G135" s="28">
        <v>597.95899999999995</v>
      </c>
      <c r="H135" s="29">
        <v>618.404</v>
      </c>
      <c r="I135" s="28">
        <v>932.39</v>
      </c>
      <c r="J135" s="30">
        <v>777.36</v>
      </c>
      <c r="K135" s="31">
        <v>2771.931</v>
      </c>
      <c r="L135" s="32">
        <v>1644.37</v>
      </c>
    </row>
    <row r="136" spans="1:12" x14ac:dyDescent="0.2">
      <c r="A136" s="26" t="s">
        <v>258</v>
      </c>
      <c r="B136" s="27" t="s">
        <v>259</v>
      </c>
      <c r="C136" s="28">
        <v>22205.491000000002</v>
      </c>
      <c r="D136" s="29">
        <v>31349.478999999999</v>
      </c>
      <c r="E136" s="28">
        <v>32964.148999999998</v>
      </c>
      <c r="F136" s="30">
        <v>41279.745000000003</v>
      </c>
      <c r="G136" s="28">
        <v>30716.271000000001</v>
      </c>
      <c r="H136" s="29">
        <v>32880.792999999998</v>
      </c>
      <c r="I136" s="28">
        <v>45021.733999999997</v>
      </c>
      <c r="J136" s="30">
        <v>44936.078999999998</v>
      </c>
      <c r="K136" s="31">
        <v>-8510.7799999999988</v>
      </c>
      <c r="L136" s="32">
        <v>-1531.3139999999985</v>
      </c>
    </row>
    <row r="137" spans="1:12" x14ac:dyDescent="0.2">
      <c r="A137" s="26" t="s">
        <v>260</v>
      </c>
      <c r="B137" s="27" t="s">
        <v>261</v>
      </c>
      <c r="C137" s="28">
        <v>4.3999999999999997E-2</v>
      </c>
      <c r="D137" s="29">
        <v>9.1999999999999998E-2</v>
      </c>
      <c r="E137" s="28">
        <v>2.4E-2</v>
      </c>
      <c r="F137" s="30">
        <v>7.0000000000000001E-3</v>
      </c>
      <c r="G137" s="28">
        <v>93.355000000000004</v>
      </c>
      <c r="H137" s="29">
        <v>104.8</v>
      </c>
      <c r="I137" s="28">
        <v>31.564</v>
      </c>
      <c r="J137" s="30">
        <v>34.228999999999999</v>
      </c>
      <c r="K137" s="31">
        <v>-93.311000000000007</v>
      </c>
      <c r="L137" s="32">
        <v>-104.708</v>
      </c>
    </row>
    <row r="138" spans="1:12" x14ac:dyDescent="0.2">
      <c r="A138" s="26" t="s">
        <v>262</v>
      </c>
      <c r="B138" s="27" t="s">
        <v>263</v>
      </c>
      <c r="C138" s="28">
        <v>428.36900000000003</v>
      </c>
      <c r="D138" s="29">
        <v>1583.5650000000001</v>
      </c>
      <c r="E138" s="28">
        <v>74.938000000000002</v>
      </c>
      <c r="F138" s="30">
        <v>279.45299999999997</v>
      </c>
      <c r="G138" s="28">
        <v>37575.747000000003</v>
      </c>
      <c r="H138" s="29">
        <v>40204.339</v>
      </c>
      <c r="I138" s="28">
        <v>11817.878000000001</v>
      </c>
      <c r="J138" s="30">
        <v>11650.883</v>
      </c>
      <c r="K138" s="31">
        <v>-37147.378000000004</v>
      </c>
      <c r="L138" s="32">
        <v>-38620.773999999998</v>
      </c>
    </row>
    <row r="139" spans="1:12" x14ac:dyDescent="0.2">
      <c r="A139" s="26" t="s">
        <v>264</v>
      </c>
      <c r="B139" s="27" t="s">
        <v>265</v>
      </c>
      <c r="C139" s="28">
        <v>82.634</v>
      </c>
      <c r="D139" s="29">
        <v>66.093000000000004</v>
      </c>
      <c r="E139" s="28">
        <v>23.379000000000001</v>
      </c>
      <c r="F139" s="30">
        <v>16.527999999999999</v>
      </c>
      <c r="G139" s="28">
        <v>5648.2160000000003</v>
      </c>
      <c r="H139" s="29">
        <v>6362.8140000000003</v>
      </c>
      <c r="I139" s="28">
        <v>2253.529</v>
      </c>
      <c r="J139" s="30">
        <v>3262.4029999999998</v>
      </c>
      <c r="K139" s="31">
        <v>-5565.5820000000003</v>
      </c>
      <c r="L139" s="32">
        <v>-6296.7210000000005</v>
      </c>
    </row>
    <row r="140" spans="1:12" x14ac:dyDescent="0.2">
      <c r="A140" s="26" t="s">
        <v>266</v>
      </c>
      <c r="B140" s="27" t="s">
        <v>267</v>
      </c>
      <c r="C140" s="28">
        <v>4563.0150000000003</v>
      </c>
      <c r="D140" s="29">
        <v>3961.0189999999998</v>
      </c>
      <c r="E140" s="28">
        <v>5091.7240000000002</v>
      </c>
      <c r="F140" s="30">
        <v>4080.3850000000002</v>
      </c>
      <c r="G140" s="28">
        <v>205178.83300000001</v>
      </c>
      <c r="H140" s="29">
        <v>196713.478</v>
      </c>
      <c r="I140" s="28">
        <v>280127.85200000001</v>
      </c>
      <c r="J140" s="30">
        <v>246232.02100000001</v>
      </c>
      <c r="K140" s="31">
        <v>-200615.818</v>
      </c>
      <c r="L140" s="32">
        <v>-192752.459</v>
      </c>
    </row>
    <row r="141" spans="1:12" x14ac:dyDescent="0.2">
      <c r="A141" s="26" t="s">
        <v>268</v>
      </c>
      <c r="B141" s="27" t="s">
        <v>269</v>
      </c>
      <c r="C141" s="28">
        <v>35997.614999999998</v>
      </c>
      <c r="D141" s="29">
        <v>72336.839000000007</v>
      </c>
      <c r="E141" s="28">
        <v>39692.837</v>
      </c>
      <c r="F141" s="30">
        <v>90358.803</v>
      </c>
      <c r="G141" s="28">
        <v>99404.085000000006</v>
      </c>
      <c r="H141" s="29">
        <v>118885.07799999999</v>
      </c>
      <c r="I141" s="28">
        <v>113549.79700000001</v>
      </c>
      <c r="J141" s="30">
        <v>131118.97500000001</v>
      </c>
      <c r="K141" s="31">
        <v>-63406.470000000008</v>
      </c>
      <c r="L141" s="32">
        <v>-46548.238999999987</v>
      </c>
    </row>
    <row r="142" spans="1:12" x14ac:dyDescent="0.2">
      <c r="A142" s="26" t="s">
        <v>270</v>
      </c>
      <c r="B142" s="27" t="s">
        <v>271</v>
      </c>
      <c r="C142" s="28">
        <v>1962.9559999999999</v>
      </c>
      <c r="D142" s="29">
        <v>4503.22</v>
      </c>
      <c r="E142" s="28">
        <v>1124.6669999999999</v>
      </c>
      <c r="F142" s="30">
        <v>2397.83</v>
      </c>
      <c r="G142" s="28">
        <v>34465.705999999998</v>
      </c>
      <c r="H142" s="29">
        <v>38837.593999999997</v>
      </c>
      <c r="I142" s="28">
        <v>33994.514000000003</v>
      </c>
      <c r="J142" s="30">
        <v>37614.517</v>
      </c>
      <c r="K142" s="31">
        <v>-32502.75</v>
      </c>
      <c r="L142" s="32">
        <v>-34334.373999999996</v>
      </c>
    </row>
    <row r="143" spans="1:12" x14ac:dyDescent="0.2">
      <c r="A143" s="26" t="s">
        <v>272</v>
      </c>
      <c r="B143" s="27" t="s">
        <v>273</v>
      </c>
      <c r="C143" s="28">
        <v>75187.894</v>
      </c>
      <c r="D143" s="29">
        <v>69431.255000000005</v>
      </c>
      <c r="E143" s="28">
        <v>91915.709000000003</v>
      </c>
      <c r="F143" s="30">
        <v>78546.024000000005</v>
      </c>
      <c r="G143" s="28">
        <v>108651.798</v>
      </c>
      <c r="H143" s="29">
        <v>120813.822</v>
      </c>
      <c r="I143" s="28">
        <v>133579.367</v>
      </c>
      <c r="J143" s="30">
        <v>144553.655</v>
      </c>
      <c r="K143" s="31">
        <v>-33463.903999999995</v>
      </c>
      <c r="L143" s="32">
        <v>-51382.566999999995</v>
      </c>
    </row>
    <row r="144" spans="1:12" x14ac:dyDescent="0.2">
      <c r="A144" s="26" t="s">
        <v>274</v>
      </c>
      <c r="B144" s="27" t="s">
        <v>275</v>
      </c>
      <c r="C144" s="28">
        <v>8781.5869999999995</v>
      </c>
      <c r="D144" s="29">
        <v>9081.8230000000003</v>
      </c>
      <c r="E144" s="28">
        <v>5203.6130000000003</v>
      </c>
      <c r="F144" s="30">
        <v>4807.0659999999998</v>
      </c>
      <c r="G144" s="28">
        <v>34242.201999999997</v>
      </c>
      <c r="H144" s="29">
        <v>47337.724999999999</v>
      </c>
      <c r="I144" s="28">
        <v>16271.156999999999</v>
      </c>
      <c r="J144" s="30">
        <v>37531.336000000003</v>
      </c>
      <c r="K144" s="31">
        <v>-25460.614999999998</v>
      </c>
      <c r="L144" s="32">
        <v>-38255.902000000002</v>
      </c>
    </row>
    <row r="145" spans="1:12" x14ac:dyDescent="0.2">
      <c r="A145" s="26" t="s">
        <v>276</v>
      </c>
      <c r="B145" s="27" t="s">
        <v>277</v>
      </c>
      <c r="C145" s="28">
        <v>2824.6190000000001</v>
      </c>
      <c r="D145" s="29">
        <v>2817.7669999999998</v>
      </c>
      <c r="E145" s="28">
        <v>2572.06</v>
      </c>
      <c r="F145" s="30">
        <v>2694.962</v>
      </c>
      <c r="G145" s="28">
        <v>67096.509999999995</v>
      </c>
      <c r="H145" s="29">
        <v>68221.432000000001</v>
      </c>
      <c r="I145" s="28">
        <v>55850.052000000003</v>
      </c>
      <c r="J145" s="30">
        <v>55489.078999999998</v>
      </c>
      <c r="K145" s="31">
        <v>-64271.890999999996</v>
      </c>
      <c r="L145" s="32">
        <v>-65403.665000000001</v>
      </c>
    </row>
    <row r="146" spans="1:12" x14ac:dyDescent="0.2">
      <c r="A146" s="26" t="s">
        <v>278</v>
      </c>
      <c r="B146" s="27" t="s">
        <v>279</v>
      </c>
      <c r="C146" s="28">
        <v>168633.64499999999</v>
      </c>
      <c r="D146" s="29">
        <v>189322.18900000001</v>
      </c>
      <c r="E146" s="28">
        <v>168492.96100000001</v>
      </c>
      <c r="F146" s="30">
        <v>185388.258</v>
      </c>
      <c r="G146" s="28">
        <v>118828.06600000001</v>
      </c>
      <c r="H146" s="29">
        <v>117809.395</v>
      </c>
      <c r="I146" s="28">
        <v>106498.90399999999</v>
      </c>
      <c r="J146" s="30">
        <v>103775.522</v>
      </c>
      <c r="K146" s="31">
        <v>49805.578999999983</v>
      </c>
      <c r="L146" s="32">
        <v>71512.794000000009</v>
      </c>
    </row>
    <row r="147" spans="1:12" x14ac:dyDescent="0.2">
      <c r="A147" s="26" t="s">
        <v>280</v>
      </c>
      <c r="B147" s="27" t="s">
        <v>281</v>
      </c>
      <c r="C147" s="28">
        <v>66811.354999999996</v>
      </c>
      <c r="D147" s="29">
        <v>103856.774</v>
      </c>
      <c r="E147" s="28">
        <v>116977.54399999999</v>
      </c>
      <c r="F147" s="30">
        <v>156209.571</v>
      </c>
      <c r="G147" s="28">
        <v>6163.451</v>
      </c>
      <c r="H147" s="29">
        <v>17384.632000000001</v>
      </c>
      <c r="I147" s="28">
        <v>5360.6019999999999</v>
      </c>
      <c r="J147" s="30">
        <v>20937.973999999998</v>
      </c>
      <c r="K147" s="31">
        <v>60647.903999999995</v>
      </c>
      <c r="L147" s="32">
        <v>86472.142000000007</v>
      </c>
    </row>
    <row r="148" spans="1:12" x14ac:dyDescent="0.2">
      <c r="A148" s="26" t="s">
        <v>655</v>
      </c>
      <c r="B148" s="27" t="s">
        <v>656</v>
      </c>
      <c r="C148" s="28">
        <v>0</v>
      </c>
      <c r="D148" s="29">
        <v>0</v>
      </c>
      <c r="E148" s="28">
        <v>0</v>
      </c>
      <c r="F148" s="30">
        <v>0</v>
      </c>
      <c r="G148" s="28">
        <v>0</v>
      </c>
      <c r="H148" s="29">
        <v>0</v>
      </c>
      <c r="I148" s="28">
        <v>0</v>
      </c>
      <c r="J148" s="30">
        <v>0</v>
      </c>
      <c r="K148" s="31">
        <v>0</v>
      </c>
      <c r="L148" s="32">
        <v>0</v>
      </c>
    </row>
    <row r="149" spans="1:12" x14ac:dyDescent="0.2">
      <c r="A149" s="26" t="s">
        <v>282</v>
      </c>
      <c r="B149" s="27" t="s">
        <v>283</v>
      </c>
      <c r="C149" s="28">
        <v>8865.1209999999992</v>
      </c>
      <c r="D149" s="29">
        <v>12128.674000000001</v>
      </c>
      <c r="E149" s="28">
        <v>40833.843000000001</v>
      </c>
      <c r="F149" s="30">
        <v>45900.858999999997</v>
      </c>
      <c r="G149" s="28">
        <v>304.89800000000002</v>
      </c>
      <c r="H149" s="29">
        <v>441.22399999999999</v>
      </c>
      <c r="I149" s="28">
        <v>1188.6369999999999</v>
      </c>
      <c r="J149" s="30">
        <v>1687.412</v>
      </c>
      <c r="K149" s="31">
        <v>8560.223</v>
      </c>
      <c r="L149" s="32">
        <v>11687.45</v>
      </c>
    </row>
    <row r="150" spans="1:12" x14ac:dyDescent="0.2">
      <c r="A150" s="26" t="s">
        <v>284</v>
      </c>
      <c r="B150" s="27" t="s">
        <v>285</v>
      </c>
      <c r="C150" s="28">
        <v>328.78500000000003</v>
      </c>
      <c r="D150" s="29">
        <v>398.322</v>
      </c>
      <c r="E150" s="28">
        <v>88.308000000000007</v>
      </c>
      <c r="F150" s="30">
        <v>133.64099999999999</v>
      </c>
      <c r="G150" s="28">
        <v>3188.8789999999999</v>
      </c>
      <c r="H150" s="29">
        <v>4165.3159999999998</v>
      </c>
      <c r="I150" s="28">
        <v>443.11599999999999</v>
      </c>
      <c r="J150" s="30">
        <v>586.14400000000001</v>
      </c>
      <c r="K150" s="31">
        <v>-2860.0940000000001</v>
      </c>
      <c r="L150" s="32">
        <v>-3766.9939999999997</v>
      </c>
    </row>
    <row r="151" spans="1:12" x14ac:dyDescent="0.2">
      <c r="A151" s="26" t="s">
        <v>286</v>
      </c>
      <c r="B151" s="27" t="s">
        <v>287</v>
      </c>
      <c r="C151" s="28">
        <v>588.63099999999997</v>
      </c>
      <c r="D151" s="29">
        <v>208.602</v>
      </c>
      <c r="E151" s="28">
        <v>6749.3609999999999</v>
      </c>
      <c r="F151" s="30">
        <v>2813.4740000000002</v>
      </c>
      <c r="G151" s="28">
        <v>16.433</v>
      </c>
      <c r="H151" s="29">
        <v>69.222999999999999</v>
      </c>
      <c r="I151" s="28">
        <v>6.48</v>
      </c>
      <c r="J151" s="30">
        <v>26.55</v>
      </c>
      <c r="K151" s="31">
        <v>572.19799999999998</v>
      </c>
      <c r="L151" s="32">
        <v>139.37900000000002</v>
      </c>
    </row>
    <row r="152" spans="1:12" x14ac:dyDescent="0.2">
      <c r="A152" s="26" t="s">
        <v>288</v>
      </c>
      <c r="B152" s="27" t="s">
        <v>289</v>
      </c>
      <c r="C152" s="28">
        <v>314373.16800000001</v>
      </c>
      <c r="D152" s="29">
        <v>354365.55699999997</v>
      </c>
      <c r="E152" s="28">
        <v>100619.239</v>
      </c>
      <c r="F152" s="30">
        <v>107408.951</v>
      </c>
      <c r="G152" s="28">
        <v>29835.573</v>
      </c>
      <c r="H152" s="29">
        <v>44021.427000000003</v>
      </c>
      <c r="I152" s="28">
        <v>5980.567</v>
      </c>
      <c r="J152" s="30">
        <v>7608.7089999999998</v>
      </c>
      <c r="K152" s="31">
        <v>284537.59500000003</v>
      </c>
      <c r="L152" s="32">
        <v>310344.12999999995</v>
      </c>
    </row>
    <row r="153" spans="1:12" x14ac:dyDescent="0.2">
      <c r="A153" s="26" t="s">
        <v>290</v>
      </c>
      <c r="B153" s="27" t="s">
        <v>291</v>
      </c>
      <c r="C153" s="28">
        <v>833402.28099999996</v>
      </c>
      <c r="D153" s="29">
        <v>927636.74899999995</v>
      </c>
      <c r="E153" s="28">
        <v>260738.72700000001</v>
      </c>
      <c r="F153" s="30">
        <v>287645.09299999999</v>
      </c>
      <c r="G153" s="28">
        <v>110328.07399999999</v>
      </c>
      <c r="H153" s="29">
        <v>124527.647</v>
      </c>
      <c r="I153" s="28">
        <v>28758.965</v>
      </c>
      <c r="J153" s="30">
        <v>33810.373</v>
      </c>
      <c r="K153" s="31">
        <v>723074.20699999994</v>
      </c>
      <c r="L153" s="32">
        <v>803109.10199999996</v>
      </c>
    </row>
    <row r="154" spans="1:12" x14ac:dyDescent="0.2">
      <c r="A154" s="26" t="s">
        <v>292</v>
      </c>
      <c r="B154" s="27" t="s">
        <v>293</v>
      </c>
      <c r="C154" s="28">
        <v>714.10599999999999</v>
      </c>
      <c r="D154" s="29">
        <v>739.03399999999999</v>
      </c>
      <c r="E154" s="28">
        <v>278.048</v>
      </c>
      <c r="F154" s="30">
        <v>269.52699999999999</v>
      </c>
      <c r="G154" s="28">
        <v>973.98699999999997</v>
      </c>
      <c r="H154" s="29">
        <v>804.49900000000002</v>
      </c>
      <c r="I154" s="28">
        <v>81.412000000000006</v>
      </c>
      <c r="J154" s="30">
        <v>55.866999999999997</v>
      </c>
      <c r="K154" s="31">
        <v>-259.88099999999997</v>
      </c>
      <c r="L154" s="32">
        <v>-65.465000000000032</v>
      </c>
    </row>
    <row r="155" spans="1:12" x14ac:dyDescent="0.2">
      <c r="A155" s="26" t="s">
        <v>294</v>
      </c>
      <c r="B155" s="27" t="s">
        <v>295</v>
      </c>
      <c r="C155" s="28">
        <v>499379.77299999999</v>
      </c>
      <c r="D155" s="29">
        <v>525908.74899999995</v>
      </c>
      <c r="E155" s="28">
        <v>135163.272</v>
      </c>
      <c r="F155" s="30">
        <v>141761.10699999999</v>
      </c>
      <c r="G155" s="28">
        <v>93268.570999999996</v>
      </c>
      <c r="H155" s="29">
        <v>121296.928</v>
      </c>
      <c r="I155" s="28">
        <v>36223.057999999997</v>
      </c>
      <c r="J155" s="30">
        <v>43721.292999999998</v>
      </c>
      <c r="K155" s="31">
        <v>406111.20199999999</v>
      </c>
      <c r="L155" s="32">
        <v>404611.82099999994</v>
      </c>
    </row>
    <row r="156" spans="1:12" x14ac:dyDescent="0.2">
      <c r="A156" s="26" t="s">
        <v>296</v>
      </c>
      <c r="B156" s="27" t="s">
        <v>297</v>
      </c>
      <c r="C156" s="28">
        <v>5194.2700000000004</v>
      </c>
      <c r="D156" s="29">
        <v>4683.0540000000001</v>
      </c>
      <c r="E156" s="28">
        <v>460.47800000000001</v>
      </c>
      <c r="F156" s="30">
        <v>484.4</v>
      </c>
      <c r="G156" s="28">
        <v>5649.2359999999999</v>
      </c>
      <c r="H156" s="29">
        <v>3867.1019999999999</v>
      </c>
      <c r="I156" s="28">
        <v>834.26</v>
      </c>
      <c r="J156" s="30">
        <v>579.86800000000005</v>
      </c>
      <c r="K156" s="31">
        <v>-454.96599999999944</v>
      </c>
      <c r="L156" s="32">
        <v>815.95200000000023</v>
      </c>
    </row>
    <row r="157" spans="1:12" x14ac:dyDescent="0.2">
      <c r="A157" s="26" t="s">
        <v>298</v>
      </c>
      <c r="B157" s="27" t="s">
        <v>299</v>
      </c>
      <c r="C157" s="28">
        <v>130070.274</v>
      </c>
      <c r="D157" s="29">
        <v>146889.86600000001</v>
      </c>
      <c r="E157" s="28">
        <v>348293.10100000002</v>
      </c>
      <c r="F157" s="30">
        <v>331895.42099999997</v>
      </c>
      <c r="G157" s="28">
        <v>59854.955000000002</v>
      </c>
      <c r="H157" s="29">
        <v>64943.052000000003</v>
      </c>
      <c r="I157" s="28">
        <v>150111.12599999999</v>
      </c>
      <c r="J157" s="30">
        <v>162402.04399999999</v>
      </c>
      <c r="K157" s="31">
        <v>70215.319000000003</v>
      </c>
      <c r="L157" s="32">
        <v>81946.814000000013</v>
      </c>
    </row>
    <row r="158" spans="1:12" x14ac:dyDescent="0.2">
      <c r="A158" s="26" t="s">
        <v>300</v>
      </c>
      <c r="B158" s="27" t="s">
        <v>301</v>
      </c>
      <c r="C158" s="28">
        <v>31816.477999999999</v>
      </c>
      <c r="D158" s="29">
        <v>29997.384999999998</v>
      </c>
      <c r="E158" s="28">
        <v>79847.951000000001</v>
      </c>
      <c r="F158" s="30">
        <v>65787.194000000003</v>
      </c>
      <c r="G158" s="28">
        <v>105015.3</v>
      </c>
      <c r="H158" s="29">
        <v>108784.173</v>
      </c>
      <c r="I158" s="28">
        <v>218109.609</v>
      </c>
      <c r="J158" s="30">
        <v>214129.87899999999</v>
      </c>
      <c r="K158" s="31">
        <v>-73198.822</v>
      </c>
      <c r="L158" s="32">
        <v>-78786.788</v>
      </c>
    </row>
    <row r="159" spans="1:12" x14ac:dyDescent="0.2">
      <c r="A159" s="26" t="s">
        <v>302</v>
      </c>
      <c r="B159" s="27" t="s">
        <v>303</v>
      </c>
      <c r="C159" s="28">
        <v>26655.120999999999</v>
      </c>
      <c r="D159" s="29">
        <v>25721.441999999999</v>
      </c>
      <c r="E159" s="28">
        <v>253782.69</v>
      </c>
      <c r="F159" s="30">
        <v>220093.13500000001</v>
      </c>
      <c r="G159" s="28">
        <v>1094.92</v>
      </c>
      <c r="H159" s="29">
        <v>1723.288</v>
      </c>
      <c r="I159" s="28">
        <v>4269.0450000000001</v>
      </c>
      <c r="J159" s="30">
        <v>7502.5159999999996</v>
      </c>
      <c r="K159" s="31">
        <v>25560.201000000001</v>
      </c>
      <c r="L159" s="32">
        <v>23998.153999999999</v>
      </c>
    </row>
    <row r="160" spans="1:12" x14ac:dyDescent="0.2">
      <c r="A160" s="26" t="s">
        <v>304</v>
      </c>
      <c r="B160" s="27" t="s">
        <v>305</v>
      </c>
      <c r="C160" s="28">
        <v>273111.31800000003</v>
      </c>
      <c r="D160" s="29">
        <v>292799.93300000002</v>
      </c>
      <c r="E160" s="28">
        <v>71608.934999999998</v>
      </c>
      <c r="F160" s="30">
        <v>79298.858999999997</v>
      </c>
      <c r="G160" s="28">
        <v>180645.17199999999</v>
      </c>
      <c r="H160" s="29">
        <v>192469.46799999999</v>
      </c>
      <c r="I160" s="28">
        <v>58108.436999999998</v>
      </c>
      <c r="J160" s="30">
        <v>61487.555999999997</v>
      </c>
      <c r="K160" s="31">
        <v>92466.146000000037</v>
      </c>
      <c r="L160" s="32">
        <v>100330.46500000003</v>
      </c>
    </row>
    <row r="161" spans="1:12" x14ac:dyDescent="0.2">
      <c r="A161" s="26" t="s">
        <v>306</v>
      </c>
      <c r="B161" s="27" t="s">
        <v>307</v>
      </c>
      <c r="C161" s="28">
        <v>579.90499999999997</v>
      </c>
      <c r="D161" s="29">
        <v>253.02699999999999</v>
      </c>
      <c r="E161" s="28">
        <v>80.668999999999997</v>
      </c>
      <c r="F161" s="30">
        <v>49.277000000000001</v>
      </c>
      <c r="G161" s="28">
        <v>366.803</v>
      </c>
      <c r="H161" s="29">
        <v>248.18899999999999</v>
      </c>
      <c r="I161" s="28">
        <v>79.034000000000006</v>
      </c>
      <c r="J161" s="30">
        <v>169.065</v>
      </c>
      <c r="K161" s="31">
        <v>213.10199999999998</v>
      </c>
      <c r="L161" s="32">
        <v>4.8379999999999939</v>
      </c>
    </row>
    <row r="162" spans="1:12" x14ac:dyDescent="0.2">
      <c r="A162" s="26" t="s">
        <v>308</v>
      </c>
      <c r="B162" s="27" t="s">
        <v>309</v>
      </c>
      <c r="C162" s="28">
        <v>22.419</v>
      </c>
      <c r="D162" s="29">
        <v>20.881</v>
      </c>
      <c r="E162" s="28">
        <v>24.689</v>
      </c>
      <c r="F162" s="30">
        <v>15.994</v>
      </c>
      <c r="G162" s="28">
        <v>8.48</v>
      </c>
      <c r="H162" s="29">
        <v>3.1019999999999999</v>
      </c>
      <c r="I162" s="28">
        <v>51.2</v>
      </c>
      <c r="J162" s="30">
        <v>0.183</v>
      </c>
      <c r="K162" s="31">
        <v>13.939</v>
      </c>
      <c r="L162" s="32">
        <v>17.779</v>
      </c>
    </row>
    <row r="163" spans="1:12" x14ac:dyDescent="0.2">
      <c r="A163" s="26" t="s">
        <v>310</v>
      </c>
      <c r="B163" s="27" t="s">
        <v>311</v>
      </c>
      <c r="C163" s="28">
        <v>34556.593999999997</v>
      </c>
      <c r="D163" s="29">
        <v>39734.89</v>
      </c>
      <c r="E163" s="28">
        <v>10047.83</v>
      </c>
      <c r="F163" s="30">
        <v>11287.339</v>
      </c>
      <c r="G163" s="28">
        <v>84564.17</v>
      </c>
      <c r="H163" s="29">
        <v>105738.916</v>
      </c>
      <c r="I163" s="28">
        <v>26998.550999999999</v>
      </c>
      <c r="J163" s="30">
        <v>31142.591</v>
      </c>
      <c r="K163" s="31">
        <v>-50007.576000000001</v>
      </c>
      <c r="L163" s="32">
        <v>-66004.025999999998</v>
      </c>
    </row>
    <row r="164" spans="1:12" x14ac:dyDescent="0.2">
      <c r="A164" s="26" t="s">
        <v>312</v>
      </c>
      <c r="B164" s="27" t="s">
        <v>313</v>
      </c>
      <c r="C164" s="28">
        <v>1865.771</v>
      </c>
      <c r="D164" s="29">
        <v>2223.5320000000002</v>
      </c>
      <c r="E164" s="28">
        <v>391.88099999999997</v>
      </c>
      <c r="F164" s="30">
        <v>420.22300000000001</v>
      </c>
      <c r="G164" s="28">
        <v>184116.33600000001</v>
      </c>
      <c r="H164" s="29">
        <v>219251.80900000001</v>
      </c>
      <c r="I164" s="28">
        <v>36152.036</v>
      </c>
      <c r="J164" s="30">
        <v>41045.095000000001</v>
      </c>
      <c r="K164" s="31">
        <v>-182250.565</v>
      </c>
      <c r="L164" s="32">
        <v>-217028.277</v>
      </c>
    </row>
    <row r="165" spans="1:12" x14ac:dyDescent="0.2">
      <c r="A165" s="26" t="s">
        <v>314</v>
      </c>
      <c r="B165" s="27" t="s">
        <v>315</v>
      </c>
      <c r="C165" s="28">
        <v>3765.4749999999999</v>
      </c>
      <c r="D165" s="29">
        <v>3758.1970000000001</v>
      </c>
      <c r="E165" s="28">
        <v>1657.2760000000001</v>
      </c>
      <c r="F165" s="30">
        <v>1503.7570000000001</v>
      </c>
      <c r="G165" s="28">
        <v>53842.671000000002</v>
      </c>
      <c r="H165" s="29">
        <v>52585.911</v>
      </c>
      <c r="I165" s="28">
        <v>23300.879000000001</v>
      </c>
      <c r="J165" s="30">
        <v>22862.226999999999</v>
      </c>
      <c r="K165" s="31">
        <v>-50077.196000000004</v>
      </c>
      <c r="L165" s="32">
        <v>-48827.714</v>
      </c>
    </row>
    <row r="166" spans="1:12" x14ac:dyDescent="0.2">
      <c r="A166" s="26" t="s">
        <v>316</v>
      </c>
      <c r="B166" s="27" t="s">
        <v>317</v>
      </c>
      <c r="C166" s="28">
        <v>1335317.1780000001</v>
      </c>
      <c r="D166" s="29">
        <v>1474672.598</v>
      </c>
      <c r="E166" s="28">
        <v>316737.359</v>
      </c>
      <c r="F166" s="30">
        <v>344832.40899999999</v>
      </c>
      <c r="G166" s="28">
        <v>736736.43200000003</v>
      </c>
      <c r="H166" s="29">
        <v>843239.06299999997</v>
      </c>
      <c r="I166" s="28">
        <v>196063.693</v>
      </c>
      <c r="J166" s="30">
        <v>230665.459</v>
      </c>
      <c r="K166" s="31">
        <v>598580.74600000004</v>
      </c>
      <c r="L166" s="32">
        <v>631433.53500000003</v>
      </c>
    </row>
    <row r="167" spans="1:12" x14ac:dyDescent="0.2">
      <c r="A167" s="26" t="s">
        <v>318</v>
      </c>
      <c r="B167" s="27" t="s">
        <v>319</v>
      </c>
      <c r="C167" s="28">
        <v>249463.95199999999</v>
      </c>
      <c r="D167" s="29">
        <v>245616.72099999999</v>
      </c>
      <c r="E167" s="28">
        <v>108227.05</v>
      </c>
      <c r="F167" s="30">
        <v>107150.639</v>
      </c>
      <c r="G167" s="28">
        <v>307137.17499999999</v>
      </c>
      <c r="H167" s="29">
        <v>330663.22399999999</v>
      </c>
      <c r="I167" s="28">
        <v>135315.769</v>
      </c>
      <c r="J167" s="30">
        <v>146265.91800000001</v>
      </c>
      <c r="K167" s="31">
        <v>-57673.222999999998</v>
      </c>
      <c r="L167" s="32">
        <v>-85046.502999999997</v>
      </c>
    </row>
    <row r="168" spans="1:12" x14ac:dyDescent="0.2">
      <c r="A168" s="26" t="s">
        <v>320</v>
      </c>
      <c r="B168" s="27" t="s">
        <v>321</v>
      </c>
      <c r="C168" s="28">
        <v>82468.324999999997</v>
      </c>
      <c r="D168" s="29">
        <v>95301.277000000002</v>
      </c>
      <c r="E168" s="28">
        <v>34432.237999999998</v>
      </c>
      <c r="F168" s="30">
        <v>40261.629000000001</v>
      </c>
      <c r="G168" s="28">
        <v>83786.240000000005</v>
      </c>
      <c r="H168" s="29">
        <v>86112.346999999994</v>
      </c>
      <c r="I168" s="28">
        <v>73749.805999999997</v>
      </c>
      <c r="J168" s="30">
        <v>80254.543999999994</v>
      </c>
      <c r="K168" s="31">
        <v>-1317.9150000000081</v>
      </c>
      <c r="L168" s="32">
        <v>9188.9300000000076</v>
      </c>
    </row>
    <row r="169" spans="1:12" x14ac:dyDescent="0.2">
      <c r="A169" s="26" t="s">
        <v>322</v>
      </c>
      <c r="B169" s="27" t="s">
        <v>323</v>
      </c>
      <c r="C169" s="28">
        <v>0.30599999999999999</v>
      </c>
      <c r="D169" s="29">
        <v>5.9980000000000002</v>
      </c>
      <c r="E169" s="28">
        <v>0.222</v>
      </c>
      <c r="F169" s="30">
        <v>3.6960000000000002</v>
      </c>
      <c r="G169" s="28">
        <v>969.57</v>
      </c>
      <c r="H169" s="29">
        <v>890.87900000000002</v>
      </c>
      <c r="I169" s="28">
        <v>780.19100000000003</v>
      </c>
      <c r="J169" s="30">
        <v>695.76300000000003</v>
      </c>
      <c r="K169" s="31">
        <v>-969.26400000000001</v>
      </c>
      <c r="L169" s="32">
        <v>-884.88099999999997</v>
      </c>
    </row>
    <row r="170" spans="1:12" x14ac:dyDescent="0.2">
      <c r="A170" s="26" t="s">
        <v>324</v>
      </c>
      <c r="B170" s="27" t="s">
        <v>325</v>
      </c>
      <c r="C170" s="28">
        <v>290968.94699999999</v>
      </c>
      <c r="D170" s="29">
        <v>310633.304</v>
      </c>
      <c r="E170" s="28">
        <v>145370.41699999999</v>
      </c>
      <c r="F170" s="30">
        <v>138583.24799999999</v>
      </c>
      <c r="G170" s="28">
        <v>53028.677000000003</v>
      </c>
      <c r="H170" s="29">
        <v>62673.447999999997</v>
      </c>
      <c r="I170" s="28">
        <v>28451.593000000001</v>
      </c>
      <c r="J170" s="30">
        <v>35504.347000000002</v>
      </c>
      <c r="K170" s="31">
        <v>237940.27</v>
      </c>
      <c r="L170" s="32">
        <v>247959.856</v>
      </c>
    </row>
    <row r="171" spans="1:12" x14ac:dyDescent="0.2">
      <c r="A171" s="26" t="s">
        <v>326</v>
      </c>
      <c r="B171" s="27" t="s">
        <v>327</v>
      </c>
      <c r="C171" s="28">
        <v>1413558.223</v>
      </c>
      <c r="D171" s="29">
        <v>1488932.811</v>
      </c>
      <c r="E171" s="28">
        <v>600637.98899999994</v>
      </c>
      <c r="F171" s="30">
        <v>602965.23300000001</v>
      </c>
      <c r="G171" s="28">
        <v>402693.571</v>
      </c>
      <c r="H171" s="29">
        <v>429466.42</v>
      </c>
      <c r="I171" s="28">
        <v>175307.258</v>
      </c>
      <c r="J171" s="30">
        <v>187147.424</v>
      </c>
      <c r="K171" s="31">
        <v>1010864.652</v>
      </c>
      <c r="L171" s="32">
        <v>1059466.3910000001</v>
      </c>
    </row>
    <row r="172" spans="1:12" x14ac:dyDescent="0.2">
      <c r="A172" s="26" t="s">
        <v>328</v>
      </c>
      <c r="B172" s="27" t="s">
        <v>329</v>
      </c>
      <c r="C172" s="28">
        <v>40537.714</v>
      </c>
      <c r="D172" s="29">
        <v>44353.561999999998</v>
      </c>
      <c r="E172" s="28">
        <v>37879.311999999998</v>
      </c>
      <c r="F172" s="30">
        <v>40103.576000000001</v>
      </c>
      <c r="G172" s="28">
        <v>17626.499</v>
      </c>
      <c r="H172" s="29">
        <v>19928.101999999999</v>
      </c>
      <c r="I172" s="28">
        <v>14046.611000000001</v>
      </c>
      <c r="J172" s="30">
        <v>14256.181</v>
      </c>
      <c r="K172" s="31">
        <v>22911.215</v>
      </c>
      <c r="L172" s="32">
        <v>24425.46</v>
      </c>
    </row>
    <row r="173" spans="1:12" x14ac:dyDescent="0.2">
      <c r="A173" s="26" t="s">
        <v>330</v>
      </c>
      <c r="B173" s="27" t="s">
        <v>331</v>
      </c>
      <c r="C173" s="28">
        <v>11071.112999999999</v>
      </c>
      <c r="D173" s="29">
        <v>13175.829</v>
      </c>
      <c r="E173" s="28">
        <v>15266.602000000001</v>
      </c>
      <c r="F173" s="30">
        <v>16816.34</v>
      </c>
      <c r="G173" s="28">
        <v>62320.650999999998</v>
      </c>
      <c r="H173" s="29">
        <v>76491.126000000004</v>
      </c>
      <c r="I173" s="28">
        <v>84169.566000000006</v>
      </c>
      <c r="J173" s="30">
        <v>101697.88800000001</v>
      </c>
      <c r="K173" s="31">
        <v>-51249.538</v>
      </c>
      <c r="L173" s="32">
        <v>-63315.297000000006</v>
      </c>
    </row>
    <row r="174" spans="1:12" x14ac:dyDescent="0.2">
      <c r="A174" s="26" t="s">
        <v>332</v>
      </c>
      <c r="B174" s="27" t="s">
        <v>333</v>
      </c>
      <c r="C174" s="28">
        <v>87533.152000000002</v>
      </c>
      <c r="D174" s="29">
        <v>92572.236000000004</v>
      </c>
      <c r="E174" s="28">
        <v>57370.491000000002</v>
      </c>
      <c r="F174" s="30">
        <v>60347.394</v>
      </c>
      <c r="G174" s="28">
        <v>1247.864</v>
      </c>
      <c r="H174" s="29">
        <v>1743.982</v>
      </c>
      <c r="I174" s="28">
        <v>290.149</v>
      </c>
      <c r="J174" s="30">
        <v>458.56299999999999</v>
      </c>
      <c r="K174" s="31">
        <v>86285.288</v>
      </c>
      <c r="L174" s="32">
        <v>90828.254000000001</v>
      </c>
    </row>
    <row r="175" spans="1:12" x14ac:dyDescent="0.2">
      <c r="A175" s="26" t="s">
        <v>334</v>
      </c>
      <c r="B175" s="27" t="s">
        <v>335</v>
      </c>
      <c r="C175" s="28">
        <v>101212.239</v>
      </c>
      <c r="D175" s="29">
        <v>84978.129000000001</v>
      </c>
      <c r="E175" s="28">
        <v>114911.732</v>
      </c>
      <c r="F175" s="30">
        <v>97841.808999999994</v>
      </c>
      <c r="G175" s="28">
        <v>94049.048999999999</v>
      </c>
      <c r="H175" s="29">
        <v>86352.014999999999</v>
      </c>
      <c r="I175" s="28">
        <v>126795.84699999999</v>
      </c>
      <c r="J175" s="30">
        <v>112226.465</v>
      </c>
      <c r="K175" s="31">
        <v>7163.1900000000023</v>
      </c>
      <c r="L175" s="32">
        <v>-1373.8859999999986</v>
      </c>
    </row>
    <row r="176" spans="1:12" x14ac:dyDescent="0.2">
      <c r="A176" s="26" t="s">
        <v>336</v>
      </c>
      <c r="B176" s="27" t="s">
        <v>337</v>
      </c>
      <c r="C176" s="28">
        <v>151620.61600000001</v>
      </c>
      <c r="D176" s="29">
        <v>190526.35200000001</v>
      </c>
      <c r="E176" s="28">
        <v>97768.659</v>
      </c>
      <c r="F176" s="30">
        <v>109844.68399999999</v>
      </c>
      <c r="G176" s="28">
        <v>98101.251000000004</v>
      </c>
      <c r="H176" s="29">
        <v>103363.605</v>
      </c>
      <c r="I176" s="28">
        <v>74120.100999999995</v>
      </c>
      <c r="J176" s="30">
        <v>73131.648000000001</v>
      </c>
      <c r="K176" s="31">
        <v>53519.365000000005</v>
      </c>
      <c r="L176" s="32">
        <v>87162.747000000018</v>
      </c>
    </row>
    <row r="177" spans="1:12" x14ac:dyDescent="0.2">
      <c r="A177" s="26" t="s">
        <v>338</v>
      </c>
      <c r="B177" s="27" t="s">
        <v>339</v>
      </c>
      <c r="C177" s="28">
        <v>1744.9190000000001</v>
      </c>
      <c r="D177" s="29">
        <v>1461.202</v>
      </c>
      <c r="E177" s="28">
        <v>497.06</v>
      </c>
      <c r="F177" s="30">
        <v>304.01900000000001</v>
      </c>
      <c r="G177" s="28">
        <v>2620.9920000000002</v>
      </c>
      <c r="H177" s="29">
        <v>3016.1779999999999</v>
      </c>
      <c r="I177" s="28">
        <v>1126.0440000000001</v>
      </c>
      <c r="J177" s="30">
        <v>1560.1990000000001</v>
      </c>
      <c r="K177" s="31">
        <v>-876.07300000000009</v>
      </c>
      <c r="L177" s="32">
        <v>-1554.9759999999999</v>
      </c>
    </row>
    <row r="178" spans="1:12" x14ac:dyDescent="0.2">
      <c r="A178" s="26" t="s">
        <v>340</v>
      </c>
      <c r="B178" s="27" t="s">
        <v>341</v>
      </c>
      <c r="C178" s="28">
        <v>39014.718000000001</v>
      </c>
      <c r="D178" s="29">
        <v>49089.254000000001</v>
      </c>
      <c r="E178" s="28">
        <v>29199.018</v>
      </c>
      <c r="F178" s="30">
        <v>33106.482000000004</v>
      </c>
      <c r="G178" s="28">
        <v>29913.206999999999</v>
      </c>
      <c r="H178" s="29">
        <v>32794.245999999999</v>
      </c>
      <c r="I178" s="28">
        <v>12311.227000000001</v>
      </c>
      <c r="J178" s="30">
        <v>15433.33</v>
      </c>
      <c r="K178" s="31">
        <v>9101.5110000000022</v>
      </c>
      <c r="L178" s="32">
        <v>16295.008000000002</v>
      </c>
    </row>
    <row r="179" spans="1:12" x14ac:dyDescent="0.2">
      <c r="A179" s="26" t="s">
        <v>342</v>
      </c>
      <c r="B179" s="27" t="s">
        <v>343</v>
      </c>
      <c r="C179" s="28">
        <v>150279.39499999999</v>
      </c>
      <c r="D179" s="29">
        <v>148360.71799999999</v>
      </c>
      <c r="E179" s="28">
        <v>70083.335000000006</v>
      </c>
      <c r="F179" s="30">
        <v>64711.642999999996</v>
      </c>
      <c r="G179" s="28">
        <v>136039.81400000001</v>
      </c>
      <c r="H179" s="29">
        <v>159941.06700000001</v>
      </c>
      <c r="I179" s="28">
        <v>67505.289000000004</v>
      </c>
      <c r="J179" s="30">
        <v>77628.398000000001</v>
      </c>
      <c r="K179" s="31">
        <v>14239.580999999976</v>
      </c>
      <c r="L179" s="32">
        <v>-11580.349000000017</v>
      </c>
    </row>
    <row r="180" spans="1:12" x14ac:dyDescent="0.2">
      <c r="A180" s="26" t="s">
        <v>344</v>
      </c>
      <c r="B180" s="27" t="s">
        <v>345</v>
      </c>
      <c r="C180" s="28">
        <v>467906.86599999998</v>
      </c>
      <c r="D180" s="29">
        <v>499207.505</v>
      </c>
      <c r="E180" s="28">
        <v>602166.13100000005</v>
      </c>
      <c r="F180" s="30">
        <v>574890.89300000004</v>
      </c>
      <c r="G180" s="28">
        <v>130517.053</v>
      </c>
      <c r="H180" s="29">
        <v>130474.58199999999</v>
      </c>
      <c r="I180" s="28">
        <v>104335.872</v>
      </c>
      <c r="J180" s="30">
        <v>105630.311</v>
      </c>
      <c r="K180" s="31">
        <v>337389.81299999997</v>
      </c>
      <c r="L180" s="32">
        <v>368732.92300000001</v>
      </c>
    </row>
    <row r="181" spans="1:12" x14ac:dyDescent="0.2">
      <c r="A181" s="26" t="s">
        <v>346</v>
      </c>
      <c r="B181" s="27" t="s">
        <v>347</v>
      </c>
      <c r="C181" s="28">
        <v>187298.94500000001</v>
      </c>
      <c r="D181" s="29">
        <v>193675.18799999999</v>
      </c>
      <c r="E181" s="28">
        <v>39943.277000000002</v>
      </c>
      <c r="F181" s="30">
        <v>41292.822</v>
      </c>
      <c r="G181" s="28">
        <v>149320.804</v>
      </c>
      <c r="H181" s="29">
        <v>149786.837</v>
      </c>
      <c r="I181" s="28">
        <v>18742.849999999999</v>
      </c>
      <c r="J181" s="30">
        <v>18359.355</v>
      </c>
      <c r="K181" s="31">
        <v>37978.141000000003</v>
      </c>
      <c r="L181" s="32">
        <v>43888.350999999995</v>
      </c>
    </row>
    <row r="182" spans="1:12" x14ac:dyDescent="0.2">
      <c r="A182" s="26" t="s">
        <v>348</v>
      </c>
      <c r="B182" s="27" t="s">
        <v>349</v>
      </c>
      <c r="C182" s="28">
        <v>43729.58</v>
      </c>
      <c r="D182" s="29">
        <v>47195.353999999999</v>
      </c>
      <c r="E182" s="28">
        <v>38430.641000000003</v>
      </c>
      <c r="F182" s="30">
        <v>44309.04</v>
      </c>
      <c r="G182" s="28">
        <v>22352.550999999999</v>
      </c>
      <c r="H182" s="29">
        <v>26461.021000000001</v>
      </c>
      <c r="I182" s="28">
        <v>41174.089999999997</v>
      </c>
      <c r="J182" s="30">
        <v>41752.800999999999</v>
      </c>
      <c r="K182" s="31">
        <v>21377.029000000002</v>
      </c>
      <c r="L182" s="32">
        <v>20734.332999999999</v>
      </c>
    </row>
    <row r="183" spans="1:12" x14ac:dyDescent="0.2">
      <c r="A183" s="26" t="s">
        <v>350</v>
      </c>
      <c r="B183" s="27" t="s">
        <v>351</v>
      </c>
      <c r="C183" s="28">
        <v>304217.10700000002</v>
      </c>
      <c r="D183" s="29">
        <v>328965.342</v>
      </c>
      <c r="E183" s="28">
        <v>201622.041</v>
      </c>
      <c r="F183" s="30">
        <v>210365.39600000001</v>
      </c>
      <c r="G183" s="28">
        <v>167795.69899999999</v>
      </c>
      <c r="H183" s="29">
        <v>178328.14199999999</v>
      </c>
      <c r="I183" s="28">
        <v>82455.934999999998</v>
      </c>
      <c r="J183" s="30">
        <v>87705.163</v>
      </c>
      <c r="K183" s="31">
        <v>136421.40800000002</v>
      </c>
      <c r="L183" s="32">
        <v>150637.20000000001</v>
      </c>
    </row>
    <row r="184" spans="1:12" x14ac:dyDescent="0.2">
      <c r="A184" s="26" t="s">
        <v>352</v>
      </c>
      <c r="B184" s="27" t="s">
        <v>353</v>
      </c>
      <c r="C184" s="28">
        <v>121316.56299999999</v>
      </c>
      <c r="D184" s="29">
        <v>120250.659</v>
      </c>
      <c r="E184" s="28">
        <v>63488.474999999999</v>
      </c>
      <c r="F184" s="30">
        <v>59523.43</v>
      </c>
      <c r="G184" s="28">
        <v>37344.201999999997</v>
      </c>
      <c r="H184" s="29">
        <v>30822.834999999999</v>
      </c>
      <c r="I184" s="28">
        <v>14284.358</v>
      </c>
      <c r="J184" s="30">
        <v>11743.713</v>
      </c>
      <c r="K184" s="31">
        <v>83972.361000000004</v>
      </c>
      <c r="L184" s="32">
        <v>89427.823999999993</v>
      </c>
    </row>
    <row r="185" spans="1:12" x14ac:dyDescent="0.2">
      <c r="A185" s="26" t="s">
        <v>354</v>
      </c>
      <c r="B185" s="27" t="s">
        <v>355</v>
      </c>
      <c r="C185" s="28">
        <v>172735.696</v>
      </c>
      <c r="D185" s="29">
        <v>200797.91399999999</v>
      </c>
      <c r="E185" s="28">
        <v>80161.649999999994</v>
      </c>
      <c r="F185" s="30">
        <v>90926.497000000003</v>
      </c>
      <c r="G185" s="28">
        <v>63913.627999999997</v>
      </c>
      <c r="H185" s="29">
        <v>80138.877999999997</v>
      </c>
      <c r="I185" s="28">
        <v>27173.98</v>
      </c>
      <c r="J185" s="30">
        <v>34710.841</v>
      </c>
      <c r="K185" s="31">
        <v>108822.068</v>
      </c>
      <c r="L185" s="32">
        <v>120659.03599999999</v>
      </c>
    </row>
    <row r="186" spans="1:12" x14ac:dyDescent="0.2">
      <c r="A186" s="26" t="s">
        <v>356</v>
      </c>
      <c r="B186" s="27" t="s">
        <v>357</v>
      </c>
      <c r="C186" s="28">
        <v>808295.17299999995</v>
      </c>
      <c r="D186" s="29">
        <v>800620.22</v>
      </c>
      <c r="E186" s="28">
        <v>176409.19099999999</v>
      </c>
      <c r="F186" s="30">
        <v>172397.435</v>
      </c>
      <c r="G186" s="28">
        <v>513894.54499999998</v>
      </c>
      <c r="H186" s="29">
        <v>535717.41399999999</v>
      </c>
      <c r="I186" s="28">
        <v>129420.98</v>
      </c>
      <c r="J186" s="30">
        <v>124312.36900000001</v>
      </c>
      <c r="K186" s="31">
        <v>294400.62799999997</v>
      </c>
      <c r="L186" s="32">
        <v>264902.80599999998</v>
      </c>
    </row>
    <row r="187" spans="1:12" x14ac:dyDescent="0.2">
      <c r="A187" s="26" t="s">
        <v>358</v>
      </c>
      <c r="B187" s="27" t="s">
        <v>359</v>
      </c>
      <c r="C187" s="28">
        <v>8273.8009999999995</v>
      </c>
      <c r="D187" s="29">
        <v>8333.4410000000007</v>
      </c>
      <c r="E187" s="28">
        <v>32541.828000000001</v>
      </c>
      <c r="F187" s="30">
        <v>31724.23</v>
      </c>
      <c r="G187" s="28">
        <v>6131.3440000000001</v>
      </c>
      <c r="H187" s="29">
        <v>6059.3909999999996</v>
      </c>
      <c r="I187" s="28">
        <v>8579120.8399999999</v>
      </c>
      <c r="J187" s="30">
        <v>9849085.2170000002</v>
      </c>
      <c r="K187" s="31">
        <v>2142.4569999999994</v>
      </c>
      <c r="L187" s="32">
        <v>2274.0500000000011</v>
      </c>
    </row>
    <row r="188" spans="1:12" x14ac:dyDescent="0.2">
      <c r="A188" s="26" t="s">
        <v>360</v>
      </c>
      <c r="B188" s="27" t="s">
        <v>361</v>
      </c>
      <c r="C188" s="28">
        <v>404847.71399999998</v>
      </c>
      <c r="D188" s="29">
        <v>445653.34899999999</v>
      </c>
      <c r="E188" s="28">
        <v>860857.18700000003</v>
      </c>
      <c r="F188" s="30">
        <v>928410.16599999997</v>
      </c>
      <c r="G188" s="28">
        <v>173342.66099999999</v>
      </c>
      <c r="H188" s="29">
        <v>217953.024</v>
      </c>
      <c r="I188" s="28">
        <v>172749.484</v>
      </c>
      <c r="J188" s="30">
        <v>252450.62899999999</v>
      </c>
      <c r="K188" s="31">
        <v>231505.05299999999</v>
      </c>
      <c r="L188" s="32">
        <v>227700.32499999998</v>
      </c>
    </row>
    <row r="189" spans="1:12" x14ac:dyDescent="0.2">
      <c r="A189" s="26" t="s">
        <v>362</v>
      </c>
      <c r="B189" s="27" t="s">
        <v>363</v>
      </c>
      <c r="C189" s="28">
        <v>139539.30799999999</v>
      </c>
      <c r="D189" s="29">
        <v>162356.035</v>
      </c>
      <c r="E189" s="28">
        <v>313844.56400000001</v>
      </c>
      <c r="F189" s="30">
        <v>349722.76699999999</v>
      </c>
      <c r="G189" s="28">
        <v>57060.408000000003</v>
      </c>
      <c r="H189" s="29">
        <v>57922.65</v>
      </c>
      <c r="I189" s="28">
        <v>86013.012000000002</v>
      </c>
      <c r="J189" s="30">
        <v>91920.422000000006</v>
      </c>
      <c r="K189" s="31">
        <v>82478.899999999994</v>
      </c>
      <c r="L189" s="32">
        <v>104433.38500000001</v>
      </c>
    </row>
    <row r="190" spans="1:12" x14ac:dyDescent="0.2">
      <c r="A190" s="26" t="s">
        <v>364</v>
      </c>
      <c r="B190" s="27" t="s">
        <v>365</v>
      </c>
      <c r="C190" s="28">
        <v>2002.88</v>
      </c>
      <c r="D190" s="29">
        <v>1681.8420000000001</v>
      </c>
      <c r="E190" s="28">
        <v>446.25299999999999</v>
      </c>
      <c r="F190" s="30">
        <v>319.19900000000001</v>
      </c>
      <c r="G190" s="28">
        <v>236154.916</v>
      </c>
      <c r="H190" s="29">
        <v>232683.31700000001</v>
      </c>
      <c r="I190" s="28">
        <v>102103.932</v>
      </c>
      <c r="J190" s="30">
        <v>103075.997</v>
      </c>
      <c r="K190" s="31">
        <v>-234152.03599999999</v>
      </c>
      <c r="L190" s="32">
        <v>-231001.47500000001</v>
      </c>
    </row>
    <row r="191" spans="1:12" x14ac:dyDescent="0.2">
      <c r="A191" s="26" t="s">
        <v>366</v>
      </c>
      <c r="B191" s="27" t="s">
        <v>367</v>
      </c>
      <c r="C191" s="28">
        <v>117.57299999999999</v>
      </c>
      <c r="D191" s="29">
        <v>59.091000000000001</v>
      </c>
      <c r="E191" s="28">
        <v>46.825000000000003</v>
      </c>
      <c r="F191" s="30">
        <v>27.34</v>
      </c>
      <c r="G191" s="28">
        <v>18558.638999999999</v>
      </c>
      <c r="H191" s="29">
        <v>20148.235000000001</v>
      </c>
      <c r="I191" s="28">
        <v>11997.456</v>
      </c>
      <c r="J191" s="30">
        <v>12982.709000000001</v>
      </c>
      <c r="K191" s="31">
        <v>-18441.065999999999</v>
      </c>
      <c r="L191" s="32">
        <v>-20089.144</v>
      </c>
    </row>
    <row r="192" spans="1:12" x14ac:dyDescent="0.2">
      <c r="A192" s="26" t="s">
        <v>368</v>
      </c>
      <c r="B192" s="27" t="s">
        <v>369</v>
      </c>
      <c r="C192" s="28">
        <v>9809.6509999999998</v>
      </c>
      <c r="D192" s="29">
        <v>10575.968000000001</v>
      </c>
      <c r="E192" s="28">
        <v>20616.088</v>
      </c>
      <c r="F192" s="30">
        <v>20275.328000000001</v>
      </c>
      <c r="G192" s="28">
        <v>7299.8339999999998</v>
      </c>
      <c r="H192" s="29">
        <v>5951.1459999999997</v>
      </c>
      <c r="I192" s="28">
        <v>2761.5050000000001</v>
      </c>
      <c r="J192" s="30">
        <v>2480.2289999999998</v>
      </c>
      <c r="K192" s="31">
        <v>2509.817</v>
      </c>
      <c r="L192" s="32">
        <v>4624.822000000001</v>
      </c>
    </row>
    <row r="193" spans="1:12" x14ac:dyDescent="0.2">
      <c r="A193" s="26" t="s">
        <v>370</v>
      </c>
      <c r="B193" s="27" t="s">
        <v>371</v>
      </c>
      <c r="C193" s="28">
        <v>76664.865999999995</v>
      </c>
      <c r="D193" s="29">
        <v>144100.829</v>
      </c>
      <c r="E193" s="28">
        <v>101076.516</v>
      </c>
      <c r="F193" s="30">
        <v>156451.96400000001</v>
      </c>
      <c r="G193" s="28">
        <v>121130.852</v>
      </c>
      <c r="H193" s="29">
        <v>157178.73800000001</v>
      </c>
      <c r="I193" s="28">
        <v>166678.17000000001</v>
      </c>
      <c r="J193" s="30">
        <v>204728.05</v>
      </c>
      <c r="K193" s="31">
        <v>-44465.986000000004</v>
      </c>
      <c r="L193" s="32">
        <v>-13077.909000000014</v>
      </c>
    </row>
    <row r="194" spans="1:12" x14ac:dyDescent="0.2">
      <c r="A194" s="26" t="s">
        <v>372</v>
      </c>
      <c r="B194" s="27" t="s">
        <v>373</v>
      </c>
      <c r="C194" s="28">
        <v>116543.516</v>
      </c>
      <c r="D194" s="29">
        <v>110979.027</v>
      </c>
      <c r="E194" s="28">
        <v>32045.019</v>
      </c>
      <c r="F194" s="30">
        <v>40678.642</v>
      </c>
      <c r="G194" s="28">
        <v>283884.17599999998</v>
      </c>
      <c r="H194" s="29">
        <v>296347.40500000003</v>
      </c>
      <c r="I194" s="28">
        <v>68895.694000000003</v>
      </c>
      <c r="J194" s="30">
        <v>70401.387000000002</v>
      </c>
      <c r="K194" s="31">
        <v>-167340.65999999997</v>
      </c>
      <c r="L194" s="32">
        <v>-185368.37800000003</v>
      </c>
    </row>
    <row r="195" spans="1:12" x14ac:dyDescent="0.2">
      <c r="A195" s="26" t="s">
        <v>374</v>
      </c>
      <c r="B195" s="27" t="s">
        <v>375</v>
      </c>
      <c r="C195" s="28">
        <v>4251.1030000000001</v>
      </c>
      <c r="D195" s="29">
        <v>3971.6860000000001</v>
      </c>
      <c r="E195" s="28">
        <v>1275.808</v>
      </c>
      <c r="F195" s="30">
        <v>1493.5039999999999</v>
      </c>
      <c r="G195" s="28">
        <v>6827.2960000000003</v>
      </c>
      <c r="H195" s="29">
        <v>9113.9210000000003</v>
      </c>
      <c r="I195" s="28">
        <v>10289.030000000001</v>
      </c>
      <c r="J195" s="30">
        <v>13298.453</v>
      </c>
      <c r="K195" s="31">
        <v>-2576.1930000000002</v>
      </c>
      <c r="L195" s="32">
        <v>-5142.2350000000006</v>
      </c>
    </row>
    <row r="196" spans="1:12" x14ac:dyDescent="0.2">
      <c r="A196" s="26" t="s">
        <v>376</v>
      </c>
      <c r="B196" s="27" t="s">
        <v>377</v>
      </c>
      <c r="C196" s="28">
        <v>48171.839</v>
      </c>
      <c r="D196" s="29">
        <v>56632.379000000001</v>
      </c>
      <c r="E196" s="28">
        <v>88960.430999999997</v>
      </c>
      <c r="F196" s="30">
        <v>98125.445000000007</v>
      </c>
      <c r="G196" s="28">
        <v>37060.284</v>
      </c>
      <c r="H196" s="29">
        <v>34974.358</v>
      </c>
      <c r="I196" s="28">
        <v>50052.49</v>
      </c>
      <c r="J196" s="30">
        <v>44309.440999999999</v>
      </c>
      <c r="K196" s="31">
        <v>11111.555</v>
      </c>
      <c r="L196" s="32">
        <v>21658.021000000001</v>
      </c>
    </row>
    <row r="197" spans="1:12" x14ac:dyDescent="0.2">
      <c r="A197" s="26" t="s">
        <v>378</v>
      </c>
      <c r="B197" s="27" t="s">
        <v>379</v>
      </c>
      <c r="C197" s="28">
        <v>31565.392</v>
      </c>
      <c r="D197" s="29">
        <v>49650.843999999997</v>
      </c>
      <c r="E197" s="28">
        <v>188454.65100000001</v>
      </c>
      <c r="F197" s="30">
        <v>320995.43699999998</v>
      </c>
      <c r="G197" s="28">
        <v>24861.887999999999</v>
      </c>
      <c r="H197" s="29">
        <v>11560.183000000001</v>
      </c>
      <c r="I197" s="28">
        <v>131336.14300000001</v>
      </c>
      <c r="J197" s="30">
        <v>75294.921000000002</v>
      </c>
      <c r="K197" s="31">
        <v>6703.5040000000008</v>
      </c>
      <c r="L197" s="32">
        <v>38090.660999999993</v>
      </c>
    </row>
    <row r="198" spans="1:12" x14ac:dyDescent="0.2">
      <c r="A198" s="26" t="s">
        <v>380</v>
      </c>
      <c r="B198" s="27" t="s">
        <v>381</v>
      </c>
      <c r="C198" s="28">
        <v>8253.3580000000002</v>
      </c>
      <c r="D198" s="29">
        <v>10375.166999999999</v>
      </c>
      <c r="E198" s="28">
        <v>25286.616999999998</v>
      </c>
      <c r="F198" s="30">
        <v>41868.624000000003</v>
      </c>
      <c r="G198" s="28">
        <v>30118.916000000001</v>
      </c>
      <c r="H198" s="29">
        <v>25730.876</v>
      </c>
      <c r="I198" s="28">
        <v>179899.92</v>
      </c>
      <c r="J198" s="30">
        <v>146609.59</v>
      </c>
      <c r="K198" s="31">
        <v>-21865.558000000001</v>
      </c>
      <c r="L198" s="32">
        <v>-15355.709000000001</v>
      </c>
    </row>
    <row r="199" spans="1:12" x14ac:dyDescent="0.2">
      <c r="A199" s="26" t="s">
        <v>382</v>
      </c>
      <c r="B199" s="27" t="s">
        <v>383</v>
      </c>
      <c r="C199" s="28">
        <v>36045.705999999998</v>
      </c>
      <c r="D199" s="29">
        <v>34672.173000000003</v>
      </c>
      <c r="E199" s="28">
        <v>93954.085000000006</v>
      </c>
      <c r="F199" s="30">
        <v>85925.956999999995</v>
      </c>
      <c r="G199" s="28">
        <v>49576.572</v>
      </c>
      <c r="H199" s="29">
        <v>37810.957999999999</v>
      </c>
      <c r="I199" s="28">
        <v>141116.54999999999</v>
      </c>
      <c r="J199" s="30">
        <v>97771.702999999994</v>
      </c>
      <c r="K199" s="31">
        <v>-13530.866000000002</v>
      </c>
      <c r="L199" s="32">
        <v>-3138.7849999999962</v>
      </c>
    </row>
    <row r="200" spans="1:12" x14ac:dyDescent="0.2">
      <c r="A200" s="26" t="s">
        <v>538</v>
      </c>
      <c r="B200" s="27" t="s">
        <v>539</v>
      </c>
      <c r="C200" s="28">
        <v>0</v>
      </c>
      <c r="D200" s="29">
        <v>24.771999999999998</v>
      </c>
      <c r="E200" s="28">
        <v>0</v>
      </c>
      <c r="F200" s="30">
        <v>104.98</v>
      </c>
      <c r="G200" s="28">
        <v>0</v>
      </c>
      <c r="H200" s="29">
        <v>0</v>
      </c>
      <c r="I200" s="28">
        <v>0</v>
      </c>
      <c r="J200" s="30">
        <v>0</v>
      </c>
      <c r="K200" s="31">
        <v>0</v>
      </c>
      <c r="L200" s="32">
        <v>24.771999999999998</v>
      </c>
    </row>
    <row r="201" spans="1:12" x14ac:dyDescent="0.2">
      <c r="A201" s="26" t="s">
        <v>384</v>
      </c>
      <c r="B201" s="27" t="s">
        <v>385</v>
      </c>
      <c r="C201" s="28">
        <v>134006.99</v>
      </c>
      <c r="D201" s="29">
        <v>158638.51</v>
      </c>
      <c r="E201" s="28">
        <v>632003.79500000004</v>
      </c>
      <c r="F201" s="30">
        <v>736612.554</v>
      </c>
      <c r="G201" s="28">
        <v>11944.148999999999</v>
      </c>
      <c r="H201" s="29">
        <v>9388.6659999999993</v>
      </c>
      <c r="I201" s="28">
        <v>51170.165999999997</v>
      </c>
      <c r="J201" s="30">
        <v>36396.572999999997</v>
      </c>
      <c r="K201" s="31">
        <v>122062.84099999999</v>
      </c>
      <c r="L201" s="32">
        <v>149249.84400000001</v>
      </c>
    </row>
    <row r="202" spans="1:12" x14ac:dyDescent="0.2">
      <c r="A202" s="26" t="s">
        <v>636</v>
      </c>
      <c r="B202" s="27" t="s">
        <v>637</v>
      </c>
      <c r="C202" s="28">
        <v>0</v>
      </c>
      <c r="D202" s="29">
        <v>0</v>
      </c>
      <c r="E202" s="28">
        <v>0</v>
      </c>
      <c r="F202" s="30">
        <v>0</v>
      </c>
      <c r="G202" s="28">
        <v>2.64</v>
      </c>
      <c r="H202" s="29">
        <v>2.665</v>
      </c>
      <c r="I202" s="28">
        <v>1</v>
      </c>
      <c r="J202" s="30">
        <v>1</v>
      </c>
      <c r="K202" s="31">
        <v>-2.64</v>
      </c>
      <c r="L202" s="32">
        <v>-2.665</v>
      </c>
    </row>
    <row r="203" spans="1:12" x14ac:dyDescent="0.2">
      <c r="A203" s="26" t="s">
        <v>386</v>
      </c>
      <c r="B203" s="27" t="s">
        <v>387</v>
      </c>
      <c r="C203" s="28">
        <v>17919.901999999998</v>
      </c>
      <c r="D203" s="29">
        <v>16467.210999999999</v>
      </c>
      <c r="E203" s="28">
        <v>207967.258</v>
      </c>
      <c r="F203" s="30">
        <v>163168.82800000001</v>
      </c>
      <c r="G203" s="28">
        <v>924.42200000000003</v>
      </c>
      <c r="H203" s="29">
        <v>1133.6969999999999</v>
      </c>
      <c r="I203" s="28">
        <v>1290.405</v>
      </c>
      <c r="J203" s="30">
        <v>4259.5889999999999</v>
      </c>
      <c r="K203" s="31">
        <v>16995.48</v>
      </c>
      <c r="L203" s="32">
        <v>15333.513999999999</v>
      </c>
    </row>
    <row r="204" spans="1:12" x14ac:dyDescent="0.2">
      <c r="A204" s="26" t="s">
        <v>388</v>
      </c>
      <c r="B204" s="27" t="s">
        <v>389</v>
      </c>
      <c r="C204" s="28">
        <v>962665.07200000004</v>
      </c>
      <c r="D204" s="29">
        <v>1187504.4709999999</v>
      </c>
      <c r="E204" s="28">
        <v>688907.13100000005</v>
      </c>
      <c r="F204" s="30">
        <v>811763.60900000005</v>
      </c>
      <c r="G204" s="28">
        <v>818833.63</v>
      </c>
      <c r="H204" s="29">
        <v>1025299.591</v>
      </c>
      <c r="I204" s="28">
        <v>712681.76500000001</v>
      </c>
      <c r="J204" s="30">
        <v>747408.56200000003</v>
      </c>
      <c r="K204" s="31">
        <v>143831.44200000004</v>
      </c>
      <c r="L204" s="32">
        <v>162204.87999999989</v>
      </c>
    </row>
    <row r="205" spans="1:12" x14ac:dyDescent="0.2">
      <c r="A205" s="26" t="s">
        <v>390</v>
      </c>
      <c r="B205" s="27" t="s">
        <v>391</v>
      </c>
      <c r="C205" s="28">
        <v>56891.097000000002</v>
      </c>
      <c r="D205" s="29">
        <v>48827.144</v>
      </c>
      <c r="E205" s="28">
        <v>23099.451000000001</v>
      </c>
      <c r="F205" s="30">
        <v>18733.18</v>
      </c>
      <c r="G205" s="28">
        <v>101085.774</v>
      </c>
      <c r="H205" s="29">
        <v>75591.676999999996</v>
      </c>
      <c r="I205" s="28">
        <v>20412.458999999999</v>
      </c>
      <c r="J205" s="30">
        <v>17155.921999999999</v>
      </c>
      <c r="K205" s="31">
        <v>-44194.677000000003</v>
      </c>
      <c r="L205" s="32">
        <v>-26764.532999999996</v>
      </c>
    </row>
    <row r="206" spans="1:12" x14ac:dyDescent="0.2">
      <c r="A206" s="26" t="s">
        <v>392</v>
      </c>
      <c r="B206" s="27" t="s">
        <v>393</v>
      </c>
      <c r="C206" s="28">
        <v>3022093.09</v>
      </c>
      <c r="D206" s="29">
        <v>3295965.2480000001</v>
      </c>
      <c r="E206" s="28">
        <v>168862.85800000001</v>
      </c>
      <c r="F206" s="30">
        <v>184403.17199999999</v>
      </c>
      <c r="G206" s="28">
        <v>51168.029000000002</v>
      </c>
      <c r="H206" s="29">
        <v>34186.648999999998</v>
      </c>
      <c r="I206" s="28">
        <v>5559.9449999999997</v>
      </c>
      <c r="J206" s="30">
        <v>2949.1239999999998</v>
      </c>
      <c r="K206" s="31">
        <v>2970925.0609999998</v>
      </c>
      <c r="L206" s="32">
        <v>3261778.5989999999</v>
      </c>
    </row>
    <row r="207" spans="1:12" ht="13.5" thickBot="1" x14ac:dyDescent="0.25">
      <c r="A207" s="33" t="s">
        <v>394</v>
      </c>
      <c r="B207" s="34" t="s">
        <v>395</v>
      </c>
      <c r="C207" s="35">
        <v>390176.53200000001</v>
      </c>
      <c r="D207" s="36">
        <v>526022.33299999998</v>
      </c>
      <c r="E207" s="35">
        <v>31930.091</v>
      </c>
      <c r="F207" s="37">
        <v>42084.938000000002</v>
      </c>
      <c r="G207" s="35">
        <v>205401.511</v>
      </c>
      <c r="H207" s="36">
        <v>431995.00799999997</v>
      </c>
      <c r="I207" s="35">
        <v>26320.330999999998</v>
      </c>
      <c r="J207" s="37">
        <v>35403.618999999999</v>
      </c>
      <c r="K207" s="38">
        <v>184775.02100000001</v>
      </c>
      <c r="L207" s="39">
        <v>94027.325000000012</v>
      </c>
    </row>
    <row r="208" spans="1:12" ht="15.75" x14ac:dyDescent="0.25">
      <c r="A208" s="94" t="s">
        <v>416</v>
      </c>
    </row>
  </sheetData>
  <printOptions horizontalCentered="1"/>
  <pageMargins left="0.19685039370078741" right="0.19685039370078741" top="0.6692913385826772" bottom="0.39370078740157483" header="0.19685039370078741" footer="0.23622047244094491"/>
  <pageSetup paperSize="9" scale="80" orientation="landscape" r:id="rId1"/>
  <headerFooter alignWithMargins="0">
    <oddHeader>&amp;L&amp;"Times New Roman CE,Pogrubiona kursywa"&amp;12Departament Rynków Rolnych&amp;C
&amp;8
&amp;"Times New Roman CE,Standardowy"&amp;14Polski handel zagraniczny towarami rolno-spożywczymi z UNIĄ EUROPEJSKĄ+ GB w 2020 r. - dane ostateczne!</oddHeader>
    <oddFooter>&amp;L&amp;"Times New Roman CE,Pogrubiona kursywa"&amp;12 Źródło: Min. Finansów&amp;CStrona &amp;P&amp;R&amp;"Times New Roman CE,Pogrubiona kursywa"&amp;12Przygotował: Tomasz Chruśliński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6"/>
  <dimension ref="A1:L207"/>
  <sheetViews>
    <sheetView showGridLines="0" showZeros="0" zoomScale="90" zoomScaleNormal="90" workbookViewId="0">
      <selection activeCell="B17" sqref="B17"/>
    </sheetView>
  </sheetViews>
  <sheetFormatPr defaultColWidth="10.140625" defaultRowHeight="12.75" x14ac:dyDescent="0.2"/>
  <cols>
    <col min="1" max="1" width="4.85546875" bestFit="1" customWidth="1"/>
    <col min="2" max="2" width="55.7109375" bestFit="1" customWidth="1"/>
    <col min="3" max="12" width="10.42578125" customWidth="1"/>
    <col min="257" max="257" width="4.85546875" bestFit="1" customWidth="1"/>
    <col min="258" max="258" width="55.7109375" bestFit="1" customWidth="1"/>
    <col min="259" max="259" width="10.5703125" bestFit="1" customWidth="1"/>
    <col min="260" max="260" width="11.5703125" bestFit="1" customWidth="1"/>
    <col min="261" max="261" width="10.5703125" bestFit="1" customWidth="1"/>
    <col min="262" max="262" width="11.5703125" bestFit="1" customWidth="1"/>
    <col min="263" max="263" width="10.5703125" bestFit="1" customWidth="1"/>
    <col min="264" max="264" width="11.5703125" bestFit="1" customWidth="1"/>
    <col min="265" max="265" width="10.5703125" bestFit="1" customWidth="1"/>
    <col min="266" max="266" width="11.5703125" bestFit="1" customWidth="1"/>
    <col min="267" max="267" width="10.5703125" bestFit="1" customWidth="1"/>
    <col min="268" max="268" width="11.5703125" bestFit="1" customWidth="1"/>
    <col min="513" max="513" width="4.85546875" bestFit="1" customWidth="1"/>
    <col min="514" max="514" width="55.7109375" bestFit="1" customWidth="1"/>
    <col min="515" max="515" width="10.5703125" bestFit="1" customWidth="1"/>
    <col min="516" max="516" width="11.5703125" bestFit="1" customWidth="1"/>
    <col min="517" max="517" width="10.5703125" bestFit="1" customWidth="1"/>
    <col min="518" max="518" width="11.5703125" bestFit="1" customWidth="1"/>
    <col min="519" max="519" width="10.5703125" bestFit="1" customWidth="1"/>
    <col min="520" max="520" width="11.5703125" bestFit="1" customWidth="1"/>
    <col min="521" max="521" width="10.5703125" bestFit="1" customWidth="1"/>
    <col min="522" max="522" width="11.5703125" bestFit="1" customWidth="1"/>
    <col min="523" max="523" width="10.5703125" bestFit="1" customWidth="1"/>
    <col min="524" max="524" width="11.5703125" bestFit="1" customWidth="1"/>
    <col min="769" max="769" width="4.85546875" bestFit="1" customWidth="1"/>
    <col min="770" max="770" width="55.7109375" bestFit="1" customWidth="1"/>
    <col min="771" max="771" width="10.5703125" bestFit="1" customWidth="1"/>
    <col min="772" max="772" width="11.5703125" bestFit="1" customWidth="1"/>
    <col min="773" max="773" width="10.5703125" bestFit="1" customWidth="1"/>
    <col min="774" max="774" width="11.5703125" bestFit="1" customWidth="1"/>
    <col min="775" max="775" width="10.5703125" bestFit="1" customWidth="1"/>
    <col min="776" max="776" width="11.5703125" bestFit="1" customWidth="1"/>
    <col min="777" max="777" width="10.5703125" bestFit="1" customWidth="1"/>
    <col min="778" max="778" width="11.5703125" bestFit="1" customWidth="1"/>
    <col min="779" max="779" width="10.5703125" bestFit="1" customWidth="1"/>
    <col min="780" max="780" width="11.5703125" bestFit="1" customWidth="1"/>
    <col min="1025" max="1025" width="4.85546875" bestFit="1" customWidth="1"/>
    <col min="1026" max="1026" width="55.7109375" bestFit="1" customWidth="1"/>
    <col min="1027" max="1027" width="10.5703125" bestFit="1" customWidth="1"/>
    <col min="1028" max="1028" width="11.5703125" bestFit="1" customWidth="1"/>
    <col min="1029" max="1029" width="10.5703125" bestFit="1" customWidth="1"/>
    <col min="1030" max="1030" width="11.5703125" bestFit="1" customWidth="1"/>
    <col min="1031" max="1031" width="10.5703125" bestFit="1" customWidth="1"/>
    <col min="1032" max="1032" width="11.5703125" bestFit="1" customWidth="1"/>
    <col min="1033" max="1033" width="10.5703125" bestFit="1" customWidth="1"/>
    <col min="1034" max="1034" width="11.5703125" bestFit="1" customWidth="1"/>
    <col min="1035" max="1035" width="10.5703125" bestFit="1" customWidth="1"/>
    <col min="1036" max="1036" width="11.5703125" bestFit="1" customWidth="1"/>
    <col min="1281" max="1281" width="4.85546875" bestFit="1" customWidth="1"/>
    <col min="1282" max="1282" width="55.7109375" bestFit="1" customWidth="1"/>
    <col min="1283" max="1283" width="10.5703125" bestFit="1" customWidth="1"/>
    <col min="1284" max="1284" width="11.5703125" bestFit="1" customWidth="1"/>
    <col min="1285" max="1285" width="10.5703125" bestFit="1" customWidth="1"/>
    <col min="1286" max="1286" width="11.5703125" bestFit="1" customWidth="1"/>
    <col min="1287" max="1287" width="10.5703125" bestFit="1" customWidth="1"/>
    <col min="1288" max="1288" width="11.5703125" bestFit="1" customWidth="1"/>
    <col min="1289" max="1289" width="10.5703125" bestFit="1" customWidth="1"/>
    <col min="1290" max="1290" width="11.5703125" bestFit="1" customWidth="1"/>
    <col min="1291" max="1291" width="10.5703125" bestFit="1" customWidth="1"/>
    <col min="1292" max="1292" width="11.5703125" bestFit="1" customWidth="1"/>
    <col min="1537" max="1537" width="4.85546875" bestFit="1" customWidth="1"/>
    <col min="1538" max="1538" width="55.7109375" bestFit="1" customWidth="1"/>
    <col min="1539" max="1539" width="10.5703125" bestFit="1" customWidth="1"/>
    <col min="1540" max="1540" width="11.5703125" bestFit="1" customWidth="1"/>
    <col min="1541" max="1541" width="10.5703125" bestFit="1" customWidth="1"/>
    <col min="1542" max="1542" width="11.5703125" bestFit="1" customWidth="1"/>
    <col min="1543" max="1543" width="10.5703125" bestFit="1" customWidth="1"/>
    <col min="1544" max="1544" width="11.5703125" bestFit="1" customWidth="1"/>
    <col min="1545" max="1545" width="10.5703125" bestFit="1" customWidth="1"/>
    <col min="1546" max="1546" width="11.5703125" bestFit="1" customWidth="1"/>
    <col min="1547" max="1547" width="10.5703125" bestFit="1" customWidth="1"/>
    <col min="1548" max="1548" width="11.5703125" bestFit="1" customWidth="1"/>
    <col min="1793" max="1793" width="4.85546875" bestFit="1" customWidth="1"/>
    <col min="1794" max="1794" width="55.7109375" bestFit="1" customWidth="1"/>
    <col min="1795" max="1795" width="10.5703125" bestFit="1" customWidth="1"/>
    <col min="1796" max="1796" width="11.5703125" bestFit="1" customWidth="1"/>
    <col min="1797" max="1797" width="10.5703125" bestFit="1" customWidth="1"/>
    <col min="1798" max="1798" width="11.5703125" bestFit="1" customWidth="1"/>
    <col min="1799" max="1799" width="10.5703125" bestFit="1" customWidth="1"/>
    <col min="1800" max="1800" width="11.5703125" bestFit="1" customWidth="1"/>
    <col min="1801" max="1801" width="10.5703125" bestFit="1" customWidth="1"/>
    <col min="1802" max="1802" width="11.5703125" bestFit="1" customWidth="1"/>
    <col min="1803" max="1803" width="10.5703125" bestFit="1" customWidth="1"/>
    <col min="1804" max="1804" width="11.5703125" bestFit="1" customWidth="1"/>
    <col min="2049" max="2049" width="4.85546875" bestFit="1" customWidth="1"/>
    <col min="2050" max="2050" width="55.7109375" bestFit="1" customWidth="1"/>
    <col min="2051" max="2051" width="10.5703125" bestFit="1" customWidth="1"/>
    <col min="2052" max="2052" width="11.5703125" bestFit="1" customWidth="1"/>
    <col min="2053" max="2053" width="10.5703125" bestFit="1" customWidth="1"/>
    <col min="2054" max="2054" width="11.5703125" bestFit="1" customWidth="1"/>
    <col min="2055" max="2055" width="10.5703125" bestFit="1" customWidth="1"/>
    <col min="2056" max="2056" width="11.5703125" bestFit="1" customWidth="1"/>
    <col min="2057" max="2057" width="10.5703125" bestFit="1" customWidth="1"/>
    <col min="2058" max="2058" width="11.5703125" bestFit="1" customWidth="1"/>
    <col min="2059" max="2059" width="10.5703125" bestFit="1" customWidth="1"/>
    <col min="2060" max="2060" width="11.5703125" bestFit="1" customWidth="1"/>
    <col min="2305" max="2305" width="4.85546875" bestFit="1" customWidth="1"/>
    <col min="2306" max="2306" width="55.7109375" bestFit="1" customWidth="1"/>
    <col min="2307" max="2307" width="10.5703125" bestFit="1" customWidth="1"/>
    <col min="2308" max="2308" width="11.5703125" bestFit="1" customWidth="1"/>
    <col min="2309" max="2309" width="10.5703125" bestFit="1" customWidth="1"/>
    <col min="2310" max="2310" width="11.5703125" bestFit="1" customWidth="1"/>
    <col min="2311" max="2311" width="10.5703125" bestFit="1" customWidth="1"/>
    <col min="2312" max="2312" width="11.5703125" bestFit="1" customWidth="1"/>
    <col min="2313" max="2313" width="10.5703125" bestFit="1" customWidth="1"/>
    <col min="2314" max="2314" width="11.5703125" bestFit="1" customWidth="1"/>
    <col min="2315" max="2315" width="10.5703125" bestFit="1" customWidth="1"/>
    <col min="2316" max="2316" width="11.5703125" bestFit="1" customWidth="1"/>
    <col min="2561" max="2561" width="4.85546875" bestFit="1" customWidth="1"/>
    <col min="2562" max="2562" width="55.7109375" bestFit="1" customWidth="1"/>
    <col min="2563" max="2563" width="10.5703125" bestFit="1" customWidth="1"/>
    <col min="2564" max="2564" width="11.5703125" bestFit="1" customWidth="1"/>
    <col min="2565" max="2565" width="10.5703125" bestFit="1" customWidth="1"/>
    <col min="2566" max="2566" width="11.5703125" bestFit="1" customWidth="1"/>
    <col min="2567" max="2567" width="10.5703125" bestFit="1" customWidth="1"/>
    <col min="2568" max="2568" width="11.5703125" bestFit="1" customWidth="1"/>
    <col min="2569" max="2569" width="10.5703125" bestFit="1" customWidth="1"/>
    <col min="2570" max="2570" width="11.5703125" bestFit="1" customWidth="1"/>
    <col min="2571" max="2571" width="10.5703125" bestFit="1" customWidth="1"/>
    <col min="2572" max="2572" width="11.5703125" bestFit="1" customWidth="1"/>
    <col min="2817" max="2817" width="4.85546875" bestFit="1" customWidth="1"/>
    <col min="2818" max="2818" width="55.7109375" bestFit="1" customWidth="1"/>
    <col min="2819" max="2819" width="10.5703125" bestFit="1" customWidth="1"/>
    <col min="2820" max="2820" width="11.5703125" bestFit="1" customWidth="1"/>
    <col min="2821" max="2821" width="10.5703125" bestFit="1" customWidth="1"/>
    <col min="2822" max="2822" width="11.5703125" bestFit="1" customWidth="1"/>
    <col min="2823" max="2823" width="10.5703125" bestFit="1" customWidth="1"/>
    <col min="2824" max="2824" width="11.5703125" bestFit="1" customWidth="1"/>
    <col min="2825" max="2825" width="10.5703125" bestFit="1" customWidth="1"/>
    <col min="2826" max="2826" width="11.5703125" bestFit="1" customWidth="1"/>
    <col min="2827" max="2827" width="10.5703125" bestFit="1" customWidth="1"/>
    <col min="2828" max="2828" width="11.5703125" bestFit="1" customWidth="1"/>
    <col min="3073" max="3073" width="4.85546875" bestFit="1" customWidth="1"/>
    <col min="3074" max="3074" width="55.7109375" bestFit="1" customWidth="1"/>
    <col min="3075" max="3075" width="10.5703125" bestFit="1" customWidth="1"/>
    <col min="3076" max="3076" width="11.5703125" bestFit="1" customWidth="1"/>
    <col min="3077" max="3077" width="10.5703125" bestFit="1" customWidth="1"/>
    <col min="3078" max="3078" width="11.5703125" bestFit="1" customWidth="1"/>
    <col min="3079" max="3079" width="10.5703125" bestFit="1" customWidth="1"/>
    <col min="3080" max="3080" width="11.5703125" bestFit="1" customWidth="1"/>
    <col min="3081" max="3081" width="10.5703125" bestFit="1" customWidth="1"/>
    <col min="3082" max="3082" width="11.5703125" bestFit="1" customWidth="1"/>
    <col min="3083" max="3083" width="10.5703125" bestFit="1" customWidth="1"/>
    <col min="3084" max="3084" width="11.5703125" bestFit="1" customWidth="1"/>
    <col min="3329" max="3329" width="4.85546875" bestFit="1" customWidth="1"/>
    <col min="3330" max="3330" width="55.7109375" bestFit="1" customWidth="1"/>
    <col min="3331" max="3331" width="10.5703125" bestFit="1" customWidth="1"/>
    <col min="3332" max="3332" width="11.5703125" bestFit="1" customWidth="1"/>
    <col min="3333" max="3333" width="10.5703125" bestFit="1" customWidth="1"/>
    <col min="3334" max="3334" width="11.5703125" bestFit="1" customWidth="1"/>
    <col min="3335" max="3335" width="10.5703125" bestFit="1" customWidth="1"/>
    <col min="3336" max="3336" width="11.5703125" bestFit="1" customWidth="1"/>
    <col min="3337" max="3337" width="10.5703125" bestFit="1" customWidth="1"/>
    <col min="3338" max="3338" width="11.5703125" bestFit="1" customWidth="1"/>
    <col min="3339" max="3339" width="10.5703125" bestFit="1" customWidth="1"/>
    <col min="3340" max="3340" width="11.5703125" bestFit="1" customWidth="1"/>
    <col min="3585" max="3585" width="4.85546875" bestFit="1" customWidth="1"/>
    <col min="3586" max="3586" width="55.7109375" bestFit="1" customWidth="1"/>
    <col min="3587" max="3587" width="10.5703125" bestFit="1" customWidth="1"/>
    <col min="3588" max="3588" width="11.5703125" bestFit="1" customWidth="1"/>
    <col min="3589" max="3589" width="10.5703125" bestFit="1" customWidth="1"/>
    <col min="3590" max="3590" width="11.5703125" bestFit="1" customWidth="1"/>
    <col min="3591" max="3591" width="10.5703125" bestFit="1" customWidth="1"/>
    <col min="3592" max="3592" width="11.5703125" bestFit="1" customWidth="1"/>
    <col min="3593" max="3593" width="10.5703125" bestFit="1" customWidth="1"/>
    <col min="3594" max="3594" width="11.5703125" bestFit="1" customWidth="1"/>
    <col min="3595" max="3595" width="10.5703125" bestFit="1" customWidth="1"/>
    <col min="3596" max="3596" width="11.5703125" bestFit="1" customWidth="1"/>
    <col min="3841" max="3841" width="4.85546875" bestFit="1" customWidth="1"/>
    <col min="3842" max="3842" width="55.7109375" bestFit="1" customWidth="1"/>
    <col min="3843" max="3843" width="10.5703125" bestFit="1" customWidth="1"/>
    <col min="3844" max="3844" width="11.5703125" bestFit="1" customWidth="1"/>
    <col min="3845" max="3845" width="10.5703125" bestFit="1" customWidth="1"/>
    <col min="3846" max="3846" width="11.5703125" bestFit="1" customWidth="1"/>
    <col min="3847" max="3847" width="10.5703125" bestFit="1" customWidth="1"/>
    <col min="3848" max="3848" width="11.5703125" bestFit="1" customWidth="1"/>
    <col min="3849" max="3849" width="10.5703125" bestFit="1" customWidth="1"/>
    <col min="3850" max="3850" width="11.5703125" bestFit="1" customWidth="1"/>
    <col min="3851" max="3851" width="10.5703125" bestFit="1" customWidth="1"/>
    <col min="3852" max="3852" width="11.5703125" bestFit="1" customWidth="1"/>
    <col min="4097" max="4097" width="4.85546875" bestFit="1" customWidth="1"/>
    <col min="4098" max="4098" width="55.7109375" bestFit="1" customWidth="1"/>
    <col min="4099" max="4099" width="10.5703125" bestFit="1" customWidth="1"/>
    <col min="4100" max="4100" width="11.5703125" bestFit="1" customWidth="1"/>
    <col min="4101" max="4101" width="10.5703125" bestFit="1" customWidth="1"/>
    <col min="4102" max="4102" width="11.5703125" bestFit="1" customWidth="1"/>
    <col min="4103" max="4103" width="10.5703125" bestFit="1" customWidth="1"/>
    <col min="4104" max="4104" width="11.5703125" bestFit="1" customWidth="1"/>
    <col min="4105" max="4105" width="10.5703125" bestFit="1" customWidth="1"/>
    <col min="4106" max="4106" width="11.5703125" bestFit="1" customWidth="1"/>
    <col min="4107" max="4107" width="10.5703125" bestFit="1" customWidth="1"/>
    <col min="4108" max="4108" width="11.5703125" bestFit="1" customWidth="1"/>
    <col min="4353" max="4353" width="4.85546875" bestFit="1" customWidth="1"/>
    <col min="4354" max="4354" width="55.7109375" bestFit="1" customWidth="1"/>
    <col min="4355" max="4355" width="10.5703125" bestFit="1" customWidth="1"/>
    <col min="4356" max="4356" width="11.5703125" bestFit="1" customWidth="1"/>
    <col min="4357" max="4357" width="10.5703125" bestFit="1" customWidth="1"/>
    <col min="4358" max="4358" width="11.5703125" bestFit="1" customWidth="1"/>
    <col min="4359" max="4359" width="10.5703125" bestFit="1" customWidth="1"/>
    <col min="4360" max="4360" width="11.5703125" bestFit="1" customWidth="1"/>
    <col min="4361" max="4361" width="10.5703125" bestFit="1" customWidth="1"/>
    <col min="4362" max="4362" width="11.5703125" bestFit="1" customWidth="1"/>
    <col min="4363" max="4363" width="10.5703125" bestFit="1" customWidth="1"/>
    <col min="4364" max="4364" width="11.5703125" bestFit="1" customWidth="1"/>
    <col min="4609" max="4609" width="4.85546875" bestFit="1" customWidth="1"/>
    <col min="4610" max="4610" width="55.7109375" bestFit="1" customWidth="1"/>
    <col min="4611" max="4611" width="10.5703125" bestFit="1" customWidth="1"/>
    <col min="4612" max="4612" width="11.5703125" bestFit="1" customWidth="1"/>
    <col min="4613" max="4613" width="10.5703125" bestFit="1" customWidth="1"/>
    <col min="4614" max="4614" width="11.5703125" bestFit="1" customWidth="1"/>
    <col min="4615" max="4615" width="10.5703125" bestFit="1" customWidth="1"/>
    <col min="4616" max="4616" width="11.5703125" bestFit="1" customWidth="1"/>
    <col min="4617" max="4617" width="10.5703125" bestFit="1" customWidth="1"/>
    <col min="4618" max="4618" width="11.5703125" bestFit="1" customWidth="1"/>
    <col min="4619" max="4619" width="10.5703125" bestFit="1" customWidth="1"/>
    <col min="4620" max="4620" width="11.5703125" bestFit="1" customWidth="1"/>
    <col min="4865" max="4865" width="4.85546875" bestFit="1" customWidth="1"/>
    <col min="4866" max="4866" width="55.7109375" bestFit="1" customWidth="1"/>
    <col min="4867" max="4867" width="10.5703125" bestFit="1" customWidth="1"/>
    <col min="4868" max="4868" width="11.5703125" bestFit="1" customWidth="1"/>
    <col min="4869" max="4869" width="10.5703125" bestFit="1" customWidth="1"/>
    <col min="4870" max="4870" width="11.5703125" bestFit="1" customWidth="1"/>
    <col min="4871" max="4871" width="10.5703125" bestFit="1" customWidth="1"/>
    <col min="4872" max="4872" width="11.5703125" bestFit="1" customWidth="1"/>
    <col min="4873" max="4873" width="10.5703125" bestFit="1" customWidth="1"/>
    <col min="4874" max="4874" width="11.5703125" bestFit="1" customWidth="1"/>
    <col min="4875" max="4875" width="10.5703125" bestFit="1" customWidth="1"/>
    <col min="4876" max="4876" width="11.5703125" bestFit="1" customWidth="1"/>
    <col min="5121" max="5121" width="4.85546875" bestFit="1" customWidth="1"/>
    <col min="5122" max="5122" width="55.7109375" bestFit="1" customWidth="1"/>
    <col min="5123" max="5123" width="10.5703125" bestFit="1" customWidth="1"/>
    <col min="5124" max="5124" width="11.5703125" bestFit="1" customWidth="1"/>
    <col min="5125" max="5125" width="10.5703125" bestFit="1" customWidth="1"/>
    <col min="5126" max="5126" width="11.5703125" bestFit="1" customWidth="1"/>
    <col min="5127" max="5127" width="10.5703125" bestFit="1" customWidth="1"/>
    <col min="5128" max="5128" width="11.5703125" bestFit="1" customWidth="1"/>
    <col min="5129" max="5129" width="10.5703125" bestFit="1" customWidth="1"/>
    <col min="5130" max="5130" width="11.5703125" bestFit="1" customWidth="1"/>
    <col min="5131" max="5131" width="10.5703125" bestFit="1" customWidth="1"/>
    <col min="5132" max="5132" width="11.5703125" bestFit="1" customWidth="1"/>
    <col min="5377" max="5377" width="4.85546875" bestFit="1" customWidth="1"/>
    <col min="5378" max="5378" width="55.7109375" bestFit="1" customWidth="1"/>
    <col min="5379" max="5379" width="10.5703125" bestFit="1" customWidth="1"/>
    <col min="5380" max="5380" width="11.5703125" bestFit="1" customWidth="1"/>
    <col min="5381" max="5381" width="10.5703125" bestFit="1" customWidth="1"/>
    <col min="5382" max="5382" width="11.5703125" bestFit="1" customWidth="1"/>
    <col min="5383" max="5383" width="10.5703125" bestFit="1" customWidth="1"/>
    <col min="5384" max="5384" width="11.5703125" bestFit="1" customWidth="1"/>
    <col min="5385" max="5385" width="10.5703125" bestFit="1" customWidth="1"/>
    <col min="5386" max="5386" width="11.5703125" bestFit="1" customWidth="1"/>
    <col min="5387" max="5387" width="10.5703125" bestFit="1" customWidth="1"/>
    <col min="5388" max="5388" width="11.5703125" bestFit="1" customWidth="1"/>
    <col min="5633" max="5633" width="4.85546875" bestFit="1" customWidth="1"/>
    <col min="5634" max="5634" width="55.7109375" bestFit="1" customWidth="1"/>
    <col min="5635" max="5635" width="10.5703125" bestFit="1" customWidth="1"/>
    <col min="5636" max="5636" width="11.5703125" bestFit="1" customWidth="1"/>
    <col min="5637" max="5637" width="10.5703125" bestFit="1" customWidth="1"/>
    <col min="5638" max="5638" width="11.5703125" bestFit="1" customWidth="1"/>
    <col min="5639" max="5639" width="10.5703125" bestFit="1" customWidth="1"/>
    <col min="5640" max="5640" width="11.5703125" bestFit="1" customWidth="1"/>
    <col min="5641" max="5641" width="10.5703125" bestFit="1" customWidth="1"/>
    <col min="5642" max="5642" width="11.5703125" bestFit="1" customWidth="1"/>
    <col min="5643" max="5643" width="10.5703125" bestFit="1" customWidth="1"/>
    <col min="5644" max="5644" width="11.5703125" bestFit="1" customWidth="1"/>
    <col min="5889" max="5889" width="4.85546875" bestFit="1" customWidth="1"/>
    <col min="5890" max="5890" width="55.7109375" bestFit="1" customWidth="1"/>
    <col min="5891" max="5891" width="10.5703125" bestFit="1" customWidth="1"/>
    <col min="5892" max="5892" width="11.5703125" bestFit="1" customWidth="1"/>
    <col min="5893" max="5893" width="10.5703125" bestFit="1" customWidth="1"/>
    <col min="5894" max="5894" width="11.5703125" bestFit="1" customWidth="1"/>
    <col min="5895" max="5895" width="10.5703125" bestFit="1" customWidth="1"/>
    <col min="5896" max="5896" width="11.5703125" bestFit="1" customWidth="1"/>
    <col min="5897" max="5897" width="10.5703125" bestFit="1" customWidth="1"/>
    <col min="5898" max="5898" width="11.5703125" bestFit="1" customWidth="1"/>
    <col min="5899" max="5899" width="10.5703125" bestFit="1" customWidth="1"/>
    <col min="5900" max="5900" width="11.5703125" bestFit="1" customWidth="1"/>
    <col min="6145" max="6145" width="4.85546875" bestFit="1" customWidth="1"/>
    <col min="6146" max="6146" width="55.7109375" bestFit="1" customWidth="1"/>
    <col min="6147" max="6147" width="10.5703125" bestFit="1" customWidth="1"/>
    <col min="6148" max="6148" width="11.5703125" bestFit="1" customWidth="1"/>
    <col min="6149" max="6149" width="10.5703125" bestFit="1" customWidth="1"/>
    <col min="6150" max="6150" width="11.5703125" bestFit="1" customWidth="1"/>
    <col min="6151" max="6151" width="10.5703125" bestFit="1" customWidth="1"/>
    <col min="6152" max="6152" width="11.5703125" bestFit="1" customWidth="1"/>
    <col min="6153" max="6153" width="10.5703125" bestFit="1" customWidth="1"/>
    <col min="6154" max="6154" width="11.5703125" bestFit="1" customWidth="1"/>
    <col min="6155" max="6155" width="10.5703125" bestFit="1" customWidth="1"/>
    <col min="6156" max="6156" width="11.5703125" bestFit="1" customWidth="1"/>
    <col min="6401" max="6401" width="4.85546875" bestFit="1" customWidth="1"/>
    <col min="6402" max="6402" width="55.7109375" bestFit="1" customWidth="1"/>
    <col min="6403" max="6403" width="10.5703125" bestFit="1" customWidth="1"/>
    <col min="6404" max="6404" width="11.5703125" bestFit="1" customWidth="1"/>
    <col min="6405" max="6405" width="10.5703125" bestFit="1" customWidth="1"/>
    <col min="6406" max="6406" width="11.5703125" bestFit="1" customWidth="1"/>
    <col min="6407" max="6407" width="10.5703125" bestFit="1" customWidth="1"/>
    <col min="6408" max="6408" width="11.5703125" bestFit="1" customWidth="1"/>
    <col min="6409" max="6409" width="10.5703125" bestFit="1" customWidth="1"/>
    <col min="6410" max="6410" width="11.5703125" bestFit="1" customWidth="1"/>
    <col min="6411" max="6411" width="10.5703125" bestFit="1" customWidth="1"/>
    <col min="6412" max="6412" width="11.5703125" bestFit="1" customWidth="1"/>
    <col min="6657" max="6657" width="4.85546875" bestFit="1" customWidth="1"/>
    <col min="6658" max="6658" width="55.7109375" bestFit="1" customWidth="1"/>
    <col min="6659" max="6659" width="10.5703125" bestFit="1" customWidth="1"/>
    <col min="6660" max="6660" width="11.5703125" bestFit="1" customWidth="1"/>
    <col min="6661" max="6661" width="10.5703125" bestFit="1" customWidth="1"/>
    <col min="6662" max="6662" width="11.5703125" bestFit="1" customWidth="1"/>
    <col min="6663" max="6663" width="10.5703125" bestFit="1" customWidth="1"/>
    <col min="6664" max="6664" width="11.5703125" bestFit="1" customWidth="1"/>
    <col min="6665" max="6665" width="10.5703125" bestFit="1" customWidth="1"/>
    <col min="6666" max="6666" width="11.5703125" bestFit="1" customWidth="1"/>
    <col min="6667" max="6667" width="10.5703125" bestFit="1" customWidth="1"/>
    <col min="6668" max="6668" width="11.5703125" bestFit="1" customWidth="1"/>
    <col min="6913" max="6913" width="4.85546875" bestFit="1" customWidth="1"/>
    <col min="6914" max="6914" width="55.7109375" bestFit="1" customWidth="1"/>
    <col min="6915" max="6915" width="10.5703125" bestFit="1" customWidth="1"/>
    <col min="6916" max="6916" width="11.5703125" bestFit="1" customWidth="1"/>
    <col min="6917" max="6917" width="10.5703125" bestFit="1" customWidth="1"/>
    <col min="6918" max="6918" width="11.5703125" bestFit="1" customWidth="1"/>
    <col min="6919" max="6919" width="10.5703125" bestFit="1" customWidth="1"/>
    <col min="6920" max="6920" width="11.5703125" bestFit="1" customWidth="1"/>
    <col min="6921" max="6921" width="10.5703125" bestFit="1" customWidth="1"/>
    <col min="6922" max="6922" width="11.5703125" bestFit="1" customWidth="1"/>
    <col min="6923" max="6923" width="10.5703125" bestFit="1" customWidth="1"/>
    <col min="6924" max="6924" width="11.5703125" bestFit="1" customWidth="1"/>
    <col min="7169" max="7169" width="4.85546875" bestFit="1" customWidth="1"/>
    <col min="7170" max="7170" width="55.7109375" bestFit="1" customWidth="1"/>
    <col min="7171" max="7171" width="10.5703125" bestFit="1" customWidth="1"/>
    <col min="7172" max="7172" width="11.5703125" bestFit="1" customWidth="1"/>
    <col min="7173" max="7173" width="10.5703125" bestFit="1" customWidth="1"/>
    <col min="7174" max="7174" width="11.5703125" bestFit="1" customWidth="1"/>
    <col min="7175" max="7175" width="10.5703125" bestFit="1" customWidth="1"/>
    <col min="7176" max="7176" width="11.5703125" bestFit="1" customWidth="1"/>
    <col min="7177" max="7177" width="10.5703125" bestFit="1" customWidth="1"/>
    <col min="7178" max="7178" width="11.5703125" bestFit="1" customWidth="1"/>
    <col min="7179" max="7179" width="10.5703125" bestFit="1" customWidth="1"/>
    <col min="7180" max="7180" width="11.5703125" bestFit="1" customWidth="1"/>
    <col min="7425" max="7425" width="4.85546875" bestFit="1" customWidth="1"/>
    <col min="7426" max="7426" width="55.7109375" bestFit="1" customWidth="1"/>
    <col min="7427" max="7427" width="10.5703125" bestFit="1" customWidth="1"/>
    <col min="7428" max="7428" width="11.5703125" bestFit="1" customWidth="1"/>
    <col min="7429" max="7429" width="10.5703125" bestFit="1" customWidth="1"/>
    <col min="7430" max="7430" width="11.5703125" bestFit="1" customWidth="1"/>
    <col min="7431" max="7431" width="10.5703125" bestFit="1" customWidth="1"/>
    <col min="7432" max="7432" width="11.5703125" bestFit="1" customWidth="1"/>
    <col min="7433" max="7433" width="10.5703125" bestFit="1" customWidth="1"/>
    <col min="7434" max="7434" width="11.5703125" bestFit="1" customWidth="1"/>
    <col min="7435" max="7435" width="10.5703125" bestFit="1" customWidth="1"/>
    <col min="7436" max="7436" width="11.5703125" bestFit="1" customWidth="1"/>
    <col min="7681" max="7681" width="4.85546875" bestFit="1" customWidth="1"/>
    <col min="7682" max="7682" width="55.7109375" bestFit="1" customWidth="1"/>
    <col min="7683" max="7683" width="10.5703125" bestFit="1" customWidth="1"/>
    <col min="7684" max="7684" width="11.5703125" bestFit="1" customWidth="1"/>
    <col min="7685" max="7685" width="10.5703125" bestFit="1" customWidth="1"/>
    <col min="7686" max="7686" width="11.5703125" bestFit="1" customWidth="1"/>
    <col min="7687" max="7687" width="10.5703125" bestFit="1" customWidth="1"/>
    <col min="7688" max="7688" width="11.5703125" bestFit="1" customWidth="1"/>
    <col min="7689" max="7689" width="10.5703125" bestFit="1" customWidth="1"/>
    <col min="7690" max="7690" width="11.5703125" bestFit="1" customWidth="1"/>
    <col min="7691" max="7691" width="10.5703125" bestFit="1" customWidth="1"/>
    <col min="7692" max="7692" width="11.5703125" bestFit="1" customWidth="1"/>
    <col min="7937" max="7937" width="4.85546875" bestFit="1" customWidth="1"/>
    <col min="7938" max="7938" width="55.7109375" bestFit="1" customWidth="1"/>
    <col min="7939" max="7939" width="10.5703125" bestFit="1" customWidth="1"/>
    <col min="7940" max="7940" width="11.5703125" bestFit="1" customWidth="1"/>
    <col min="7941" max="7941" width="10.5703125" bestFit="1" customWidth="1"/>
    <col min="7942" max="7942" width="11.5703125" bestFit="1" customWidth="1"/>
    <col min="7943" max="7943" width="10.5703125" bestFit="1" customWidth="1"/>
    <col min="7944" max="7944" width="11.5703125" bestFit="1" customWidth="1"/>
    <col min="7945" max="7945" width="10.5703125" bestFit="1" customWidth="1"/>
    <col min="7946" max="7946" width="11.5703125" bestFit="1" customWidth="1"/>
    <col min="7947" max="7947" width="10.5703125" bestFit="1" customWidth="1"/>
    <col min="7948" max="7948" width="11.5703125" bestFit="1" customWidth="1"/>
    <col min="8193" max="8193" width="4.85546875" bestFit="1" customWidth="1"/>
    <col min="8194" max="8194" width="55.7109375" bestFit="1" customWidth="1"/>
    <col min="8195" max="8195" width="10.5703125" bestFit="1" customWidth="1"/>
    <col min="8196" max="8196" width="11.5703125" bestFit="1" customWidth="1"/>
    <col min="8197" max="8197" width="10.5703125" bestFit="1" customWidth="1"/>
    <col min="8198" max="8198" width="11.5703125" bestFit="1" customWidth="1"/>
    <col min="8199" max="8199" width="10.5703125" bestFit="1" customWidth="1"/>
    <col min="8200" max="8200" width="11.5703125" bestFit="1" customWidth="1"/>
    <col min="8201" max="8201" width="10.5703125" bestFit="1" customWidth="1"/>
    <col min="8202" max="8202" width="11.5703125" bestFit="1" customWidth="1"/>
    <col min="8203" max="8203" width="10.5703125" bestFit="1" customWidth="1"/>
    <col min="8204" max="8204" width="11.5703125" bestFit="1" customWidth="1"/>
    <col min="8449" max="8449" width="4.85546875" bestFit="1" customWidth="1"/>
    <col min="8450" max="8450" width="55.7109375" bestFit="1" customWidth="1"/>
    <col min="8451" max="8451" width="10.5703125" bestFit="1" customWidth="1"/>
    <col min="8452" max="8452" width="11.5703125" bestFit="1" customWidth="1"/>
    <col min="8453" max="8453" width="10.5703125" bestFit="1" customWidth="1"/>
    <col min="8454" max="8454" width="11.5703125" bestFit="1" customWidth="1"/>
    <col min="8455" max="8455" width="10.5703125" bestFit="1" customWidth="1"/>
    <col min="8456" max="8456" width="11.5703125" bestFit="1" customWidth="1"/>
    <col min="8457" max="8457" width="10.5703125" bestFit="1" customWidth="1"/>
    <col min="8458" max="8458" width="11.5703125" bestFit="1" customWidth="1"/>
    <col min="8459" max="8459" width="10.5703125" bestFit="1" customWidth="1"/>
    <col min="8460" max="8460" width="11.5703125" bestFit="1" customWidth="1"/>
    <col min="8705" max="8705" width="4.85546875" bestFit="1" customWidth="1"/>
    <col min="8706" max="8706" width="55.7109375" bestFit="1" customWidth="1"/>
    <col min="8707" max="8707" width="10.5703125" bestFit="1" customWidth="1"/>
    <col min="8708" max="8708" width="11.5703125" bestFit="1" customWidth="1"/>
    <col min="8709" max="8709" width="10.5703125" bestFit="1" customWidth="1"/>
    <col min="8710" max="8710" width="11.5703125" bestFit="1" customWidth="1"/>
    <col min="8711" max="8711" width="10.5703125" bestFit="1" customWidth="1"/>
    <col min="8712" max="8712" width="11.5703125" bestFit="1" customWidth="1"/>
    <col min="8713" max="8713" width="10.5703125" bestFit="1" customWidth="1"/>
    <col min="8714" max="8714" width="11.5703125" bestFit="1" customWidth="1"/>
    <col min="8715" max="8715" width="10.5703125" bestFit="1" customWidth="1"/>
    <col min="8716" max="8716" width="11.5703125" bestFit="1" customWidth="1"/>
    <col min="8961" max="8961" width="4.85546875" bestFit="1" customWidth="1"/>
    <col min="8962" max="8962" width="55.7109375" bestFit="1" customWidth="1"/>
    <col min="8963" max="8963" width="10.5703125" bestFit="1" customWidth="1"/>
    <col min="8964" max="8964" width="11.5703125" bestFit="1" customWidth="1"/>
    <col min="8965" max="8965" width="10.5703125" bestFit="1" customWidth="1"/>
    <col min="8966" max="8966" width="11.5703125" bestFit="1" customWidth="1"/>
    <col min="8967" max="8967" width="10.5703125" bestFit="1" customWidth="1"/>
    <col min="8968" max="8968" width="11.5703125" bestFit="1" customWidth="1"/>
    <col min="8969" max="8969" width="10.5703125" bestFit="1" customWidth="1"/>
    <col min="8970" max="8970" width="11.5703125" bestFit="1" customWidth="1"/>
    <col min="8971" max="8971" width="10.5703125" bestFit="1" customWidth="1"/>
    <col min="8972" max="8972" width="11.5703125" bestFit="1" customWidth="1"/>
    <col min="9217" max="9217" width="4.85546875" bestFit="1" customWidth="1"/>
    <col min="9218" max="9218" width="55.7109375" bestFit="1" customWidth="1"/>
    <col min="9219" max="9219" width="10.5703125" bestFit="1" customWidth="1"/>
    <col min="9220" max="9220" width="11.5703125" bestFit="1" customWidth="1"/>
    <col min="9221" max="9221" width="10.5703125" bestFit="1" customWidth="1"/>
    <col min="9222" max="9222" width="11.5703125" bestFit="1" customWidth="1"/>
    <col min="9223" max="9223" width="10.5703125" bestFit="1" customWidth="1"/>
    <col min="9224" max="9224" width="11.5703125" bestFit="1" customWidth="1"/>
    <col min="9225" max="9225" width="10.5703125" bestFit="1" customWidth="1"/>
    <col min="9226" max="9226" width="11.5703125" bestFit="1" customWidth="1"/>
    <col min="9227" max="9227" width="10.5703125" bestFit="1" customWidth="1"/>
    <col min="9228" max="9228" width="11.5703125" bestFit="1" customWidth="1"/>
    <col min="9473" max="9473" width="4.85546875" bestFit="1" customWidth="1"/>
    <col min="9474" max="9474" width="55.7109375" bestFit="1" customWidth="1"/>
    <col min="9475" max="9475" width="10.5703125" bestFit="1" customWidth="1"/>
    <col min="9476" max="9476" width="11.5703125" bestFit="1" customWidth="1"/>
    <col min="9477" max="9477" width="10.5703125" bestFit="1" customWidth="1"/>
    <col min="9478" max="9478" width="11.5703125" bestFit="1" customWidth="1"/>
    <col min="9479" max="9479" width="10.5703125" bestFit="1" customWidth="1"/>
    <col min="9480" max="9480" width="11.5703125" bestFit="1" customWidth="1"/>
    <col min="9481" max="9481" width="10.5703125" bestFit="1" customWidth="1"/>
    <col min="9482" max="9482" width="11.5703125" bestFit="1" customWidth="1"/>
    <col min="9483" max="9483" width="10.5703125" bestFit="1" customWidth="1"/>
    <col min="9484" max="9484" width="11.5703125" bestFit="1" customWidth="1"/>
    <col min="9729" max="9729" width="4.85546875" bestFit="1" customWidth="1"/>
    <col min="9730" max="9730" width="55.7109375" bestFit="1" customWidth="1"/>
    <col min="9731" max="9731" width="10.5703125" bestFit="1" customWidth="1"/>
    <col min="9732" max="9732" width="11.5703125" bestFit="1" customWidth="1"/>
    <col min="9733" max="9733" width="10.5703125" bestFit="1" customWidth="1"/>
    <col min="9734" max="9734" width="11.5703125" bestFit="1" customWidth="1"/>
    <col min="9735" max="9735" width="10.5703125" bestFit="1" customWidth="1"/>
    <col min="9736" max="9736" width="11.5703125" bestFit="1" customWidth="1"/>
    <col min="9737" max="9737" width="10.5703125" bestFit="1" customWidth="1"/>
    <col min="9738" max="9738" width="11.5703125" bestFit="1" customWidth="1"/>
    <col min="9739" max="9739" width="10.5703125" bestFit="1" customWidth="1"/>
    <col min="9740" max="9740" width="11.5703125" bestFit="1" customWidth="1"/>
    <col min="9985" max="9985" width="4.85546875" bestFit="1" customWidth="1"/>
    <col min="9986" max="9986" width="55.7109375" bestFit="1" customWidth="1"/>
    <col min="9987" max="9987" width="10.5703125" bestFit="1" customWidth="1"/>
    <col min="9988" max="9988" width="11.5703125" bestFit="1" customWidth="1"/>
    <col min="9989" max="9989" width="10.5703125" bestFit="1" customWidth="1"/>
    <col min="9990" max="9990" width="11.5703125" bestFit="1" customWidth="1"/>
    <col min="9991" max="9991" width="10.5703125" bestFit="1" customWidth="1"/>
    <col min="9992" max="9992" width="11.5703125" bestFit="1" customWidth="1"/>
    <col min="9993" max="9993" width="10.5703125" bestFit="1" customWidth="1"/>
    <col min="9994" max="9994" width="11.5703125" bestFit="1" customWidth="1"/>
    <col min="9995" max="9995" width="10.5703125" bestFit="1" customWidth="1"/>
    <col min="9996" max="9996" width="11.5703125" bestFit="1" customWidth="1"/>
    <col min="10241" max="10241" width="4.85546875" bestFit="1" customWidth="1"/>
    <col min="10242" max="10242" width="55.7109375" bestFit="1" customWidth="1"/>
    <col min="10243" max="10243" width="10.5703125" bestFit="1" customWidth="1"/>
    <col min="10244" max="10244" width="11.5703125" bestFit="1" customWidth="1"/>
    <col min="10245" max="10245" width="10.5703125" bestFit="1" customWidth="1"/>
    <col min="10246" max="10246" width="11.5703125" bestFit="1" customWidth="1"/>
    <col min="10247" max="10247" width="10.5703125" bestFit="1" customWidth="1"/>
    <col min="10248" max="10248" width="11.5703125" bestFit="1" customWidth="1"/>
    <col min="10249" max="10249" width="10.5703125" bestFit="1" customWidth="1"/>
    <col min="10250" max="10250" width="11.5703125" bestFit="1" customWidth="1"/>
    <col min="10251" max="10251" width="10.5703125" bestFit="1" customWidth="1"/>
    <col min="10252" max="10252" width="11.5703125" bestFit="1" customWidth="1"/>
    <col min="10497" max="10497" width="4.85546875" bestFit="1" customWidth="1"/>
    <col min="10498" max="10498" width="55.7109375" bestFit="1" customWidth="1"/>
    <col min="10499" max="10499" width="10.5703125" bestFit="1" customWidth="1"/>
    <col min="10500" max="10500" width="11.5703125" bestFit="1" customWidth="1"/>
    <col min="10501" max="10501" width="10.5703125" bestFit="1" customWidth="1"/>
    <col min="10502" max="10502" width="11.5703125" bestFit="1" customWidth="1"/>
    <col min="10503" max="10503" width="10.5703125" bestFit="1" customWidth="1"/>
    <col min="10504" max="10504" width="11.5703125" bestFit="1" customWidth="1"/>
    <col min="10505" max="10505" width="10.5703125" bestFit="1" customWidth="1"/>
    <col min="10506" max="10506" width="11.5703125" bestFit="1" customWidth="1"/>
    <col min="10507" max="10507" width="10.5703125" bestFit="1" customWidth="1"/>
    <col min="10508" max="10508" width="11.5703125" bestFit="1" customWidth="1"/>
    <col min="10753" max="10753" width="4.85546875" bestFit="1" customWidth="1"/>
    <col min="10754" max="10754" width="55.7109375" bestFit="1" customWidth="1"/>
    <col min="10755" max="10755" width="10.5703125" bestFit="1" customWidth="1"/>
    <col min="10756" max="10756" width="11.5703125" bestFit="1" customWidth="1"/>
    <col min="10757" max="10757" width="10.5703125" bestFit="1" customWidth="1"/>
    <col min="10758" max="10758" width="11.5703125" bestFit="1" customWidth="1"/>
    <col min="10759" max="10759" width="10.5703125" bestFit="1" customWidth="1"/>
    <col min="10760" max="10760" width="11.5703125" bestFit="1" customWidth="1"/>
    <col min="10761" max="10761" width="10.5703125" bestFit="1" customWidth="1"/>
    <col min="10762" max="10762" width="11.5703125" bestFit="1" customWidth="1"/>
    <col min="10763" max="10763" width="10.5703125" bestFit="1" customWidth="1"/>
    <col min="10764" max="10764" width="11.5703125" bestFit="1" customWidth="1"/>
    <col min="11009" max="11009" width="4.85546875" bestFit="1" customWidth="1"/>
    <col min="11010" max="11010" width="55.7109375" bestFit="1" customWidth="1"/>
    <col min="11011" max="11011" width="10.5703125" bestFit="1" customWidth="1"/>
    <col min="11012" max="11012" width="11.5703125" bestFit="1" customWidth="1"/>
    <col min="11013" max="11013" width="10.5703125" bestFit="1" customWidth="1"/>
    <col min="11014" max="11014" width="11.5703125" bestFit="1" customWidth="1"/>
    <col min="11015" max="11015" width="10.5703125" bestFit="1" customWidth="1"/>
    <col min="11016" max="11016" width="11.5703125" bestFit="1" customWidth="1"/>
    <col min="11017" max="11017" width="10.5703125" bestFit="1" customWidth="1"/>
    <col min="11018" max="11018" width="11.5703125" bestFit="1" customWidth="1"/>
    <col min="11019" max="11019" width="10.5703125" bestFit="1" customWidth="1"/>
    <col min="11020" max="11020" width="11.5703125" bestFit="1" customWidth="1"/>
    <col min="11265" max="11265" width="4.85546875" bestFit="1" customWidth="1"/>
    <col min="11266" max="11266" width="55.7109375" bestFit="1" customWidth="1"/>
    <col min="11267" max="11267" width="10.5703125" bestFit="1" customWidth="1"/>
    <col min="11268" max="11268" width="11.5703125" bestFit="1" customWidth="1"/>
    <col min="11269" max="11269" width="10.5703125" bestFit="1" customWidth="1"/>
    <col min="11270" max="11270" width="11.5703125" bestFit="1" customWidth="1"/>
    <col min="11271" max="11271" width="10.5703125" bestFit="1" customWidth="1"/>
    <col min="11272" max="11272" width="11.5703125" bestFit="1" customWidth="1"/>
    <col min="11273" max="11273" width="10.5703125" bestFit="1" customWidth="1"/>
    <col min="11274" max="11274" width="11.5703125" bestFit="1" customWidth="1"/>
    <col min="11275" max="11275" width="10.5703125" bestFit="1" customWidth="1"/>
    <col min="11276" max="11276" width="11.5703125" bestFit="1" customWidth="1"/>
    <col min="11521" max="11521" width="4.85546875" bestFit="1" customWidth="1"/>
    <col min="11522" max="11522" width="55.7109375" bestFit="1" customWidth="1"/>
    <col min="11523" max="11523" width="10.5703125" bestFit="1" customWidth="1"/>
    <col min="11524" max="11524" width="11.5703125" bestFit="1" customWidth="1"/>
    <col min="11525" max="11525" width="10.5703125" bestFit="1" customWidth="1"/>
    <col min="11526" max="11526" width="11.5703125" bestFit="1" customWidth="1"/>
    <col min="11527" max="11527" width="10.5703125" bestFit="1" customWidth="1"/>
    <col min="11528" max="11528" width="11.5703125" bestFit="1" customWidth="1"/>
    <col min="11529" max="11529" width="10.5703125" bestFit="1" customWidth="1"/>
    <col min="11530" max="11530" width="11.5703125" bestFit="1" customWidth="1"/>
    <col min="11531" max="11531" width="10.5703125" bestFit="1" customWidth="1"/>
    <col min="11532" max="11532" width="11.5703125" bestFit="1" customWidth="1"/>
    <col min="11777" max="11777" width="4.85546875" bestFit="1" customWidth="1"/>
    <col min="11778" max="11778" width="55.7109375" bestFit="1" customWidth="1"/>
    <col min="11779" max="11779" width="10.5703125" bestFit="1" customWidth="1"/>
    <col min="11780" max="11780" width="11.5703125" bestFit="1" customWidth="1"/>
    <col min="11781" max="11781" width="10.5703125" bestFit="1" customWidth="1"/>
    <col min="11782" max="11782" width="11.5703125" bestFit="1" customWidth="1"/>
    <col min="11783" max="11783" width="10.5703125" bestFit="1" customWidth="1"/>
    <col min="11784" max="11784" width="11.5703125" bestFit="1" customWidth="1"/>
    <col min="11785" max="11785" width="10.5703125" bestFit="1" customWidth="1"/>
    <col min="11786" max="11786" width="11.5703125" bestFit="1" customWidth="1"/>
    <col min="11787" max="11787" width="10.5703125" bestFit="1" customWidth="1"/>
    <col min="11788" max="11788" width="11.5703125" bestFit="1" customWidth="1"/>
    <col min="12033" max="12033" width="4.85546875" bestFit="1" customWidth="1"/>
    <col min="12034" max="12034" width="55.7109375" bestFit="1" customWidth="1"/>
    <col min="12035" max="12035" width="10.5703125" bestFit="1" customWidth="1"/>
    <col min="12036" max="12036" width="11.5703125" bestFit="1" customWidth="1"/>
    <col min="12037" max="12037" width="10.5703125" bestFit="1" customWidth="1"/>
    <col min="12038" max="12038" width="11.5703125" bestFit="1" customWidth="1"/>
    <col min="12039" max="12039" width="10.5703125" bestFit="1" customWidth="1"/>
    <col min="12040" max="12040" width="11.5703125" bestFit="1" customWidth="1"/>
    <col min="12041" max="12041" width="10.5703125" bestFit="1" customWidth="1"/>
    <col min="12042" max="12042" width="11.5703125" bestFit="1" customWidth="1"/>
    <col min="12043" max="12043" width="10.5703125" bestFit="1" customWidth="1"/>
    <col min="12044" max="12044" width="11.5703125" bestFit="1" customWidth="1"/>
    <col min="12289" max="12289" width="4.85546875" bestFit="1" customWidth="1"/>
    <col min="12290" max="12290" width="55.7109375" bestFit="1" customWidth="1"/>
    <col min="12291" max="12291" width="10.5703125" bestFit="1" customWidth="1"/>
    <col min="12292" max="12292" width="11.5703125" bestFit="1" customWidth="1"/>
    <col min="12293" max="12293" width="10.5703125" bestFit="1" customWidth="1"/>
    <col min="12294" max="12294" width="11.5703125" bestFit="1" customWidth="1"/>
    <col min="12295" max="12295" width="10.5703125" bestFit="1" customWidth="1"/>
    <col min="12296" max="12296" width="11.5703125" bestFit="1" customWidth="1"/>
    <col min="12297" max="12297" width="10.5703125" bestFit="1" customWidth="1"/>
    <col min="12298" max="12298" width="11.5703125" bestFit="1" customWidth="1"/>
    <col min="12299" max="12299" width="10.5703125" bestFit="1" customWidth="1"/>
    <col min="12300" max="12300" width="11.5703125" bestFit="1" customWidth="1"/>
    <col min="12545" max="12545" width="4.85546875" bestFit="1" customWidth="1"/>
    <col min="12546" max="12546" width="55.7109375" bestFit="1" customWidth="1"/>
    <col min="12547" max="12547" width="10.5703125" bestFit="1" customWidth="1"/>
    <col min="12548" max="12548" width="11.5703125" bestFit="1" customWidth="1"/>
    <col min="12549" max="12549" width="10.5703125" bestFit="1" customWidth="1"/>
    <col min="12550" max="12550" width="11.5703125" bestFit="1" customWidth="1"/>
    <col min="12551" max="12551" width="10.5703125" bestFit="1" customWidth="1"/>
    <col min="12552" max="12552" width="11.5703125" bestFit="1" customWidth="1"/>
    <col min="12553" max="12553" width="10.5703125" bestFit="1" customWidth="1"/>
    <col min="12554" max="12554" width="11.5703125" bestFit="1" customWidth="1"/>
    <col min="12555" max="12555" width="10.5703125" bestFit="1" customWidth="1"/>
    <col min="12556" max="12556" width="11.5703125" bestFit="1" customWidth="1"/>
    <col min="12801" max="12801" width="4.85546875" bestFit="1" customWidth="1"/>
    <col min="12802" max="12802" width="55.7109375" bestFit="1" customWidth="1"/>
    <col min="12803" max="12803" width="10.5703125" bestFit="1" customWidth="1"/>
    <col min="12804" max="12804" width="11.5703125" bestFit="1" customWidth="1"/>
    <col min="12805" max="12805" width="10.5703125" bestFit="1" customWidth="1"/>
    <col min="12806" max="12806" width="11.5703125" bestFit="1" customWidth="1"/>
    <col min="12807" max="12807" width="10.5703125" bestFit="1" customWidth="1"/>
    <col min="12808" max="12808" width="11.5703125" bestFit="1" customWidth="1"/>
    <col min="12809" max="12809" width="10.5703125" bestFit="1" customWidth="1"/>
    <col min="12810" max="12810" width="11.5703125" bestFit="1" customWidth="1"/>
    <col min="12811" max="12811" width="10.5703125" bestFit="1" customWidth="1"/>
    <col min="12812" max="12812" width="11.5703125" bestFit="1" customWidth="1"/>
    <col min="13057" max="13057" width="4.85546875" bestFit="1" customWidth="1"/>
    <col min="13058" max="13058" width="55.7109375" bestFit="1" customWidth="1"/>
    <col min="13059" max="13059" width="10.5703125" bestFit="1" customWidth="1"/>
    <col min="13060" max="13060" width="11.5703125" bestFit="1" customWidth="1"/>
    <col min="13061" max="13061" width="10.5703125" bestFit="1" customWidth="1"/>
    <col min="13062" max="13062" width="11.5703125" bestFit="1" customWidth="1"/>
    <col min="13063" max="13063" width="10.5703125" bestFit="1" customWidth="1"/>
    <col min="13064" max="13064" width="11.5703125" bestFit="1" customWidth="1"/>
    <col min="13065" max="13065" width="10.5703125" bestFit="1" customWidth="1"/>
    <col min="13066" max="13066" width="11.5703125" bestFit="1" customWidth="1"/>
    <col min="13067" max="13067" width="10.5703125" bestFit="1" customWidth="1"/>
    <col min="13068" max="13068" width="11.5703125" bestFit="1" customWidth="1"/>
    <col min="13313" max="13313" width="4.85546875" bestFit="1" customWidth="1"/>
    <col min="13314" max="13314" width="55.7109375" bestFit="1" customWidth="1"/>
    <col min="13315" max="13315" width="10.5703125" bestFit="1" customWidth="1"/>
    <col min="13316" max="13316" width="11.5703125" bestFit="1" customWidth="1"/>
    <col min="13317" max="13317" width="10.5703125" bestFit="1" customWidth="1"/>
    <col min="13318" max="13318" width="11.5703125" bestFit="1" customWidth="1"/>
    <col min="13319" max="13319" width="10.5703125" bestFit="1" customWidth="1"/>
    <col min="13320" max="13320" width="11.5703125" bestFit="1" customWidth="1"/>
    <col min="13321" max="13321" width="10.5703125" bestFit="1" customWidth="1"/>
    <col min="13322" max="13322" width="11.5703125" bestFit="1" customWidth="1"/>
    <col min="13323" max="13323" width="10.5703125" bestFit="1" customWidth="1"/>
    <col min="13324" max="13324" width="11.5703125" bestFit="1" customWidth="1"/>
    <col min="13569" max="13569" width="4.85546875" bestFit="1" customWidth="1"/>
    <col min="13570" max="13570" width="55.7109375" bestFit="1" customWidth="1"/>
    <col min="13571" max="13571" width="10.5703125" bestFit="1" customWidth="1"/>
    <col min="13572" max="13572" width="11.5703125" bestFit="1" customWidth="1"/>
    <col min="13573" max="13573" width="10.5703125" bestFit="1" customWidth="1"/>
    <col min="13574" max="13574" width="11.5703125" bestFit="1" customWidth="1"/>
    <col min="13575" max="13575" width="10.5703125" bestFit="1" customWidth="1"/>
    <col min="13576" max="13576" width="11.5703125" bestFit="1" customWidth="1"/>
    <col min="13577" max="13577" width="10.5703125" bestFit="1" customWidth="1"/>
    <col min="13578" max="13578" width="11.5703125" bestFit="1" customWidth="1"/>
    <col min="13579" max="13579" width="10.5703125" bestFit="1" customWidth="1"/>
    <col min="13580" max="13580" width="11.5703125" bestFit="1" customWidth="1"/>
    <col min="13825" max="13825" width="4.85546875" bestFit="1" customWidth="1"/>
    <col min="13826" max="13826" width="55.7109375" bestFit="1" customWidth="1"/>
    <col min="13827" max="13827" width="10.5703125" bestFit="1" customWidth="1"/>
    <col min="13828" max="13828" width="11.5703125" bestFit="1" customWidth="1"/>
    <col min="13829" max="13829" width="10.5703125" bestFit="1" customWidth="1"/>
    <col min="13830" max="13830" width="11.5703125" bestFit="1" customWidth="1"/>
    <col min="13831" max="13831" width="10.5703125" bestFit="1" customWidth="1"/>
    <col min="13832" max="13832" width="11.5703125" bestFit="1" customWidth="1"/>
    <col min="13833" max="13833" width="10.5703125" bestFit="1" customWidth="1"/>
    <col min="13834" max="13834" width="11.5703125" bestFit="1" customWidth="1"/>
    <col min="13835" max="13835" width="10.5703125" bestFit="1" customWidth="1"/>
    <col min="13836" max="13836" width="11.5703125" bestFit="1" customWidth="1"/>
    <col min="14081" max="14081" width="4.85546875" bestFit="1" customWidth="1"/>
    <col min="14082" max="14082" width="55.7109375" bestFit="1" customWidth="1"/>
    <col min="14083" max="14083" width="10.5703125" bestFit="1" customWidth="1"/>
    <col min="14084" max="14084" width="11.5703125" bestFit="1" customWidth="1"/>
    <col min="14085" max="14085" width="10.5703125" bestFit="1" customWidth="1"/>
    <col min="14086" max="14086" width="11.5703125" bestFit="1" customWidth="1"/>
    <col min="14087" max="14087" width="10.5703125" bestFit="1" customWidth="1"/>
    <col min="14088" max="14088" width="11.5703125" bestFit="1" customWidth="1"/>
    <col min="14089" max="14089" width="10.5703125" bestFit="1" customWidth="1"/>
    <col min="14090" max="14090" width="11.5703125" bestFit="1" customWidth="1"/>
    <col min="14091" max="14091" width="10.5703125" bestFit="1" customWidth="1"/>
    <col min="14092" max="14092" width="11.5703125" bestFit="1" customWidth="1"/>
    <col min="14337" max="14337" width="4.85546875" bestFit="1" customWidth="1"/>
    <col min="14338" max="14338" width="55.7109375" bestFit="1" customWidth="1"/>
    <col min="14339" max="14339" width="10.5703125" bestFit="1" customWidth="1"/>
    <col min="14340" max="14340" width="11.5703125" bestFit="1" customWidth="1"/>
    <col min="14341" max="14341" width="10.5703125" bestFit="1" customWidth="1"/>
    <col min="14342" max="14342" width="11.5703125" bestFit="1" customWidth="1"/>
    <col min="14343" max="14343" width="10.5703125" bestFit="1" customWidth="1"/>
    <col min="14344" max="14344" width="11.5703125" bestFit="1" customWidth="1"/>
    <col min="14345" max="14345" width="10.5703125" bestFit="1" customWidth="1"/>
    <col min="14346" max="14346" width="11.5703125" bestFit="1" customWidth="1"/>
    <col min="14347" max="14347" width="10.5703125" bestFit="1" customWidth="1"/>
    <col min="14348" max="14348" width="11.5703125" bestFit="1" customWidth="1"/>
    <col min="14593" max="14593" width="4.85546875" bestFit="1" customWidth="1"/>
    <col min="14594" max="14594" width="55.7109375" bestFit="1" customWidth="1"/>
    <col min="14595" max="14595" width="10.5703125" bestFit="1" customWidth="1"/>
    <col min="14596" max="14596" width="11.5703125" bestFit="1" customWidth="1"/>
    <col min="14597" max="14597" width="10.5703125" bestFit="1" customWidth="1"/>
    <col min="14598" max="14598" width="11.5703125" bestFit="1" customWidth="1"/>
    <col min="14599" max="14599" width="10.5703125" bestFit="1" customWidth="1"/>
    <col min="14600" max="14600" width="11.5703125" bestFit="1" customWidth="1"/>
    <col min="14601" max="14601" width="10.5703125" bestFit="1" customWidth="1"/>
    <col min="14602" max="14602" width="11.5703125" bestFit="1" customWidth="1"/>
    <col min="14603" max="14603" width="10.5703125" bestFit="1" customWidth="1"/>
    <col min="14604" max="14604" width="11.5703125" bestFit="1" customWidth="1"/>
    <col min="14849" max="14849" width="4.85546875" bestFit="1" customWidth="1"/>
    <col min="14850" max="14850" width="55.7109375" bestFit="1" customWidth="1"/>
    <col min="14851" max="14851" width="10.5703125" bestFit="1" customWidth="1"/>
    <col min="14852" max="14852" width="11.5703125" bestFit="1" customWidth="1"/>
    <col min="14853" max="14853" width="10.5703125" bestFit="1" customWidth="1"/>
    <col min="14854" max="14854" width="11.5703125" bestFit="1" customWidth="1"/>
    <col min="14855" max="14855" width="10.5703125" bestFit="1" customWidth="1"/>
    <col min="14856" max="14856" width="11.5703125" bestFit="1" customWidth="1"/>
    <col min="14857" max="14857" width="10.5703125" bestFit="1" customWidth="1"/>
    <col min="14858" max="14858" width="11.5703125" bestFit="1" customWidth="1"/>
    <col min="14859" max="14859" width="10.5703125" bestFit="1" customWidth="1"/>
    <col min="14860" max="14860" width="11.5703125" bestFit="1" customWidth="1"/>
    <col min="15105" max="15105" width="4.85546875" bestFit="1" customWidth="1"/>
    <col min="15106" max="15106" width="55.7109375" bestFit="1" customWidth="1"/>
    <col min="15107" max="15107" width="10.5703125" bestFit="1" customWidth="1"/>
    <col min="15108" max="15108" width="11.5703125" bestFit="1" customWidth="1"/>
    <col min="15109" max="15109" width="10.5703125" bestFit="1" customWidth="1"/>
    <col min="15110" max="15110" width="11.5703125" bestFit="1" customWidth="1"/>
    <col min="15111" max="15111" width="10.5703125" bestFit="1" customWidth="1"/>
    <col min="15112" max="15112" width="11.5703125" bestFit="1" customWidth="1"/>
    <col min="15113" max="15113" width="10.5703125" bestFit="1" customWidth="1"/>
    <col min="15114" max="15114" width="11.5703125" bestFit="1" customWidth="1"/>
    <col min="15115" max="15115" width="10.5703125" bestFit="1" customWidth="1"/>
    <col min="15116" max="15116" width="11.5703125" bestFit="1" customWidth="1"/>
    <col min="15361" max="15361" width="4.85546875" bestFit="1" customWidth="1"/>
    <col min="15362" max="15362" width="55.7109375" bestFit="1" customWidth="1"/>
    <col min="15363" max="15363" width="10.5703125" bestFit="1" customWidth="1"/>
    <col min="15364" max="15364" width="11.5703125" bestFit="1" customWidth="1"/>
    <col min="15365" max="15365" width="10.5703125" bestFit="1" customWidth="1"/>
    <col min="15366" max="15366" width="11.5703125" bestFit="1" customWidth="1"/>
    <col min="15367" max="15367" width="10.5703125" bestFit="1" customWidth="1"/>
    <col min="15368" max="15368" width="11.5703125" bestFit="1" customWidth="1"/>
    <col min="15369" max="15369" width="10.5703125" bestFit="1" customWidth="1"/>
    <col min="15370" max="15370" width="11.5703125" bestFit="1" customWidth="1"/>
    <col min="15371" max="15371" width="10.5703125" bestFit="1" customWidth="1"/>
    <col min="15372" max="15372" width="11.5703125" bestFit="1" customWidth="1"/>
    <col min="15617" max="15617" width="4.85546875" bestFit="1" customWidth="1"/>
    <col min="15618" max="15618" width="55.7109375" bestFit="1" customWidth="1"/>
    <col min="15619" max="15619" width="10.5703125" bestFit="1" customWidth="1"/>
    <col min="15620" max="15620" width="11.5703125" bestFit="1" customWidth="1"/>
    <col min="15621" max="15621" width="10.5703125" bestFit="1" customWidth="1"/>
    <col min="15622" max="15622" width="11.5703125" bestFit="1" customWidth="1"/>
    <col min="15623" max="15623" width="10.5703125" bestFit="1" customWidth="1"/>
    <col min="15624" max="15624" width="11.5703125" bestFit="1" customWidth="1"/>
    <col min="15625" max="15625" width="10.5703125" bestFit="1" customWidth="1"/>
    <col min="15626" max="15626" width="11.5703125" bestFit="1" customWidth="1"/>
    <col min="15627" max="15627" width="10.5703125" bestFit="1" customWidth="1"/>
    <col min="15628" max="15628" width="11.5703125" bestFit="1" customWidth="1"/>
    <col min="15873" max="15873" width="4.85546875" bestFit="1" customWidth="1"/>
    <col min="15874" max="15874" width="55.7109375" bestFit="1" customWidth="1"/>
    <col min="15875" max="15875" width="10.5703125" bestFit="1" customWidth="1"/>
    <col min="15876" max="15876" width="11.5703125" bestFit="1" customWidth="1"/>
    <col min="15877" max="15877" width="10.5703125" bestFit="1" customWidth="1"/>
    <col min="15878" max="15878" width="11.5703125" bestFit="1" customWidth="1"/>
    <col min="15879" max="15879" width="10.5703125" bestFit="1" customWidth="1"/>
    <col min="15880" max="15880" width="11.5703125" bestFit="1" customWidth="1"/>
    <col min="15881" max="15881" width="10.5703125" bestFit="1" customWidth="1"/>
    <col min="15882" max="15882" width="11.5703125" bestFit="1" customWidth="1"/>
    <col min="15883" max="15883" width="10.5703125" bestFit="1" customWidth="1"/>
    <col min="15884" max="15884" width="11.5703125" bestFit="1" customWidth="1"/>
    <col min="16129" max="16129" width="4.85546875" bestFit="1" customWidth="1"/>
    <col min="16130" max="16130" width="55.7109375" bestFit="1" customWidth="1"/>
    <col min="16131" max="16131" width="10.5703125" bestFit="1" customWidth="1"/>
    <col min="16132" max="16132" width="11.5703125" bestFit="1" customWidth="1"/>
    <col min="16133" max="16133" width="10.5703125" bestFit="1" customWidth="1"/>
    <col min="16134" max="16134" width="11.5703125" bestFit="1" customWidth="1"/>
    <col min="16135" max="16135" width="10.5703125" bestFit="1" customWidth="1"/>
    <col min="16136" max="16136" width="11.5703125" bestFit="1" customWidth="1"/>
    <col min="16137" max="16137" width="10.5703125" bestFit="1" customWidth="1"/>
    <col min="16138" max="16138" width="11.5703125" bestFit="1" customWidth="1"/>
    <col min="16139" max="16139" width="10.5703125" bestFit="1" customWidth="1"/>
    <col min="16140" max="16140" width="11.5703125" bestFit="1" customWidth="1"/>
  </cols>
  <sheetData>
    <row r="1" spans="1:12" ht="13.5" thickBot="1" x14ac:dyDescent="0.25">
      <c r="A1" s="1" t="s">
        <v>0</v>
      </c>
    </row>
    <row r="2" spans="1:12" ht="14.25" x14ac:dyDescent="0.2">
      <c r="A2" s="2"/>
      <c r="B2" s="3"/>
      <c r="C2" s="4" t="s">
        <v>1</v>
      </c>
      <c r="D2" s="5"/>
      <c r="E2" s="5"/>
      <c r="F2" s="6"/>
      <c r="G2" s="4" t="s">
        <v>2</v>
      </c>
      <c r="H2" s="5"/>
      <c r="I2" s="5"/>
      <c r="J2" s="6"/>
      <c r="K2" s="4" t="s">
        <v>3</v>
      </c>
      <c r="L2" s="7"/>
    </row>
    <row r="3" spans="1:12" ht="14.25" x14ac:dyDescent="0.2">
      <c r="A3" s="8" t="s">
        <v>4</v>
      </c>
      <c r="B3" s="9" t="s">
        <v>5</v>
      </c>
      <c r="C3" s="10" t="s">
        <v>6</v>
      </c>
      <c r="D3" s="10"/>
      <c r="E3" s="10" t="s">
        <v>7</v>
      </c>
      <c r="F3" s="11"/>
      <c r="G3" s="10" t="s">
        <v>6</v>
      </c>
      <c r="H3" s="10"/>
      <c r="I3" s="10" t="s">
        <v>7</v>
      </c>
      <c r="J3" s="11"/>
      <c r="K3" s="10" t="s">
        <v>6</v>
      </c>
      <c r="L3" s="12"/>
    </row>
    <row r="4" spans="1:12" ht="14.25" thickBot="1" x14ac:dyDescent="0.3">
      <c r="A4" s="13"/>
      <c r="B4" s="14"/>
      <c r="C4" s="15" t="s">
        <v>540</v>
      </c>
      <c r="D4" s="16" t="s">
        <v>658</v>
      </c>
      <c r="E4" s="15" t="s">
        <v>540</v>
      </c>
      <c r="F4" s="17" t="s">
        <v>658</v>
      </c>
      <c r="G4" s="15" t="s">
        <v>540</v>
      </c>
      <c r="H4" s="16" t="s">
        <v>658</v>
      </c>
      <c r="I4" s="15" t="s">
        <v>540</v>
      </c>
      <c r="J4" s="17" t="s">
        <v>658</v>
      </c>
      <c r="K4" s="15" t="s">
        <v>540</v>
      </c>
      <c r="L4" s="18" t="s">
        <v>658</v>
      </c>
    </row>
    <row r="5" spans="1:12" ht="13.5" customHeight="1" x14ac:dyDescent="0.25">
      <c r="A5" s="19" t="s">
        <v>645</v>
      </c>
      <c r="B5" s="20"/>
      <c r="C5" s="21">
        <v>7729265.9209999973</v>
      </c>
      <c r="D5" s="22">
        <v>8622825.5920000039</v>
      </c>
      <c r="E5" s="21"/>
      <c r="F5" s="23"/>
      <c r="G5" s="21">
        <v>4377503.8359999992</v>
      </c>
      <c r="H5" s="22">
        <v>4645166.0569999963</v>
      </c>
      <c r="I5" s="21"/>
      <c r="J5" s="23"/>
      <c r="K5" s="21">
        <v>3351762.0850000032</v>
      </c>
      <c r="L5" s="24">
        <v>3977659.5349999983</v>
      </c>
    </row>
    <row r="6" spans="1:12" ht="13.5" customHeight="1" x14ac:dyDescent="0.2">
      <c r="A6" s="26" t="s">
        <v>8</v>
      </c>
      <c r="B6" s="27" t="s">
        <v>9</v>
      </c>
      <c r="C6" s="28">
        <v>0</v>
      </c>
      <c r="D6" s="29">
        <v>85.173000000000002</v>
      </c>
      <c r="E6" s="28">
        <v>0</v>
      </c>
      <c r="F6" s="30">
        <v>2.99</v>
      </c>
      <c r="G6" s="28">
        <v>910.88900000000001</v>
      </c>
      <c r="H6" s="29">
        <v>417.07400000000001</v>
      </c>
      <c r="I6" s="28">
        <v>1.1000000000000001</v>
      </c>
      <c r="J6" s="30">
        <v>22.141999999999999</v>
      </c>
      <c r="K6" s="31">
        <v>-910.88900000000001</v>
      </c>
      <c r="L6" s="32">
        <v>-331.90100000000001</v>
      </c>
    </row>
    <row r="7" spans="1:12" ht="13.5" customHeight="1" x14ac:dyDescent="0.2">
      <c r="A7" s="26" t="s">
        <v>10</v>
      </c>
      <c r="B7" s="27" t="s">
        <v>11</v>
      </c>
      <c r="C7" s="28">
        <v>7.9009999999999998</v>
      </c>
      <c r="D7" s="29">
        <v>441.57</v>
      </c>
      <c r="E7" s="28">
        <v>1.74</v>
      </c>
      <c r="F7" s="30">
        <v>153.768</v>
      </c>
      <c r="G7" s="28">
        <v>6284.7659999999996</v>
      </c>
      <c r="H7" s="29">
        <v>5431.05</v>
      </c>
      <c r="I7" s="28">
        <v>2587.4969999999998</v>
      </c>
      <c r="J7" s="30">
        <v>2187.453</v>
      </c>
      <c r="K7" s="31">
        <v>-6276.8649999999998</v>
      </c>
      <c r="L7" s="32">
        <v>-4989.4800000000005</v>
      </c>
    </row>
    <row r="8" spans="1:12" x14ac:dyDescent="0.2">
      <c r="A8" s="26" t="s">
        <v>12</v>
      </c>
      <c r="B8" s="27" t="s">
        <v>13</v>
      </c>
      <c r="C8" s="28">
        <v>2914.4189999999999</v>
      </c>
      <c r="D8" s="29">
        <v>1163.8489999999999</v>
      </c>
      <c r="E8" s="28">
        <v>1254.3030000000001</v>
      </c>
      <c r="F8" s="30">
        <v>395.80799999999999</v>
      </c>
      <c r="G8" s="28">
        <v>25702.677</v>
      </c>
      <c r="H8" s="29">
        <v>25822.893</v>
      </c>
      <c r="I8" s="28">
        <v>12306.245999999999</v>
      </c>
      <c r="J8" s="30">
        <v>14703.721</v>
      </c>
      <c r="K8" s="31">
        <v>-22788.258000000002</v>
      </c>
      <c r="L8" s="32">
        <v>-24659.044000000002</v>
      </c>
    </row>
    <row r="9" spans="1:12" x14ac:dyDescent="0.2">
      <c r="A9" s="26" t="s">
        <v>14</v>
      </c>
      <c r="B9" s="27" t="s">
        <v>15</v>
      </c>
      <c r="C9" s="28">
        <v>0</v>
      </c>
      <c r="D9" s="29">
        <v>0</v>
      </c>
      <c r="E9" s="28">
        <v>0</v>
      </c>
      <c r="F9" s="30">
        <v>0</v>
      </c>
      <c r="G9" s="28">
        <v>0</v>
      </c>
      <c r="H9" s="29">
        <v>0</v>
      </c>
      <c r="I9" s="28">
        <v>0</v>
      </c>
      <c r="J9" s="30">
        <v>0</v>
      </c>
      <c r="K9" s="31">
        <v>0</v>
      </c>
      <c r="L9" s="32">
        <v>0</v>
      </c>
    </row>
    <row r="10" spans="1:12" x14ac:dyDescent="0.2">
      <c r="A10" s="26" t="s">
        <v>16</v>
      </c>
      <c r="B10" s="27" t="s">
        <v>17</v>
      </c>
      <c r="C10" s="28">
        <v>39109.749000000003</v>
      </c>
      <c r="D10" s="29">
        <v>38934.735000000001</v>
      </c>
      <c r="E10" s="28">
        <v>29307.464</v>
      </c>
      <c r="F10" s="30">
        <v>28236.163</v>
      </c>
      <c r="G10" s="28">
        <v>32113.666000000001</v>
      </c>
      <c r="H10" s="29">
        <v>33371.892999999996</v>
      </c>
      <c r="I10" s="28">
        <v>12424.602000000001</v>
      </c>
      <c r="J10" s="30">
        <v>12005.393</v>
      </c>
      <c r="K10" s="31">
        <v>6996.0830000000024</v>
      </c>
      <c r="L10" s="32">
        <v>5562.8420000000042</v>
      </c>
    </row>
    <row r="11" spans="1:12" x14ac:dyDescent="0.2">
      <c r="A11" s="26" t="s">
        <v>18</v>
      </c>
      <c r="B11" s="27" t="s">
        <v>19</v>
      </c>
      <c r="C11" s="28">
        <v>2300.4299999999998</v>
      </c>
      <c r="D11" s="29">
        <v>2673.5569999999998</v>
      </c>
      <c r="E11" s="28">
        <v>818.03499999999997</v>
      </c>
      <c r="F11" s="30">
        <v>795.98099999999999</v>
      </c>
      <c r="G11" s="28">
        <v>309.62799999999999</v>
      </c>
      <c r="H11" s="29">
        <v>331.86900000000003</v>
      </c>
      <c r="I11" s="28">
        <v>2.851</v>
      </c>
      <c r="J11" s="30">
        <v>14.132999999999999</v>
      </c>
      <c r="K11" s="31">
        <v>1990.8019999999999</v>
      </c>
      <c r="L11" s="32">
        <v>2341.6879999999996</v>
      </c>
    </row>
    <row r="12" spans="1:12" x14ac:dyDescent="0.2">
      <c r="A12" s="26" t="s">
        <v>20</v>
      </c>
      <c r="B12" s="27" t="s">
        <v>21</v>
      </c>
      <c r="C12" s="28">
        <v>165627.80900000001</v>
      </c>
      <c r="D12" s="29">
        <v>204674.00899999999</v>
      </c>
      <c r="E12" s="28">
        <v>46804.182000000001</v>
      </c>
      <c r="F12" s="30">
        <v>55104.732000000004</v>
      </c>
      <c r="G12" s="28">
        <v>10272.005999999999</v>
      </c>
      <c r="H12" s="29">
        <v>13032.634</v>
      </c>
      <c r="I12" s="28">
        <v>2705.585</v>
      </c>
      <c r="J12" s="30">
        <v>3691.7330000000002</v>
      </c>
      <c r="K12" s="31">
        <v>155355.80300000001</v>
      </c>
      <c r="L12" s="32">
        <v>191641.375</v>
      </c>
    </row>
    <row r="13" spans="1:12" x14ac:dyDescent="0.2">
      <c r="A13" s="26" t="s">
        <v>22</v>
      </c>
      <c r="B13" s="27" t="s">
        <v>23</v>
      </c>
      <c r="C13" s="28">
        <v>51137.707999999999</v>
      </c>
      <c r="D13" s="29">
        <v>46803.309000000001</v>
      </c>
      <c r="E13" s="28">
        <v>15448.28</v>
      </c>
      <c r="F13" s="30">
        <v>15209.49</v>
      </c>
      <c r="G13" s="28">
        <v>3953.721</v>
      </c>
      <c r="H13" s="29">
        <v>3863.2860000000001</v>
      </c>
      <c r="I13" s="28">
        <v>1105.203</v>
      </c>
      <c r="J13" s="30">
        <v>1059.116</v>
      </c>
      <c r="K13" s="31">
        <v>47183.987000000001</v>
      </c>
      <c r="L13" s="32">
        <v>42940.023000000001</v>
      </c>
    </row>
    <row r="14" spans="1:12" x14ac:dyDescent="0.2">
      <c r="A14" s="26" t="s">
        <v>24</v>
      </c>
      <c r="B14" s="27" t="s">
        <v>25</v>
      </c>
      <c r="C14" s="28">
        <v>93115.31</v>
      </c>
      <c r="D14" s="29">
        <v>53583.307999999997</v>
      </c>
      <c r="E14" s="28">
        <v>66783.917000000001</v>
      </c>
      <c r="F14" s="30">
        <v>41075.233999999997</v>
      </c>
      <c r="G14" s="28">
        <v>409399.31099999999</v>
      </c>
      <c r="H14" s="29">
        <v>364551.49200000003</v>
      </c>
      <c r="I14" s="28">
        <v>154479.40400000001</v>
      </c>
      <c r="J14" s="30">
        <v>147366.33499999999</v>
      </c>
      <c r="K14" s="31">
        <v>-316284.00099999999</v>
      </c>
      <c r="L14" s="32">
        <v>-310968.18400000001</v>
      </c>
    </row>
    <row r="15" spans="1:12" x14ac:dyDescent="0.2">
      <c r="A15" s="26" t="s">
        <v>26</v>
      </c>
      <c r="B15" s="27" t="s">
        <v>27</v>
      </c>
      <c r="C15" s="28">
        <v>47.063000000000002</v>
      </c>
      <c r="D15" s="29">
        <v>293.86200000000002</v>
      </c>
      <c r="E15" s="28">
        <v>11.994999999999999</v>
      </c>
      <c r="F15" s="30">
        <v>56.293999999999997</v>
      </c>
      <c r="G15" s="28">
        <v>1580.146</v>
      </c>
      <c r="H15" s="29">
        <v>400.29700000000003</v>
      </c>
      <c r="I15" s="28">
        <v>272.14100000000002</v>
      </c>
      <c r="J15" s="30">
        <v>82.957999999999998</v>
      </c>
      <c r="K15" s="31">
        <v>-1533.0829999999999</v>
      </c>
      <c r="L15" s="32">
        <v>-106.435</v>
      </c>
    </row>
    <row r="16" spans="1:12" x14ac:dyDescent="0.2">
      <c r="A16" s="26" t="s">
        <v>28</v>
      </c>
      <c r="B16" s="27" t="s">
        <v>29</v>
      </c>
      <c r="C16" s="28">
        <v>251.63300000000001</v>
      </c>
      <c r="D16" s="29">
        <v>259.28800000000001</v>
      </c>
      <c r="E16" s="28">
        <v>95.271000000000001</v>
      </c>
      <c r="F16" s="30">
        <v>92.087000000000003</v>
      </c>
      <c r="G16" s="28">
        <v>0</v>
      </c>
      <c r="H16" s="29">
        <v>0</v>
      </c>
      <c r="I16" s="28">
        <v>0</v>
      </c>
      <c r="J16" s="30">
        <v>0</v>
      </c>
      <c r="K16" s="31">
        <v>251.63300000000001</v>
      </c>
      <c r="L16" s="32">
        <v>259.28800000000001</v>
      </c>
    </row>
    <row r="17" spans="1:12" x14ac:dyDescent="0.2">
      <c r="A17" s="26" t="s">
        <v>30</v>
      </c>
      <c r="B17" s="27" t="s">
        <v>31</v>
      </c>
      <c r="C17" s="28">
        <v>10289.112999999999</v>
      </c>
      <c r="D17" s="29">
        <v>8181.2209999999995</v>
      </c>
      <c r="E17" s="28">
        <v>9576.3580000000002</v>
      </c>
      <c r="F17" s="30">
        <v>6144.357</v>
      </c>
      <c r="G17" s="28">
        <v>2342.672</v>
      </c>
      <c r="H17" s="29">
        <v>3518.4720000000002</v>
      </c>
      <c r="I17" s="28">
        <v>2324.2460000000001</v>
      </c>
      <c r="J17" s="30">
        <v>5079.6940000000004</v>
      </c>
      <c r="K17" s="31">
        <v>7946.4409999999989</v>
      </c>
      <c r="L17" s="32">
        <v>4662.7489999999998</v>
      </c>
    </row>
    <row r="18" spans="1:12" x14ac:dyDescent="0.2">
      <c r="A18" s="26" t="s">
        <v>32</v>
      </c>
      <c r="B18" s="27" t="s">
        <v>33</v>
      </c>
      <c r="C18" s="28">
        <v>569596.66299999994</v>
      </c>
      <c r="D18" s="29">
        <v>514683.04</v>
      </c>
      <c r="E18" s="28">
        <v>224723.413</v>
      </c>
      <c r="F18" s="30">
        <v>247756.875</v>
      </c>
      <c r="G18" s="28">
        <v>39643.214999999997</v>
      </c>
      <c r="H18" s="29">
        <v>27118.258999999998</v>
      </c>
      <c r="I18" s="28">
        <v>21537.451000000001</v>
      </c>
      <c r="J18" s="30">
        <v>25630.800999999999</v>
      </c>
      <c r="K18" s="31">
        <v>529953.44799999997</v>
      </c>
      <c r="L18" s="32">
        <v>487564.78099999996</v>
      </c>
    </row>
    <row r="19" spans="1:12" x14ac:dyDescent="0.2">
      <c r="A19" s="26" t="s">
        <v>34</v>
      </c>
      <c r="B19" s="27" t="s">
        <v>35</v>
      </c>
      <c r="C19" s="28">
        <v>24508.66</v>
      </c>
      <c r="D19" s="29">
        <v>21432.062000000002</v>
      </c>
      <c r="E19" s="28">
        <v>7496.83</v>
      </c>
      <c r="F19" s="30">
        <v>7944.5209999999997</v>
      </c>
      <c r="G19" s="28">
        <v>1575.558</v>
      </c>
      <c r="H19" s="29">
        <v>480.74299999999999</v>
      </c>
      <c r="I19" s="28">
        <v>460.49099999999999</v>
      </c>
      <c r="J19" s="30">
        <v>184.16800000000001</v>
      </c>
      <c r="K19" s="31">
        <v>22933.101999999999</v>
      </c>
      <c r="L19" s="32">
        <v>20951.319000000003</v>
      </c>
    </row>
    <row r="20" spans="1:12" x14ac:dyDescent="0.2">
      <c r="A20" s="26" t="s">
        <v>36</v>
      </c>
      <c r="B20" s="27" t="s">
        <v>37</v>
      </c>
      <c r="C20" s="28">
        <v>4162.2049999999999</v>
      </c>
      <c r="D20" s="29">
        <v>2546.5909999999999</v>
      </c>
      <c r="E20" s="28">
        <v>6868.0929999999998</v>
      </c>
      <c r="F20" s="30">
        <v>4546.9179999999997</v>
      </c>
      <c r="G20" s="28">
        <v>3649.136</v>
      </c>
      <c r="H20" s="29">
        <v>5001.5330000000004</v>
      </c>
      <c r="I20" s="28">
        <v>5764.0879999999997</v>
      </c>
      <c r="J20" s="30">
        <v>7805.0690000000004</v>
      </c>
      <c r="K20" s="31">
        <v>513.06899999999996</v>
      </c>
      <c r="L20" s="32">
        <v>-2454.9420000000005</v>
      </c>
    </row>
    <row r="21" spans="1:12" x14ac:dyDescent="0.2">
      <c r="A21" s="26" t="s">
        <v>38</v>
      </c>
      <c r="B21" s="27" t="s">
        <v>39</v>
      </c>
      <c r="C21" s="28">
        <v>4675.7060000000001</v>
      </c>
      <c r="D21" s="29">
        <v>3569.498</v>
      </c>
      <c r="E21" s="28">
        <v>967.202</v>
      </c>
      <c r="F21" s="30">
        <v>612.59699999999998</v>
      </c>
      <c r="G21" s="28">
        <v>18923.215</v>
      </c>
      <c r="H21" s="29">
        <v>20635.085999999999</v>
      </c>
      <c r="I21" s="28">
        <v>2988.127</v>
      </c>
      <c r="J21" s="30">
        <v>2832.3</v>
      </c>
      <c r="K21" s="31">
        <v>-14247.509</v>
      </c>
      <c r="L21" s="32">
        <v>-17065.588</v>
      </c>
    </row>
    <row r="22" spans="1:12" x14ac:dyDescent="0.2">
      <c r="A22" s="26" t="s">
        <v>40</v>
      </c>
      <c r="B22" s="27" t="s">
        <v>41</v>
      </c>
      <c r="C22" s="28">
        <v>1786.4780000000001</v>
      </c>
      <c r="D22" s="29">
        <v>1475.3320000000001</v>
      </c>
      <c r="E22" s="28">
        <v>474.77300000000002</v>
      </c>
      <c r="F22" s="30">
        <v>403.57600000000002</v>
      </c>
      <c r="G22" s="28">
        <v>66.781999999999996</v>
      </c>
      <c r="H22" s="29">
        <v>87.924999999999997</v>
      </c>
      <c r="I22" s="28">
        <v>26.766999999999999</v>
      </c>
      <c r="J22" s="30">
        <v>48.2</v>
      </c>
      <c r="K22" s="31">
        <v>1719.6960000000001</v>
      </c>
      <c r="L22" s="32">
        <v>1387.4070000000002</v>
      </c>
    </row>
    <row r="23" spans="1:12" x14ac:dyDescent="0.2">
      <c r="A23" s="26" t="s">
        <v>42</v>
      </c>
      <c r="B23" s="27" t="s">
        <v>43</v>
      </c>
      <c r="C23" s="28">
        <v>17046.817999999999</v>
      </c>
      <c r="D23" s="29">
        <v>14239.366</v>
      </c>
      <c r="E23" s="28">
        <v>2467.7600000000002</v>
      </c>
      <c r="F23" s="30">
        <v>1987.9829999999999</v>
      </c>
      <c r="G23" s="28">
        <v>3062.7710000000002</v>
      </c>
      <c r="H23" s="29">
        <v>7261.2139999999999</v>
      </c>
      <c r="I23" s="28">
        <v>2299.096</v>
      </c>
      <c r="J23" s="30">
        <v>2863.913</v>
      </c>
      <c r="K23" s="31">
        <v>13984.046999999999</v>
      </c>
      <c r="L23" s="32">
        <v>6978.152</v>
      </c>
    </row>
    <row r="24" spans="1:12" x14ac:dyDescent="0.2">
      <c r="A24" s="26" t="s">
        <v>44</v>
      </c>
      <c r="B24" s="27" t="s">
        <v>45</v>
      </c>
      <c r="C24" s="28">
        <v>4149.7259999999997</v>
      </c>
      <c r="D24" s="29">
        <v>5711.1090000000004</v>
      </c>
      <c r="E24" s="28">
        <v>835.50199999999995</v>
      </c>
      <c r="F24" s="30">
        <v>1078.028</v>
      </c>
      <c r="G24" s="28">
        <v>9009.6319999999996</v>
      </c>
      <c r="H24" s="29">
        <v>7319.2089999999998</v>
      </c>
      <c r="I24" s="28">
        <v>4726.1959999999999</v>
      </c>
      <c r="J24" s="30">
        <v>3882.5419999999999</v>
      </c>
      <c r="K24" s="31">
        <v>-4859.9059999999999</v>
      </c>
      <c r="L24" s="32">
        <v>-1608.0999999999995</v>
      </c>
    </row>
    <row r="25" spans="1:12" x14ac:dyDescent="0.2">
      <c r="A25" s="26" t="s">
        <v>46</v>
      </c>
      <c r="B25" s="27" t="s">
        <v>47</v>
      </c>
      <c r="C25" s="28">
        <v>278377.022</v>
      </c>
      <c r="D25" s="29">
        <v>286248.71000000002</v>
      </c>
      <c r="E25" s="28">
        <v>30191.39</v>
      </c>
      <c r="F25" s="30">
        <v>30407.531999999999</v>
      </c>
      <c r="G25" s="28">
        <v>35133.957000000002</v>
      </c>
      <c r="H25" s="29">
        <v>27740.363000000001</v>
      </c>
      <c r="I25" s="28">
        <v>10944.434999999999</v>
      </c>
      <c r="J25" s="30">
        <v>8266.5920000000006</v>
      </c>
      <c r="K25" s="31">
        <v>243243.065</v>
      </c>
      <c r="L25" s="32">
        <v>258508.34700000001</v>
      </c>
    </row>
    <row r="26" spans="1:12" x14ac:dyDescent="0.2">
      <c r="A26" s="26" t="s">
        <v>48</v>
      </c>
      <c r="B26" s="27" t="s">
        <v>49</v>
      </c>
      <c r="C26" s="28">
        <v>588643.86399999994</v>
      </c>
      <c r="D26" s="29">
        <v>609371.90399999998</v>
      </c>
      <c r="E26" s="28">
        <v>40287.101999999999</v>
      </c>
      <c r="F26" s="30">
        <v>45655.716999999997</v>
      </c>
      <c r="G26" s="28">
        <v>4556.3440000000001</v>
      </c>
      <c r="H26" s="29">
        <v>13638.971</v>
      </c>
      <c r="I26" s="28">
        <v>392.05099999999999</v>
      </c>
      <c r="J26" s="30">
        <v>1077.2940000000001</v>
      </c>
      <c r="K26" s="31">
        <v>584087.5199999999</v>
      </c>
      <c r="L26" s="32">
        <v>595732.93299999996</v>
      </c>
    </row>
    <row r="27" spans="1:12" x14ac:dyDescent="0.2">
      <c r="A27" s="26" t="s">
        <v>50</v>
      </c>
      <c r="B27" s="27" t="s">
        <v>51</v>
      </c>
      <c r="C27" s="28">
        <v>10.215999999999999</v>
      </c>
      <c r="D27" s="29">
        <v>70.052999999999997</v>
      </c>
      <c r="E27" s="28">
        <v>1.7989999999999999</v>
      </c>
      <c r="F27" s="30">
        <v>13.872999999999999</v>
      </c>
      <c r="G27" s="28">
        <v>4580.2139999999999</v>
      </c>
      <c r="H27" s="29">
        <v>1954.643</v>
      </c>
      <c r="I27" s="28">
        <v>893.29</v>
      </c>
      <c r="J27" s="30">
        <v>318.22800000000001</v>
      </c>
      <c r="K27" s="31">
        <v>-4569.9979999999996</v>
      </c>
      <c r="L27" s="32">
        <v>-1884.5900000000001</v>
      </c>
    </row>
    <row r="28" spans="1:12" x14ac:dyDescent="0.2">
      <c r="A28" s="26" t="s">
        <v>52</v>
      </c>
      <c r="B28" s="27" t="s">
        <v>53</v>
      </c>
      <c r="C28" s="28">
        <v>0.19400000000000001</v>
      </c>
      <c r="D28" s="29">
        <v>176.863</v>
      </c>
      <c r="E28" s="28">
        <v>2.4E-2</v>
      </c>
      <c r="F28" s="30">
        <v>26.672999999999998</v>
      </c>
      <c r="G28" s="28">
        <v>451.22399999999999</v>
      </c>
      <c r="H28" s="29">
        <v>129.84700000000001</v>
      </c>
      <c r="I28" s="28">
        <v>82.492000000000004</v>
      </c>
      <c r="J28" s="30">
        <v>20.51</v>
      </c>
      <c r="K28" s="31">
        <v>-451.03</v>
      </c>
      <c r="L28" s="32">
        <v>47.015999999999991</v>
      </c>
    </row>
    <row r="29" spans="1:12" x14ac:dyDescent="0.2">
      <c r="A29" s="26" t="s">
        <v>54</v>
      </c>
      <c r="B29" s="27" t="s">
        <v>55</v>
      </c>
      <c r="C29" s="28">
        <v>7.2999999999999995E-2</v>
      </c>
      <c r="D29" s="29">
        <v>0.55300000000000005</v>
      </c>
      <c r="E29" s="28">
        <v>0</v>
      </c>
      <c r="F29" s="30">
        <v>1.2E-2</v>
      </c>
      <c r="G29" s="28">
        <v>20.613</v>
      </c>
      <c r="H29" s="29">
        <v>9.468</v>
      </c>
      <c r="I29" s="28">
        <v>8.1039999999999992</v>
      </c>
      <c r="J29" s="30">
        <v>3.8210000000000002</v>
      </c>
      <c r="K29" s="31">
        <v>-20.54</v>
      </c>
      <c r="L29" s="32">
        <v>-8.9149999999999991</v>
      </c>
    </row>
    <row r="30" spans="1:12" x14ac:dyDescent="0.2">
      <c r="A30" s="26" t="s">
        <v>56</v>
      </c>
      <c r="B30" s="27" t="s">
        <v>57</v>
      </c>
      <c r="C30" s="28">
        <v>244357.212</v>
      </c>
      <c r="D30" s="29">
        <v>205035.573</v>
      </c>
      <c r="E30" s="28">
        <v>508099.64799999999</v>
      </c>
      <c r="F30" s="30">
        <v>490686.848</v>
      </c>
      <c r="G30" s="28">
        <v>45115.79</v>
      </c>
      <c r="H30" s="29">
        <v>39643.934999999998</v>
      </c>
      <c r="I30" s="28">
        <v>53878.292999999998</v>
      </c>
      <c r="J30" s="30">
        <v>42912.712</v>
      </c>
      <c r="K30" s="31">
        <v>199241.42199999999</v>
      </c>
      <c r="L30" s="32">
        <v>165391.63800000001</v>
      </c>
    </row>
    <row r="31" spans="1:12" x14ac:dyDescent="0.2">
      <c r="A31" s="26" t="s">
        <v>58</v>
      </c>
      <c r="B31" s="27" t="s">
        <v>59</v>
      </c>
      <c r="C31" s="28">
        <v>37877.904999999999</v>
      </c>
      <c r="D31" s="29">
        <v>36207.271999999997</v>
      </c>
      <c r="E31" s="28">
        <v>26475.223999999998</v>
      </c>
      <c r="F31" s="30">
        <v>22652.111000000001</v>
      </c>
      <c r="G31" s="28">
        <v>68161.577999999994</v>
      </c>
      <c r="H31" s="29">
        <v>81550.688999999998</v>
      </c>
      <c r="I31" s="28">
        <v>49550.271000000001</v>
      </c>
      <c r="J31" s="30">
        <v>57785.73</v>
      </c>
      <c r="K31" s="31">
        <v>-30283.672999999995</v>
      </c>
      <c r="L31" s="32">
        <v>-45343.417000000001</v>
      </c>
    </row>
    <row r="32" spans="1:12" x14ac:dyDescent="0.2">
      <c r="A32" s="26" t="s">
        <v>60</v>
      </c>
      <c r="B32" s="27" t="s">
        <v>61</v>
      </c>
      <c r="C32" s="28">
        <v>9325.2549999999992</v>
      </c>
      <c r="D32" s="29">
        <v>10650.986999999999</v>
      </c>
      <c r="E32" s="28">
        <v>9240.7669999999998</v>
      </c>
      <c r="F32" s="30">
        <v>10827.856</v>
      </c>
      <c r="G32" s="28">
        <v>32314.197</v>
      </c>
      <c r="H32" s="29">
        <v>26922.055</v>
      </c>
      <c r="I32" s="28">
        <v>26815.030999999999</v>
      </c>
      <c r="J32" s="30">
        <v>20463.183000000001</v>
      </c>
      <c r="K32" s="31">
        <v>-22988.942000000003</v>
      </c>
      <c r="L32" s="32">
        <v>-16271.068000000001</v>
      </c>
    </row>
    <row r="33" spans="1:12" x14ac:dyDescent="0.2">
      <c r="A33" s="26" t="s">
        <v>62</v>
      </c>
      <c r="B33" s="27" t="s">
        <v>63</v>
      </c>
      <c r="C33" s="28">
        <v>10935.846</v>
      </c>
      <c r="D33" s="29">
        <v>10962.97</v>
      </c>
      <c r="E33" s="28">
        <v>27632.504000000001</v>
      </c>
      <c r="F33" s="30">
        <v>27651.25</v>
      </c>
      <c r="G33" s="28">
        <v>10702.281999999999</v>
      </c>
      <c r="H33" s="29">
        <v>12988.003000000001</v>
      </c>
      <c r="I33" s="28">
        <v>11659.415999999999</v>
      </c>
      <c r="J33" s="30">
        <v>18297.536</v>
      </c>
      <c r="K33" s="31">
        <v>233.56400000000031</v>
      </c>
      <c r="L33" s="32">
        <v>-2025.0330000000013</v>
      </c>
    </row>
    <row r="34" spans="1:12" x14ac:dyDescent="0.2">
      <c r="A34" s="26" t="s">
        <v>64</v>
      </c>
      <c r="B34" s="27" t="s">
        <v>65</v>
      </c>
      <c r="C34" s="28">
        <v>25206.959999999999</v>
      </c>
      <c r="D34" s="29">
        <v>12321.851000000001</v>
      </c>
      <c r="E34" s="28">
        <v>6423.4340000000002</v>
      </c>
      <c r="F34" s="30">
        <v>3875.2939999999999</v>
      </c>
      <c r="G34" s="28">
        <v>27851.702000000001</v>
      </c>
      <c r="H34" s="29">
        <v>24357.612000000001</v>
      </c>
      <c r="I34" s="28">
        <v>5398.2520000000004</v>
      </c>
      <c r="J34" s="30">
        <v>6229.24</v>
      </c>
      <c r="K34" s="31">
        <v>-2644.742000000002</v>
      </c>
      <c r="L34" s="32">
        <v>-12035.761</v>
      </c>
    </row>
    <row r="35" spans="1:12" x14ac:dyDescent="0.2">
      <c r="A35" s="26" t="s">
        <v>66</v>
      </c>
      <c r="B35" s="27" t="s">
        <v>67</v>
      </c>
      <c r="C35" s="28">
        <v>111055.622</v>
      </c>
      <c r="D35" s="29">
        <v>92435.282000000007</v>
      </c>
      <c r="E35" s="28">
        <v>44085.790999999997</v>
      </c>
      <c r="F35" s="30">
        <v>38640.870000000003</v>
      </c>
      <c r="G35" s="28">
        <v>158040.80600000001</v>
      </c>
      <c r="H35" s="29">
        <v>147770.242</v>
      </c>
      <c r="I35" s="28">
        <v>48329.680999999997</v>
      </c>
      <c r="J35" s="30">
        <v>47735.538</v>
      </c>
      <c r="K35" s="31">
        <v>-46985.184000000008</v>
      </c>
      <c r="L35" s="32">
        <v>-55334.959999999992</v>
      </c>
    </row>
    <row r="36" spans="1:12" x14ac:dyDescent="0.2">
      <c r="A36" s="26" t="s">
        <v>68</v>
      </c>
      <c r="B36" s="27" t="s">
        <v>69</v>
      </c>
      <c r="C36" s="28">
        <v>72978.797000000006</v>
      </c>
      <c r="D36" s="29">
        <v>55279.6</v>
      </c>
      <c r="E36" s="28">
        <v>56840.724000000002</v>
      </c>
      <c r="F36" s="30">
        <v>39911.605000000003</v>
      </c>
      <c r="G36" s="28">
        <v>3740.192</v>
      </c>
      <c r="H36" s="29">
        <v>4863.1930000000002</v>
      </c>
      <c r="I36" s="28">
        <v>2868.703</v>
      </c>
      <c r="J36" s="30">
        <v>3160.4789999999998</v>
      </c>
      <c r="K36" s="31">
        <v>69238.60500000001</v>
      </c>
      <c r="L36" s="32">
        <v>50416.406999999999</v>
      </c>
    </row>
    <row r="37" spans="1:12" x14ac:dyDescent="0.2">
      <c r="A37" s="26" t="s">
        <v>70</v>
      </c>
      <c r="B37" s="27" t="s">
        <v>71</v>
      </c>
      <c r="C37" s="28">
        <v>21299.297999999999</v>
      </c>
      <c r="D37" s="29">
        <v>16805.542000000001</v>
      </c>
      <c r="E37" s="28">
        <v>13755.151</v>
      </c>
      <c r="F37" s="30">
        <v>10268.251</v>
      </c>
      <c r="G37" s="28">
        <v>4691.835</v>
      </c>
      <c r="H37" s="29">
        <v>5599.71</v>
      </c>
      <c r="I37" s="28">
        <v>2133.13</v>
      </c>
      <c r="J37" s="30">
        <v>2554.3829999999998</v>
      </c>
      <c r="K37" s="31">
        <v>16607.463</v>
      </c>
      <c r="L37" s="32">
        <v>11205.832000000002</v>
      </c>
    </row>
    <row r="38" spans="1:12" x14ac:dyDescent="0.2">
      <c r="A38" s="26" t="s">
        <v>72</v>
      </c>
      <c r="B38" s="27" t="s">
        <v>73</v>
      </c>
      <c r="C38" s="28">
        <v>11068.995000000001</v>
      </c>
      <c r="D38" s="29">
        <v>11298.236999999999</v>
      </c>
      <c r="E38" s="28">
        <v>4165.0029999999997</v>
      </c>
      <c r="F38" s="30">
        <v>4129.1289999999999</v>
      </c>
      <c r="G38" s="28">
        <v>3559.692</v>
      </c>
      <c r="H38" s="29">
        <v>3177.1260000000002</v>
      </c>
      <c r="I38" s="28">
        <v>439.37400000000002</v>
      </c>
      <c r="J38" s="30">
        <v>452.81900000000002</v>
      </c>
      <c r="K38" s="31">
        <v>7509.3030000000008</v>
      </c>
      <c r="L38" s="32">
        <v>8121.110999999999</v>
      </c>
    </row>
    <row r="39" spans="1:12" x14ac:dyDescent="0.2">
      <c r="A39" s="26" t="s">
        <v>74</v>
      </c>
      <c r="B39" s="27" t="s">
        <v>75</v>
      </c>
      <c r="C39" s="28">
        <v>29.132000000000001</v>
      </c>
      <c r="D39" s="29">
        <v>218.11699999999999</v>
      </c>
      <c r="E39" s="28">
        <v>3.6030000000000002</v>
      </c>
      <c r="F39" s="30">
        <v>585.68899999999996</v>
      </c>
      <c r="G39" s="28">
        <v>12.254</v>
      </c>
      <c r="H39" s="29">
        <v>114.27800000000001</v>
      </c>
      <c r="I39" s="28">
        <v>0.47799999999999998</v>
      </c>
      <c r="J39" s="30">
        <v>99.552999999999997</v>
      </c>
      <c r="K39" s="31">
        <v>16.878</v>
      </c>
      <c r="L39" s="32">
        <v>103.83899999999998</v>
      </c>
    </row>
    <row r="40" spans="1:12" x14ac:dyDescent="0.2">
      <c r="A40" s="26" t="s">
        <v>76</v>
      </c>
      <c r="B40" s="27" t="s">
        <v>77</v>
      </c>
      <c r="C40" s="28">
        <v>0</v>
      </c>
      <c r="D40" s="29">
        <v>0</v>
      </c>
      <c r="E40" s="28">
        <v>0</v>
      </c>
      <c r="F40" s="30">
        <v>0</v>
      </c>
      <c r="G40" s="28">
        <v>0</v>
      </c>
      <c r="H40" s="29">
        <v>0</v>
      </c>
      <c r="I40" s="28">
        <v>0</v>
      </c>
      <c r="J40" s="30">
        <v>0</v>
      </c>
      <c r="K40" s="31">
        <v>0</v>
      </c>
      <c r="L40" s="32">
        <v>0</v>
      </c>
    </row>
    <row r="41" spans="1:12" x14ac:dyDescent="0.2">
      <c r="A41" s="26" t="s">
        <v>78</v>
      </c>
      <c r="B41" s="27" t="s">
        <v>79</v>
      </c>
      <c r="C41" s="28">
        <v>21.294</v>
      </c>
      <c r="D41" s="29">
        <v>0</v>
      </c>
      <c r="E41" s="28">
        <v>2.14</v>
      </c>
      <c r="F41" s="30">
        <v>0</v>
      </c>
      <c r="G41" s="28">
        <v>0</v>
      </c>
      <c r="H41" s="29">
        <v>0</v>
      </c>
      <c r="I41" s="28">
        <v>0</v>
      </c>
      <c r="J41" s="30">
        <v>0</v>
      </c>
      <c r="K41" s="31">
        <v>21.294</v>
      </c>
      <c r="L41" s="32">
        <v>0</v>
      </c>
    </row>
    <row r="42" spans="1:12" x14ac:dyDescent="0.2">
      <c r="A42" s="26" t="s">
        <v>647</v>
      </c>
      <c r="B42" s="27" t="s">
        <v>648</v>
      </c>
      <c r="C42" s="28">
        <v>0</v>
      </c>
      <c r="D42" s="29">
        <v>0</v>
      </c>
      <c r="E42" s="28">
        <v>0</v>
      </c>
      <c r="F42" s="30">
        <v>0</v>
      </c>
      <c r="G42" s="28">
        <v>0</v>
      </c>
      <c r="H42" s="29">
        <v>0</v>
      </c>
      <c r="I42" s="28">
        <v>0</v>
      </c>
      <c r="J42" s="30">
        <v>0</v>
      </c>
      <c r="K42" s="31">
        <v>0</v>
      </c>
      <c r="L42" s="32">
        <v>0</v>
      </c>
    </row>
    <row r="43" spans="1:12" x14ac:dyDescent="0.2">
      <c r="A43" s="26" t="s">
        <v>80</v>
      </c>
      <c r="B43" s="27" t="s">
        <v>81</v>
      </c>
      <c r="C43" s="28">
        <v>45393.741000000002</v>
      </c>
      <c r="D43" s="29">
        <v>35999.883000000002</v>
      </c>
      <c r="E43" s="28">
        <v>8542.4770000000008</v>
      </c>
      <c r="F43" s="30">
        <v>5563.3239999999996</v>
      </c>
      <c r="G43" s="28">
        <v>53749.017999999996</v>
      </c>
      <c r="H43" s="29">
        <v>48960.046999999999</v>
      </c>
      <c r="I43" s="28">
        <v>8405.5319999999992</v>
      </c>
      <c r="J43" s="30">
        <v>8740.3330000000005</v>
      </c>
      <c r="K43" s="31">
        <v>-8355.2769999999946</v>
      </c>
      <c r="L43" s="32">
        <v>-12960.163999999997</v>
      </c>
    </row>
    <row r="44" spans="1:12" x14ac:dyDescent="0.2">
      <c r="A44" s="26" t="s">
        <v>82</v>
      </c>
      <c r="B44" s="27" t="s">
        <v>83</v>
      </c>
      <c r="C44" s="28">
        <v>35302.807000000001</v>
      </c>
      <c r="D44" s="29">
        <v>23715.206999999999</v>
      </c>
      <c r="E44" s="28">
        <v>6001.5039999999999</v>
      </c>
      <c r="F44" s="30">
        <v>4696.26</v>
      </c>
      <c r="G44" s="28">
        <v>11553.939</v>
      </c>
      <c r="H44" s="29">
        <v>6489.8130000000001</v>
      </c>
      <c r="I44" s="28">
        <v>3153.96</v>
      </c>
      <c r="J44" s="30">
        <v>3162.2</v>
      </c>
      <c r="K44" s="31">
        <v>23748.868000000002</v>
      </c>
      <c r="L44" s="32">
        <v>17225.394</v>
      </c>
    </row>
    <row r="45" spans="1:12" x14ac:dyDescent="0.2">
      <c r="A45" s="26" t="s">
        <v>84</v>
      </c>
      <c r="B45" s="27" t="s">
        <v>85</v>
      </c>
      <c r="C45" s="28">
        <v>3289.5709999999999</v>
      </c>
      <c r="D45" s="29">
        <v>5319.8770000000004</v>
      </c>
      <c r="E45" s="28">
        <v>13495.344999999999</v>
      </c>
      <c r="F45" s="30">
        <v>24000.242999999999</v>
      </c>
      <c r="G45" s="28">
        <v>0.315</v>
      </c>
      <c r="H45" s="29">
        <v>0</v>
      </c>
      <c r="I45" s="28">
        <v>0.78</v>
      </c>
      <c r="J45" s="30">
        <v>0</v>
      </c>
      <c r="K45" s="31">
        <v>3289.2559999999999</v>
      </c>
      <c r="L45" s="32">
        <v>5319.8770000000004</v>
      </c>
    </row>
    <row r="46" spans="1:12" x14ac:dyDescent="0.2">
      <c r="A46" s="26" t="s">
        <v>86</v>
      </c>
      <c r="B46" s="27" t="s">
        <v>87</v>
      </c>
      <c r="C46" s="28">
        <v>1409.355</v>
      </c>
      <c r="D46" s="29">
        <v>1372.0440000000001</v>
      </c>
      <c r="E46" s="28">
        <v>54.185000000000002</v>
      </c>
      <c r="F46" s="30">
        <v>172.85499999999999</v>
      </c>
      <c r="G46" s="28">
        <v>63.07</v>
      </c>
      <c r="H46" s="29">
        <v>125.52</v>
      </c>
      <c r="I46" s="28">
        <v>36.841000000000001</v>
      </c>
      <c r="J46" s="30">
        <v>34.100999999999999</v>
      </c>
      <c r="K46" s="31">
        <v>1346.2850000000001</v>
      </c>
      <c r="L46" s="32">
        <v>1246.5240000000001</v>
      </c>
    </row>
    <row r="47" spans="1:12" x14ac:dyDescent="0.2">
      <c r="A47" s="26" t="s">
        <v>88</v>
      </c>
      <c r="B47" s="27" t="s">
        <v>89</v>
      </c>
      <c r="C47" s="28">
        <v>8.8889999999999993</v>
      </c>
      <c r="D47" s="29">
        <v>4.4710000000000001</v>
      </c>
      <c r="E47" s="28">
        <v>0.78500000000000003</v>
      </c>
      <c r="F47" s="30">
        <v>0.90200000000000002</v>
      </c>
      <c r="G47" s="28">
        <v>5.9420000000000002</v>
      </c>
      <c r="H47" s="29">
        <v>23.597999999999999</v>
      </c>
      <c r="I47" s="28">
        <v>19.716999999999999</v>
      </c>
      <c r="J47" s="30">
        <v>132.31399999999999</v>
      </c>
      <c r="K47" s="31">
        <v>2.9469999999999992</v>
      </c>
      <c r="L47" s="32">
        <v>-19.126999999999999</v>
      </c>
    </row>
    <row r="48" spans="1:12" x14ac:dyDescent="0.2">
      <c r="A48" s="26" t="s">
        <v>649</v>
      </c>
      <c r="B48" s="27" t="s">
        <v>650</v>
      </c>
      <c r="C48" s="28">
        <v>0</v>
      </c>
      <c r="D48" s="29">
        <v>0</v>
      </c>
      <c r="E48" s="28">
        <v>0</v>
      </c>
      <c r="F48" s="30">
        <v>0</v>
      </c>
      <c r="G48" s="28">
        <v>0</v>
      </c>
      <c r="H48" s="29">
        <v>0</v>
      </c>
      <c r="I48" s="28">
        <v>0</v>
      </c>
      <c r="J48" s="30">
        <v>0</v>
      </c>
      <c r="K48" s="31">
        <v>0</v>
      </c>
      <c r="L48" s="32">
        <v>0</v>
      </c>
    </row>
    <row r="49" spans="1:12" x14ac:dyDescent="0.2">
      <c r="A49" s="26" t="s">
        <v>90</v>
      </c>
      <c r="B49" s="27" t="s">
        <v>91</v>
      </c>
      <c r="C49" s="28">
        <v>0</v>
      </c>
      <c r="D49" s="29">
        <v>0</v>
      </c>
      <c r="E49" s="28">
        <v>0</v>
      </c>
      <c r="F49" s="30">
        <v>0</v>
      </c>
      <c r="G49" s="28">
        <v>0</v>
      </c>
      <c r="H49" s="29">
        <v>2.1999999999999999E-2</v>
      </c>
      <c r="I49" s="28">
        <v>0</v>
      </c>
      <c r="J49" s="30">
        <v>0</v>
      </c>
      <c r="K49" s="31">
        <v>0</v>
      </c>
      <c r="L49" s="32">
        <v>-2.1999999999999999E-2</v>
      </c>
    </row>
    <row r="50" spans="1:12" x14ac:dyDescent="0.2">
      <c r="A50" s="26" t="s">
        <v>92</v>
      </c>
      <c r="B50" s="27" t="s">
        <v>93</v>
      </c>
      <c r="C50" s="28">
        <v>35010.442999999999</v>
      </c>
      <c r="D50" s="29">
        <v>48026.48</v>
      </c>
      <c r="E50" s="28">
        <v>40739.103999999999</v>
      </c>
      <c r="F50" s="30">
        <v>59284.254000000001</v>
      </c>
      <c r="G50" s="28">
        <v>11055.237999999999</v>
      </c>
      <c r="H50" s="29">
        <v>12807.541999999999</v>
      </c>
      <c r="I50" s="28">
        <v>13133.882</v>
      </c>
      <c r="J50" s="30">
        <v>18637.120999999999</v>
      </c>
      <c r="K50" s="31">
        <v>23955.205000000002</v>
      </c>
      <c r="L50" s="32">
        <v>35218.938000000002</v>
      </c>
    </row>
    <row r="51" spans="1:12" x14ac:dyDescent="0.2">
      <c r="A51" s="26" t="s">
        <v>94</v>
      </c>
      <c r="B51" s="27" t="s">
        <v>95</v>
      </c>
      <c r="C51" s="28">
        <v>1425.9110000000001</v>
      </c>
      <c r="D51" s="29">
        <v>1893.066</v>
      </c>
      <c r="E51" s="28">
        <v>268.37400000000002</v>
      </c>
      <c r="F51" s="30">
        <v>305.52100000000002</v>
      </c>
      <c r="G51" s="28">
        <v>1990.223</v>
      </c>
      <c r="H51" s="29">
        <v>2120.4360000000001</v>
      </c>
      <c r="I51" s="28">
        <v>780.22900000000004</v>
      </c>
      <c r="J51" s="30">
        <v>753.72199999999998</v>
      </c>
      <c r="K51" s="31">
        <v>-564.3119999999999</v>
      </c>
      <c r="L51" s="32">
        <v>-227.37000000000012</v>
      </c>
    </row>
    <row r="52" spans="1:12" x14ac:dyDescent="0.2">
      <c r="A52" s="26" t="s">
        <v>96</v>
      </c>
      <c r="B52" s="27" t="s">
        <v>97</v>
      </c>
      <c r="C52" s="28">
        <v>12030.753000000001</v>
      </c>
      <c r="D52" s="29">
        <v>10161.314</v>
      </c>
      <c r="E52" s="28">
        <v>4095.2339999999999</v>
      </c>
      <c r="F52" s="30">
        <v>3874.9540000000002</v>
      </c>
      <c r="G52" s="28">
        <v>21042.121999999999</v>
      </c>
      <c r="H52" s="29">
        <v>25005.462</v>
      </c>
      <c r="I52" s="28">
        <v>7164.0460000000003</v>
      </c>
      <c r="J52" s="30">
        <v>7725.64</v>
      </c>
      <c r="K52" s="31">
        <v>-9011.3689999999988</v>
      </c>
      <c r="L52" s="32">
        <v>-14844.147999999999</v>
      </c>
    </row>
    <row r="53" spans="1:12" x14ac:dyDescent="0.2">
      <c r="A53" s="26" t="s">
        <v>98</v>
      </c>
      <c r="B53" s="27" t="s">
        <v>99</v>
      </c>
      <c r="C53" s="28">
        <v>15867.573</v>
      </c>
      <c r="D53" s="29">
        <v>8876.7479999999996</v>
      </c>
      <c r="E53" s="28">
        <v>2617.944</v>
      </c>
      <c r="F53" s="30">
        <v>2077.259</v>
      </c>
      <c r="G53" s="28">
        <v>862.803</v>
      </c>
      <c r="H53" s="29">
        <v>680.53800000000001</v>
      </c>
      <c r="I53" s="28">
        <v>338.46699999999998</v>
      </c>
      <c r="J53" s="30">
        <v>177.51</v>
      </c>
      <c r="K53" s="31">
        <v>15004.77</v>
      </c>
      <c r="L53" s="32">
        <v>8196.2099999999991</v>
      </c>
    </row>
    <row r="54" spans="1:12" x14ac:dyDescent="0.2">
      <c r="A54" s="26" t="s">
        <v>100</v>
      </c>
      <c r="B54" s="27" t="s">
        <v>101</v>
      </c>
      <c r="C54" s="28">
        <v>8070.5820000000003</v>
      </c>
      <c r="D54" s="29">
        <v>9367.1170000000002</v>
      </c>
      <c r="E54" s="28">
        <v>7051.6610000000001</v>
      </c>
      <c r="F54" s="30">
        <v>4820.076</v>
      </c>
      <c r="G54" s="28">
        <v>174.61799999999999</v>
      </c>
      <c r="H54" s="29">
        <v>838.846</v>
      </c>
      <c r="I54" s="28">
        <v>76.885999999999996</v>
      </c>
      <c r="J54" s="30">
        <v>257.65300000000002</v>
      </c>
      <c r="K54" s="31">
        <v>7895.9639999999999</v>
      </c>
      <c r="L54" s="32">
        <v>8528.2710000000006</v>
      </c>
    </row>
    <row r="55" spans="1:12" x14ac:dyDescent="0.2">
      <c r="A55" s="26" t="s">
        <v>102</v>
      </c>
      <c r="B55" s="27" t="s">
        <v>103</v>
      </c>
      <c r="C55" s="28">
        <v>769.91499999999996</v>
      </c>
      <c r="D55" s="29">
        <v>629.37599999999998</v>
      </c>
      <c r="E55" s="28">
        <v>2457.4299999999998</v>
      </c>
      <c r="F55" s="30">
        <v>1509.355</v>
      </c>
      <c r="G55" s="28">
        <v>20717.437999999998</v>
      </c>
      <c r="H55" s="29">
        <v>14632.344999999999</v>
      </c>
      <c r="I55" s="28">
        <v>89732.748000000007</v>
      </c>
      <c r="J55" s="30">
        <v>65314.51</v>
      </c>
      <c r="K55" s="31">
        <v>-19947.522999999997</v>
      </c>
      <c r="L55" s="32">
        <v>-14002.968999999999</v>
      </c>
    </row>
    <row r="56" spans="1:12" x14ac:dyDescent="0.2">
      <c r="A56" s="26" t="s">
        <v>104</v>
      </c>
      <c r="B56" s="27" t="s">
        <v>105</v>
      </c>
      <c r="C56" s="28">
        <v>10497.328</v>
      </c>
      <c r="D56" s="29">
        <v>12402.137000000001</v>
      </c>
      <c r="E56" s="28">
        <v>11797.954</v>
      </c>
      <c r="F56" s="30">
        <v>14118.383</v>
      </c>
      <c r="G56" s="28">
        <v>33983.133000000002</v>
      </c>
      <c r="H56" s="29">
        <v>34877.038999999997</v>
      </c>
      <c r="I56" s="28">
        <v>17222.748</v>
      </c>
      <c r="J56" s="30">
        <v>17260.371999999999</v>
      </c>
      <c r="K56" s="31">
        <v>-23485.805</v>
      </c>
      <c r="L56" s="32">
        <v>-22474.901999999995</v>
      </c>
    </row>
    <row r="57" spans="1:12" x14ac:dyDescent="0.2">
      <c r="A57" s="26" t="s">
        <v>106</v>
      </c>
      <c r="B57" s="27" t="s">
        <v>107</v>
      </c>
      <c r="C57" s="28">
        <v>5800.97</v>
      </c>
      <c r="D57" s="29">
        <v>5854.3879999999999</v>
      </c>
      <c r="E57" s="28">
        <v>8999.857</v>
      </c>
      <c r="F57" s="30">
        <v>12737.412</v>
      </c>
      <c r="G57" s="28">
        <v>4947.598</v>
      </c>
      <c r="H57" s="29">
        <v>6124.0709999999999</v>
      </c>
      <c r="I57" s="28">
        <v>16900.589</v>
      </c>
      <c r="J57" s="30">
        <v>18938.481</v>
      </c>
      <c r="K57" s="31">
        <v>853.3720000000003</v>
      </c>
      <c r="L57" s="32">
        <v>-269.68299999999999</v>
      </c>
    </row>
    <row r="58" spans="1:12" x14ac:dyDescent="0.2">
      <c r="A58" s="26" t="s">
        <v>108</v>
      </c>
      <c r="B58" s="27" t="s">
        <v>109</v>
      </c>
      <c r="C58" s="28">
        <v>3099.2089999999998</v>
      </c>
      <c r="D58" s="29">
        <v>2724.7660000000001</v>
      </c>
      <c r="E58" s="28">
        <v>4980.4809999999998</v>
      </c>
      <c r="F58" s="30">
        <v>4314.1220000000003</v>
      </c>
      <c r="G58" s="28">
        <v>9013.0450000000001</v>
      </c>
      <c r="H58" s="29">
        <v>8486.4619999999995</v>
      </c>
      <c r="I58" s="28">
        <v>8665.6059999999998</v>
      </c>
      <c r="J58" s="30">
        <v>7312.6120000000001</v>
      </c>
      <c r="K58" s="31">
        <v>-5913.8360000000002</v>
      </c>
      <c r="L58" s="32">
        <v>-5761.6959999999999</v>
      </c>
    </row>
    <row r="59" spans="1:12" x14ac:dyDescent="0.2">
      <c r="A59" s="26" t="s">
        <v>110</v>
      </c>
      <c r="B59" s="27" t="s">
        <v>111</v>
      </c>
      <c r="C59" s="28">
        <v>6587.0820000000003</v>
      </c>
      <c r="D59" s="29">
        <v>2822.931</v>
      </c>
      <c r="E59" s="28">
        <v>3591.2979999999998</v>
      </c>
      <c r="F59" s="30">
        <v>2044.136</v>
      </c>
      <c r="G59" s="28">
        <v>9567.1380000000008</v>
      </c>
      <c r="H59" s="29">
        <v>8652.8610000000008</v>
      </c>
      <c r="I59" s="28">
        <v>4861.6080000000002</v>
      </c>
      <c r="J59" s="30">
        <v>4095.5219999999999</v>
      </c>
      <c r="K59" s="31">
        <v>-2980.0560000000005</v>
      </c>
      <c r="L59" s="32">
        <v>-5829.93</v>
      </c>
    </row>
    <row r="60" spans="1:12" x14ac:dyDescent="0.2">
      <c r="A60" s="26" t="s">
        <v>112</v>
      </c>
      <c r="B60" s="27" t="s">
        <v>113</v>
      </c>
      <c r="C60" s="28">
        <v>1444.778</v>
      </c>
      <c r="D60" s="29">
        <v>1792.626</v>
      </c>
      <c r="E60" s="28">
        <v>2322.377</v>
      </c>
      <c r="F60" s="30">
        <v>3035.7739999999999</v>
      </c>
      <c r="G60" s="28">
        <v>9543.2240000000002</v>
      </c>
      <c r="H60" s="29">
        <v>11277.089</v>
      </c>
      <c r="I60" s="28">
        <v>8688.9279999999999</v>
      </c>
      <c r="J60" s="30">
        <v>11460.499</v>
      </c>
      <c r="K60" s="31">
        <v>-8098.4459999999999</v>
      </c>
      <c r="L60" s="32">
        <v>-9484.4629999999997</v>
      </c>
    </row>
    <row r="61" spans="1:12" x14ac:dyDescent="0.2">
      <c r="A61" s="26" t="s">
        <v>114</v>
      </c>
      <c r="B61" s="27" t="s">
        <v>115</v>
      </c>
      <c r="C61" s="28">
        <v>3754.5880000000002</v>
      </c>
      <c r="D61" s="29">
        <v>5188.2290000000003</v>
      </c>
      <c r="E61" s="28">
        <v>5401.7489999999998</v>
      </c>
      <c r="F61" s="30">
        <v>7388.3220000000001</v>
      </c>
      <c r="G61" s="28">
        <v>9549.8610000000008</v>
      </c>
      <c r="H61" s="29">
        <v>10577.681</v>
      </c>
      <c r="I61" s="28">
        <v>8141.7809999999999</v>
      </c>
      <c r="J61" s="30">
        <v>8325.2849999999999</v>
      </c>
      <c r="K61" s="31">
        <v>-5795.273000000001</v>
      </c>
      <c r="L61" s="32">
        <v>-5389.4520000000002</v>
      </c>
    </row>
    <row r="62" spans="1:12" x14ac:dyDescent="0.2">
      <c r="A62" s="26" t="s">
        <v>116</v>
      </c>
      <c r="B62" s="27" t="s">
        <v>117</v>
      </c>
      <c r="C62" s="28">
        <v>2023.971</v>
      </c>
      <c r="D62" s="29">
        <v>3180.1529999999998</v>
      </c>
      <c r="E62" s="28">
        <v>4947.9489999999996</v>
      </c>
      <c r="F62" s="30">
        <v>9760.0130000000008</v>
      </c>
      <c r="G62" s="28">
        <v>47.13</v>
      </c>
      <c r="H62" s="29">
        <v>77.290000000000006</v>
      </c>
      <c r="I62" s="28">
        <v>21.088000000000001</v>
      </c>
      <c r="J62" s="30">
        <v>34.587000000000003</v>
      </c>
      <c r="K62" s="31">
        <v>1976.8409999999999</v>
      </c>
      <c r="L62" s="32">
        <v>3102.8629999999998</v>
      </c>
    </row>
    <row r="63" spans="1:12" x14ac:dyDescent="0.2">
      <c r="A63" s="26" t="s">
        <v>118</v>
      </c>
      <c r="B63" s="27" t="s">
        <v>119</v>
      </c>
      <c r="C63" s="28">
        <v>116730.565</v>
      </c>
      <c r="D63" s="29">
        <v>124895.034</v>
      </c>
      <c r="E63" s="28">
        <v>85367.307000000001</v>
      </c>
      <c r="F63" s="30">
        <v>77242.592000000004</v>
      </c>
      <c r="G63" s="28">
        <v>40389.288999999997</v>
      </c>
      <c r="H63" s="29">
        <v>46454.491999999998</v>
      </c>
      <c r="I63" s="28">
        <v>19962.098000000002</v>
      </c>
      <c r="J63" s="30">
        <v>21769.327000000001</v>
      </c>
      <c r="K63" s="31">
        <v>76341.276000000013</v>
      </c>
      <c r="L63" s="32">
        <v>78440.542000000001</v>
      </c>
    </row>
    <row r="64" spans="1:12" x14ac:dyDescent="0.2">
      <c r="A64" s="26" t="s">
        <v>120</v>
      </c>
      <c r="B64" s="27" t="s">
        <v>121</v>
      </c>
      <c r="C64" s="28">
        <v>70425.135999999999</v>
      </c>
      <c r="D64" s="29">
        <v>65990.705000000002</v>
      </c>
      <c r="E64" s="28">
        <v>108314.537</v>
      </c>
      <c r="F64" s="30">
        <v>105522.398</v>
      </c>
      <c r="G64" s="28">
        <v>7356.4620000000004</v>
      </c>
      <c r="H64" s="29">
        <v>4231.17</v>
      </c>
      <c r="I64" s="28">
        <v>8799.527</v>
      </c>
      <c r="J64" s="30">
        <v>5657.0330000000004</v>
      </c>
      <c r="K64" s="31">
        <v>63068.673999999999</v>
      </c>
      <c r="L64" s="32">
        <v>61759.535000000003</v>
      </c>
    </row>
    <row r="65" spans="1:12" x14ac:dyDescent="0.2">
      <c r="A65" s="26" t="s">
        <v>122</v>
      </c>
      <c r="B65" s="27" t="s">
        <v>123</v>
      </c>
      <c r="C65" s="28">
        <v>832.33100000000002</v>
      </c>
      <c r="D65" s="29">
        <v>864.55499999999995</v>
      </c>
      <c r="E65" s="28">
        <v>412.07</v>
      </c>
      <c r="F65" s="30">
        <v>566.19200000000001</v>
      </c>
      <c r="G65" s="28">
        <v>379.78500000000003</v>
      </c>
      <c r="H65" s="29">
        <v>539.59699999999998</v>
      </c>
      <c r="I65" s="28">
        <v>201.75700000000001</v>
      </c>
      <c r="J65" s="30">
        <v>231.44200000000001</v>
      </c>
      <c r="K65" s="31">
        <v>452.54599999999999</v>
      </c>
      <c r="L65" s="32">
        <v>324.95799999999997</v>
      </c>
    </row>
    <row r="66" spans="1:12" x14ac:dyDescent="0.2">
      <c r="A66" s="26" t="s">
        <v>124</v>
      </c>
      <c r="B66" s="27" t="s">
        <v>125</v>
      </c>
      <c r="C66" s="28">
        <v>39577.836000000003</v>
      </c>
      <c r="D66" s="29">
        <v>38809.819000000003</v>
      </c>
      <c r="E66" s="28">
        <v>12533.623</v>
      </c>
      <c r="F66" s="30">
        <v>13800.371999999999</v>
      </c>
      <c r="G66" s="28">
        <v>11496.532999999999</v>
      </c>
      <c r="H66" s="29">
        <v>12312.084999999999</v>
      </c>
      <c r="I66" s="28">
        <v>3423.1390000000001</v>
      </c>
      <c r="J66" s="30">
        <v>2124.0140000000001</v>
      </c>
      <c r="K66" s="31">
        <v>28081.303000000004</v>
      </c>
      <c r="L66" s="32">
        <v>26497.734000000004</v>
      </c>
    </row>
    <row r="67" spans="1:12" x14ac:dyDescent="0.2">
      <c r="A67" s="26" t="s">
        <v>126</v>
      </c>
      <c r="B67" s="27" t="s">
        <v>127</v>
      </c>
      <c r="C67" s="28">
        <v>8838.5419999999995</v>
      </c>
      <c r="D67" s="29">
        <v>6834.0460000000003</v>
      </c>
      <c r="E67" s="28">
        <v>22321.488000000001</v>
      </c>
      <c r="F67" s="30">
        <v>18535.53</v>
      </c>
      <c r="G67" s="28">
        <v>1507.5150000000001</v>
      </c>
      <c r="H67" s="29">
        <v>1720.5409999999999</v>
      </c>
      <c r="I67" s="28">
        <v>2507.248</v>
      </c>
      <c r="J67" s="30">
        <v>2682.4079999999999</v>
      </c>
      <c r="K67" s="31">
        <v>7331.0269999999991</v>
      </c>
      <c r="L67" s="32">
        <v>5113.5050000000001</v>
      </c>
    </row>
    <row r="68" spans="1:12" x14ac:dyDescent="0.2">
      <c r="A68" s="26" t="s">
        <v>128</v>
      </c>
      <c r="B68" s="27" t="s">
        <v>129</v>
      </c>
      <c r="C68" s="28">
        <v>6.4109999999999996</v>
      </c>
      <c r="D68" s="29">
        <v>27.54</v>
      </c>
      <c r="E68" s="28">
        <v>1.4430000000000001</v>
      </c>
      <c r="F68" s="30">
        <v>9.234</v>
      </c>
      <c r="G68" s="28">
        <v>2579.9160000000002</v>
      </c>
      <c r="H68" s="29">
        <v>3469.4319999999998</v>
      </c>
      <c r="I68" s="28">
        <v>1296.5840000000001</v>
      </c>
      <c r="J68" s="30">
        <v>2009.4829999999999</v>
      </c>
      <c r="K68" s="31">
        <v>-2573.5050000000001</v>
      </c>
      <c r="L68" s="32">
        <v>-3441.8919999999998</v>
      </c>
    </row>
    <row r="69" spans="1:12" x14ac:dyDescent="0.2">
      <c r="A69" s="26" t="s">
        <v>130</v>
      </c>
      <c r="B69" s="27" t="s">
        <v>131</v>
      </c>
      <c r="C69" s="28">
        <v>89.388000000000005</v>
      </c>
      <c r="D69" s="29">
        <v>287.80799999999999</v>
      </c>
      <c r="E69" s="28">
        <v>38.886000000000003</v>
      </c>
      <c r="F69" s="30">
        <v>101.095</v>
      </c>
      <c r="G69" s="28">
        <v>14613.531999999999</v>
      </c>
      <c r="H69" s="29">
        <v>14684.585999999999</v>
      </c>
      <c r="I69" s="28">
        <v>1789.6220000000001</v>
      </c>
      <c r="J69" s="30">
        <v>2011.7449999999999</v>
      </c>
      <c r="K69" s="31">
        <v>-14524.143999999998</v>
      </c>
      <c r="L69" s="32">
        <v>-14396.777999999998</v>
      </c>
    </row>
    <row r="70" spans="1:12" x14ac:dyDescent="0.2">
      <c r="A70" s="26" t="s">
        <v>132</v>
      </c>
      <c r="B70" s="27" t="s">
        <v>133</v>
      </c>
      <c r="C70" s="28">
        <v>3311.4659999999999</v>
      </c>
      <c r="D70" s="29">
        <v>2462.623</v>
      </c>
      <c r="E70" s="28">
        <v>656.745</v>
      </c>
      <c r="F70" s="30">
        <v>365.834</v>
      </c>
      <c r="G70" s="28">
        <v>18063.345000000001</v>
      </c>
      <c r="H70" s="29">
        <v>21038.042000000001</v>
      </c>
      <c r="I70" s="28">
        <v>2263.8870000000002</v>
      </c>
      <c r="J70" s="30">
        <v>2424.857</v>
      </c>
      <c r="K70" s="31">
        <v>-14751.879000000001</v>
      </c>
      <c r="L70" s="32">
        <v>-18575.419000000002</v>
      </c>
    </row>
    <row r="71" spans="1:12" x14ac:dyDescent="0.2">
      <c r="A71" s="26" t="s">
        <v>134</v>
      </c>
      <c r="B71" s="27" t="s">
        <v>135</v>
      </c>
      <c r="C71" s="28">
        <v>1477.8869999999999</v>
      </c>
      <c r="D71" s="29">
        <v>8910.5810000000001</v>
      </c>
      <c r="E71" s="28">
        <v>1897.587</v>
      </c>
      <c r="F71" s="30">
        <v>11230.317999999999</v>
      </c>
      <c r="G71" s="28">
        <v>301.25299999999999</v>
      </c>
      <c r="H71" s="29">
        <v>177.17</v>
      </c>
      <c r="I71" s="28">
        <v>200.38200000000001</v>
      </c>
      <c r="J71" s="30">
        <v>198.84700000000001</v>
      </c>
      <c r="K71" s="31">
        <v>1176.634</v>
      </c>
      <c r="L71" s="32">
        <v>8733.4110000000001</v>
      </c>
    </row>
    <row r="72" spans="1:12" x14ac:dyDescent="0.2">
      <c r="A72" s="26" t="s">
        <v>136</v>
      </c>
      <c r="B72" s="27" t="s">
        <v>137</v>
      </c>
      <c r="C72" s="28">
        <v>243.005</v>
      </c>
      <c r="D72" s="29">
        <v>1237.135</v>
      </c>
      <c r="E72" s="28">
        <v>203.774</v>
      </c>
      <c r="F72" s="30">
        <v>1137.4770000000001</v>
      </c>
      <c r="G72" s="28">
        <v>16556.195</v>
      </c>
      <c r="H72" s="29">
        <v>17787.812999999998</v>
      </c>
      <c r="I72" s="28">
        <v>7708.125</v>
      </c>
      <c r="J72" s="30">
        <v>8442.3320000000003</v>
      </c>
      <c r="K72" s="31">
        <v>-16313.19</v>
      </c>
      <c r="L72" s="32">
        <v>-16550.678</v>
      </c>
    </row>
    <row r="73" spans="1:12" x14ac:dyDescent="0.2">
      <c r="A73" s="26" t="s">
        <v>138</v>
      </c>
      <c r="B73" s="27" t="s">
        <v>139</v>
      </c>
      <c r="C73" s="28">
        <v>64.049000000000007</v>
      </c>
      <c r="D73" s="29">
        <v>55.831000000000003</v>
      </c>
      <c r="E73" s="28">
        <v>44.58</v>
      </c>
      <c r="F73" s="30">
        <v>58.319000000000003</v>
      </c>
      <c r="G73" s="28">
        <v>52782.275999999998</v>
      </c>
      <c r="H73" s="29">
        <v>60516.199000000001</v>
      </c>
      <c r="I73" s="28">
        <v>50762.584000000003</v>
      </c>
      <c r="J73" s="30">
        <v>53051.32</v>
      </c>
      <c r="K73" s="31">
        <v>-52718.226999999999</v>
      </c>
      <c r="L73" s="32">
        <v>-60460.368000000002</v>
      </c>
    </row>
    <row r="74" spans="1:12" x14ac:dyDescent="0.2">
      <c r="A74" s="26" t="s">
        <v>140</v>
      </c>
      <c r="B74" s="27" t="s">
        <v>141</v>
      </c>
      <c r="C74" s="28">
        <v>184.125</v>
      </c>
      <c r="D74" s="29">
        <v>120.693</v>
      </c>
      <c r="E74" s="28">
        <v>101.63200000000001</v>
      </c>
      <c r="F74" s="30">
        <v>57.454000000000001</v>
      </c>
      <c r="G74" s="28">
        <v>21607.251</v>
      </c>
      <c r="H74" s="29">
        <v>25585.223999999998</v>
      </c>
      <c r="I74" s="28">
        <v>11147.268</v>
      </c>
      <c r="J74" s="30">
        <v>12065.817999999999</v>
      </c>
      <c r="K74" s="31">
        <v>-21423.126</v>
      </c>
      <c r="L74" s="32">
        <v>-25464.530999999999</v>
      </c>
    </row>
    <row r="75" spans="1:12" x14ac:dyDescent="0.2">
      <c r="A75" s="26" t="s">
        <v>142</v>
      </c>
      <c r="B75" s="27" t="s">
        <v>143</v>
      </c>
      <c r="C75" s="28">
        <v>81.188000000000002</v>
      </c>
      <c r="D75" s="29">
        <v>22.579000000000001</v>
      </c>
      <c r="E75" s="28">
        <v>29.786999999999999</v>
      </c>
      <c r="F75" s="30">
        <v>24.574999999999999</v>
      </c>
      <c r="G75" s="28">
        <v>12425.231</v>
      </c>
      <c r="H75" s="29">
        <v>13345.111999999999</v>
      </c>
      <c r="I75" s="28">
        <v>16960.862000000001</v>
      </c>
      <c r="J75" s="30">
        <v>17574.282999999999</v>
      </c>
      <c r="K75" s="31">
        <v>-12344.043</v>
      </c>
      <c r="L75" s="32">
        <v>-13322.532999999999</v>
      </c>
    </row>
    <row r="76" spans="1:12" x14ac:dyDescent="0.2">
      <c r="A76" s="26" t="s">
        <v>144</v>
      </c>
      <c r="B76" s="27" t="s">
        <v>145</v>
      </c>
      <c r="C76" s="28">
        <v>19256.611000000001</v>
      </c>
      <c r="D76" s="29">
        <v>23197.907999999999</v>
      </c>
      <c r="E76" s="28">
        <v>65823.357999999993</v>
      </c>
      <c r="F76" s="30">
        <v>76677.509000000005</v>
      </c>
      <c r="G76" s="28">
        <v>5781.6570000000002</v>
      </c>
      <c r="H76" s="29">
        <v>6122.46</v>
      </c>
      <c r="I76" s="28">
        <v>3706.0410000000002</v>
      </c>
      <c r="J76" s="30">
        <v>4059.799</v>
      </c>
      <c r="K76" s="31">
        <v>13474.954000000002</v>
      </c>
      <c r="L76" s="32">
        <v>17075.448</v>
      </c>
    </row>
    <row r="77" spans="1:12" x14ac:dyDescent="0.2">
      <c r="A77" s="26" t="s">
        <v>146</v>
      </c>
      <c r="B77" s="27" t="s">
        <v>147</v>
      </c>
      <c r="C77" s="28">
        <v>5459.4589999999998</v>
      </c>
      <c r="D77" s="29">
        <v>7419.8760000000002</v>
      </c>
      <c r="E77" s="28">
        <v>5625.3639999999996</v>
      </c>
      <c r="F77" s="30">
        <v>8627.6620000000003</v>
      </c>
      <c r="G77" s="28">
        <v>17377.02</v>
      </c>
      <c r="H77" s="29">
        <v>15063.031999999999</v>
      </c>
      <c r="I77" s="28">
        <v>14108.107</v>
      </c>
      <c r="J77" s="30">
        <v>8869.4060000000009</v>
      </c>
      <c r="K77" s="31">
        <v>-11917.561000000002</v>
      </c>
      <c r="L77" s="32">
        <v>-7643.155999999999</v>
      </c>
    </row>
    <row r="78" spans="1:12" x14ac:dyDescent="0.2">
      <c r="A78" s="26" t="s">
        <v>148</v>
      </c>
      <c r="B78" s="27" t="s">
        <v>149</v>
      </c>
      <c r="C78" s="28">
        <v>46766.881999999998</v>
      </c>
      <c r="D78" s="29">
        <v>69701.72</v>
      </c>
      <c r="E78" s="28">
        <v>14141.614</v>
      </c>
      <c r="F78" s="30">
        <v>16972.319</v>
      </c>
      <c r="G78" s="28">
        <v>28155.356</v>
      </c>
      <c r="H78" s="29">
        <v>32174.645</v>
      </c>
      <c r="I78" s="28">
        <v>11097.847</v>
      </c>
      <c r="J78" s="30">
        <v>11003.374</v>
      </c>
      <c r="K78" s="31">
        <v>18611.525999999998</v>
      </c>
      <c r="L78" s="32">
        <v>37527.074999999997</v>
      </c>
    </row>
    <row r="79" spans="1:12" x14ac:dyDescent="0.2">
      <c r="A79" s="26" t="s">
        <v>150</v>
      </c>
      <c r="B79" s="27" t="s">
        <v>151</v>
      </c>
      <c r="C79" s="28">
        <v>150007.084</v>
      </c>
      <c r="D79" s="29">
        <v>157480.166</v>
      </c>
      <c r="E79" s="28">
        <v>115541.24</v>
      </c>
      <c r="F79" s="30">
        <v>110162.66</v>
      </c>
      <c r="G79" s="28">
        <v>18294.245999999999</v>
      </c>
      <c r="H79" s="29">
        <v>18966.261999999999</v>
      </c>
      <c r="I79" s="28">
        <v>11413.612999999999</v>
      </c>
      <c r="J79" s="30">
        <v>11225.492</v>
      </c>
      <c r="K79" s="31">
        <v>131712.83799999999</v>
      </c>
      <c r="L79" s="32">
        <v>138513.90400000001</v>
      </c>
    </row>
    <row r="80" spans="1:12" x14ac:dyDescent="0.2">
      <c r="A80" s="26" t="s">
        <v>152</v>
      </c>
      <c r="B80" s="27" t="s">
        <v>153</v>
      </c>
      <c r="C80" s="28">
        <v>119.324</v>
      </c>
      <c r="D80" s="29">
        <v>125.259</v>
      </c>
      <c r="E80" s="28">
        <v>30.7</v>
      </c>
      <c r="F80" s="30">
        <v>40.316000000000003</v>
      </c>
      <c r="G80" s="28">
        <v>94.153999999999996</v>
      </c>
      <c r="H80" s="29">
        <v>131.83199999999999</v>
      </c>
      <c r="I80" s="28">
        <v>40.478999999999999</v>
      </c>
      <c r="J80" s="30">
        <v>53.97</v>
      </c>
      <c r="K80" s="31">
        <v>25.17</v>
      </c>
      <c r="L80" s="32">
        <v>-6.5729999999999933</v>
      </c>
    </row>
    <row r="81" spans="1:12" x14ac:dyDescent="0.2">
      <c r="A81" s="26" t="s">
        <v>154</v>
      </c>
      <c r="B81" s="27" t="s">
        <v>155</v>
      </c>
      <c r="C81" s="28">
        <v>10039.053</v>
      </c>
      <c r="D81" s="29">
        <v>10216.262000000001</v>
      </c>
      <c r="E81" s="28">
        <v>2273.587</v>
      </c>
      <c r="F81" s="30">
        <v>1926.6179999999999</v>
      </c>
      <c r="G81" s="28">
        <v>11788.773999999999</v>
      </c>
      <c r="H81" s="29">
        <v>11216.04</v>
      </c>
      <c r="I81" s="28">
        <v>1451.6890000000001</v>
      </c>
      <c r="J81" s="30">
        <v>1452.84</v>
      </c>
      <c r="K81" s="31">
        <v>-1749.7209999999995</v>
      </c>
      <c r="L81" s="32">
        <v>-999.77800000000025</v>
      </c>
    </row>
    <row r="82" spans="1:12" x14ac:dyDescent="0.2">
      <c r="A82" s="26" t="s">
        <v>156</v>
      </c>
      <c r="B82" s="27" t="s">
        <v>157</v>
      </c>
      <c r="C82" s="28">
        <v>0.27300000000000002</v>
      </c>
      <c r="D82" s="29">
        <v>0.69299999999999995</v>
      </c>
      <c r="E82" s="28">
        <v>0.10100000000000001</v>
      </c>
      <c r="F82" s="30">
        <v>0.19</v>
      </c>
      <c r="G82" s="28">
        <v>477.89400000000001</v>
      </c>
      <c r="H82" s="29">
        <v>523.10799999999995</v>
      </c>
      <c r="I82" s="28">
        <v>90.623999999999995</v>
      </c>
      <c r="J82" s="30">
        <v>117.23399999999999</v>
      </c>
      <c r="K82" s="31">
        <v>-477.62099999999998</v>
      </c>
      <c r="L82" s="32">
        <v>-522.41499999999996</v>
      </c>
    </row>
    <row r="83" spans="1:12" x14ac:dyDescent="0.2">
      <c r="A83" s="26" t="s">
        <v>158</v>
      </c>
      <c r="B83" s="27" t="s">
        <v>159</v>
      </c>
      <c r="C83" s="28">
        <v>48628.862999999998</v>
      </c>
      <c r="D83" s="29">
        <v>50687.837</v>
      </c>
      <c r="E83" s="28">
        <v>10738.217000000001</v>
      </c>
      <c r="F83" s="30">
        <v>10630.687</v>
      </c>
      <c r="G83" s="28">
        <v>221700.53099999999</v>
      </c>
      <c r="H83" s="29">
        <v>233978.073</v>
      </c>
      <c r="I83" s="28">
        <v>74485.527000000002</v>
      </c>
      <c r="J83" s="30">
        <v>75508.759999999995</v>
      </c>
      <c r="K83" s="31">
        <v>-173071.66800000001</v>
      </c>
      <c r="L83" s="32">
        <v>-183290.236</v>
      </c>
    </row>
    <row r="84" spans="1:12" x14ac:dyDescent="0.2">
      <c r="A84" s="26" t="s">
        <v>160</v>
      </c>
      <c r="B84" s="27" t="s">
        <v>161</v>
      </c>
      <c r="C84" s="28">
        <v>8612.32</v>
      </c>
      <c r="D84" s="29">
        <v>9401.5</v>
      </c>
      <c r="E84" s="28">
        <v>850.46699999999998</v>
      </c>
      <c r="F84" s="30">
        <v>915.48</v>
      </c>
      <c r="G84" s="28">
        <v>5076.7790000000005</v>
      </c>
      <c r="H84" s="29">
        <v>7678.4629999999997</v>
      </c>
      <c r="I84" s="28">
        <v>523.77599999999995</v>
      </c>
      <c r="J84" s="30">
        <v>1106.769</v>
      </c>
      <c r="K84" s="31">
        <v>3535.5409999999993</v>
      </c>
      <c r="L84" s="32">
        <v>1723.0370000000003</v>
      </c>
    </row>
    <row r="85" spans="1:12" x14ac:dyDescent="0.2">
      <c r="A85" s="26" t="s">
        <v>162</v>
      </c>
      <c r="B85" s="27" t="s">
        <v>163</v>
      </c>
      <c r="C85" s="28">
        <v>0.45600000000000002</v>
      </c>
      <c r="D85" s="29">
        <v>6.3250000000000002</v>
      </c>
      <c r="E85" s="28">
        <v>5.2999999999999999E-2</v>
      </c>
      <c r="F85" s="30">
        <v>1.3240000000000001</v>
      </c>
      <c r="G85" s="28">
        <v>47.670999999999999</v>
      </c>
      <c r="H85" s="29">
        <v>77.474999999999994</v>
      </c>
      <c r="I85" s="28">
        <v>9.7789999999999999</v>
      </c>
      <c r="J85" s="30">
        <v>15.435</v>
      </c>
      <c r="K85" s="31">
        <v>-47.214999999999996</v>
      </c>
      <c r="L85" s="32">
        <v>-71.149999999999991</v>
      </c>
    </row>
    <row r="86" spans="1:12" x14ac:dyDescent="0.2">
      <c r="A86" s="26" t="s">
        <v>164</v>
      </c>
      <c r="B86" s="27" t="s">
        <v>165</v>
      </c>
      <c r="C86" s="28">
        <v>59.975000000000001</v>
      </c>
      <c r="D86" s="29">
        <v>1234.7819999999999</v>
      </c>
      <c r="E86" s="28">
        <v>10.275</v>
      </c>
      <c r="F86" s="30">
        <v>189.511</v>
      </c>
      <c r="G86" s="28">
        <v>2913.134</v>
      </c>
      <c r="H86" s="29">
        <v>1821.75</v>
      </c>
      <c r="I86" s="28">
        <v>667.00900000000001</v>
      </c>
      <c r="J86" s="30">
        <v>281.01799999999997</v>
      </c>
      <c r="K86" s="31">
        <v>-2853.1590000000001</v>
      </c>
      <c r="L86" s="32">
        <v>-586.96800000000007</v>
      </c>
    </row>
    <row r="87" spans="1:12" x14ac:dyDescent="0.2">
      <c r="A87" s="26" t="s">
        <v>166</v>
      </c>
      <c r="B87" s="27" t="s">
        <v>167</v>
      </c>
      <c r="C87" s="28">
        <v>107.596</v>
      </c>
      <c r="D87" s="29">
        <v>177.3</v>
      </c>
      <c r="E87" s="28">
        <v>3.8860000000000001</v>
      </c>
      <c r="F87" s="30">
        <v>1.0269999999999999</v>
      </c>
      <c r="G87" s="28">
        <v>1295.258</v>
      </c>
      <c r="H87" s="29">
        <v>1216.258</v>
      </c>
      <c r="I87" s="28">
        <v>7.4850000000000003</v>
      </c>
      <c r="J87" s="30">
        <v>7.3650000000000002</v>
      </c>
      <c r="K87" s="31">
        <v>-1187.662</v>
      </c>
      <c r="L87" s="32">
        <v>-1038.9580000000001</v>
      </c>
    </row>
    <row r="88" spans="1:12" x14ac:dyDescent="0.2">
      <c r="A88" s="26" t="s">
        <v>168</v>
      </c>
      <c r="B88" s="27" t="s">
        <v>169</v>
      </c>
      <c r="C88" s="28">
        <v>7.5860000000000003</v>
      </c>
      <c r="D88" s="29">
        <v>268.685</v>
      </c>
      <c r="E88" s="28">
        <v>1.446</v>
      </c>
      <c r="F88" s="30">
        <v>21.899000000000001</v>
      </c>
      <c r="G88" s="28">
        <v>332.83100000000002</v>
      </c>
      <c r="H88" s="29">
        <v>210.857</v>
      </c>
      <c r="I88" s="28">
        <v>71.119</v>
      </c>
      <c r="J88" s="30">
        <v>30.544</v>
      </c>
      <c r="K88" s="31">
        <v>-325.245</v>
      </c>
      <c r="L88" s="32">
        <v>57.828000000000003</v>
      </c>
    </row>
    <row r="89" spans="1:12" x14ac:dyDescent="0.2">
      <c r="A89" s="26" t="s">
        <v>170</v>
      </c>
      <c r="B89" s="27" t="s">
        <v>171</v>
      </c>
      <c r="C89" s="28">
        <v>1.002</v>
      </c>
      <c r="D89" s="29">
        <v>64.679000000000002</v>
      </c>
      <c r="E89" s="28">
        <v>5.8000000000000003E-2</v>
      </c>
      <c r="F89" s="30">
        <v>3.5270000000000001</v>
      </c>
      <c r="G89" s="28">
        <v>94.668999999999997</v>
      </c>
      <c r="H89" s="29">
        <v>77.269000000000005</v>
      </c>
      <c r="I89" s="28">
        <v>9.2829999999999995</v>
      </c>
      <c r="J89" s="30">
        <v>6.71</v>
      </c>
      <c r="K89" s="31">
        <v>-93.667000000000002</v>
      </c>
      <c r="L89" s="32">
        <v>-12.590000000000003</v>
      </c>
    </row>
    <row r="90" spans="1:12" x14ac:dyDescent="0.2">
      <c r="A90" s="26" t="s">
        <v>172</v>
      </c>
      <c r="B90" s="27" t="s">
        <v>173</v>
      </c>
      <c r="C90" s="28">
        <v>3.0270000000000001</v>
      </c>
      <c r="D90" s="29">
        <v>226.38399999999999</v>
      </c>
      <c r="E90" s="28">
        <v>0.157</v>
      </c>
      <c r="F90" s="30">
        <v>13.698</v>
      </c>
      <c r="G90" s="28">
        <v>120.366</v>
      </c>
      <c r="H90" s="29">
        <v>81.677999999999997</v>
      </c>
      <c r="I90" s="28">
        <v>23.879000000000001</v>
      </c>
      <c r="J90" s="30">
        <v>5.1340000000000003</v>
      </c>
      <c r="K90" s="31">
        <v>-117.339</v>
      </c>
      <c r="L90" s="32">
        <v>144.70599999999999</v>
      </c>
    </row>
    <row r="91" spans="1:12" x14ac:dyDescent="0.2">
      <c r="A91" s="26" t="s">
        <v>174</v>
      </c>
      <c r="B91" s="27" t="s">
        <v>175</v>
      </c>
      <c r="C91" s="28">
        <v>1526.4590000000001</v>
      </c>
      <c r="D91" s="29">
        <v>2060.3560000000002</v>
      </c>
      <c r="E91" s="28">
        <v>1232.998</v>
      </c>
      <c r="F91" s="30">
        <v>1475.3889999999999</v>
      </c>
      <c r="G91" s="28">
        <v>274.82799999999997</v>
      </c>
      <c r="H91" s="29">
        <v>521.27099999999996</v>
      </c>
      <c r="I91" s="28">
        <v>55.167000000000002</v>
      </c>
      <c r="J91" s="30">
        <v>155.505</v>
      </c>
      <c r="K91" s="31">
        <v>1251.6310000000001</v>
      </c>
      <c r="L91" s="32">
        <v>1539.0850000000003</v>
      </c>
    </row>
    <row r="92" spans="1:12" x14ac:dyDescent="0.2">
      <c r="A92" s="26" t="s">
        <v>176</v>
      </c>
      <c r="B92" s="27" t="s">
        <v>177</v>
      </c>
      <c r="C92" s="28">
        <v>5612.4</v>
      </c>
      <c r="D92" s="29">
        <v>9799.259</v>
      </c>
      <c r="E92" s="28">
        <v>1073.5250000000001</v>
      </c>
      <c r="F92" s="30">
        <v>1421.5709999999999</v>
      </c>
      <c r="G92" s="28">
        <v>9081.0720000000001</v>
      </c>
      <c r="H92" s="29">
        <v>12622.325999999999</v>
      </c>
      <c r="I92" s="28">
        <v>3150.5540000000001</v>
      </c>
      <c r="J92" s="30">
        <v>4300.2309999999998</v>
      </c>
      <c r="K92" s="31">
        <v>-3468.6720000000005</v>
      </c>
      <c r="L92" s="32">
        <v>-2823.0669999999991</v>
      </c>
    </row>
    <row r="93" spans="1:12" x14ac:dyDescent="0.2">
      <c r="A93" s="26" t="s">
        <v>178</v>
      </c>
      <c r="B93" s="27" t="s">
        <v>179</v>
      </c>
      <c r="C93" s="28">
        <v>96041.347999999998</v>
      </c>
      <c r="D93" s="29">
        <v>127554.47500000001</v>
      </c>
      <c r="E93" s="28">
        <v>514332.24</v>
      </c>
      <c r="F93" s="30">
        <v>675569.39899999998</v>
      </c>
      <c r="G93" s="28">
        <v>8752.3279999999995</v>
      </c>
      <c r="H93" s="29">
        <v>14229.678</v>
      </c>
      <c r="I93" s="28">
        <v>41380.038</v>
      </c>
      <c r="J93" s="30">
        <v>71364.202000000005</v>
      </c>
      <c r="K93" s="31">
        <v>87289.02</v>
      </c>
      <c r="L93" s="32">
        <v>113324.79700000001</v>
      </c>
    </row>
    <row r="94" spans="1:12" x14ac:dyDescent="0.2">
      <c r="A94" s="26" t="s">
        <v>180</v>
      </c>
      <c r="B94" s="27" t="s">
        <v>181</v>
      </c>
      <c r="C94" s="28">
        <v>72113.593999999997</v>
      </c>
      <c r="D94" s="29">
        <v>149147.45800000001</v>
      </c>
      <c r="E94" s="28">
        <v>419088.87</v>
      </c>
      <c r="F94" s="30">
        <v>971042.40599999996</v>
      </c>
      <c r="G94" s="28">
        <v>2590.2930000000001</v>
      </c>
      <c r="H94" s="29">
        <v>2373.538</v>
      </c>
      <c r="I94" s="28">
        <v>2840.239</v>
      </c>
      <c r="J94" s="30">
        <v>3587.7739999999999</v>
      </c>
      <c r="K94" s="31">
        <v>69523.300999999992</v>
      </c>
      <c r="L94" s="32">
        <v>146773.92000000001</v>
      </c>
    </row>
    <row r="95" spans="1:12" x14ac:dyDescent="0.2">
      <c r="A95" s="26" t="s">
        <v>182</v>
      </c>
      <c r="B95" s="27" t="s">
        <v>183</v>
      </c>
      <c r="C95" s="28">
        <v>13275.027</v>
      </c>
      <c r="D95" s="29">
        <v>40824.991000000002</v>
      </c>
      <c r="E95" s="28">
        <v>78812.274999999994</v>
      </c>
      <c r="F95" s="30">
        <v>253903.27499999999</v>
      </c>
      <c r="G95" s="28">
        <v>5737.52</v>
      </c>
      <c r="H95" s="29">
        <v>3471.6239999999998</v>
      </c>
      <c r="I95" s="28">
        <v>27872.050999999999</v>
      </c>
      <c r="J95" s="30">
        <v>14334.767</v>
      </c>
      <c r="K95" s="31">
        <v>7537.5069999999996</v>
      </c>
      <c r="L95" s="32">
        <v>37353.366999999998</v>
      </c>
    </row>
    <row r="96" spans="1:12" x14ac:dyDescent="0.2">
      <c r="A96" s="26" t="s">
        <v>184</v>
      </c>
      <c r="B96" s="27" t="s">
        <v>185</v>
      </c>
      <c r="C96" s="28">
        <v>11029.561</v>
      </c>
      <c r="D96" s="29">
        <v>14333.322</v>
      </c>
      <c r="E96" s="28">
        <v>46966.288999999997</v>
      </c>
      <c r="F96" s="30">
        <v>68466.828999999998</v>
      </c>
      <c r="G96" s="28">
        <v>78.703000000000003</v>
      </c>
      <c r="H96" s="29">
        <v>103.946</v>
      </c>
      <c r="I96" s="28">
        <v>168.68899999999999</v>
      </c>
      <c r="J96" s="30">
        <v>328.42700000000002</v>
      </c>
      <c r="K96" s="31">
        <v>10950.858</v>
      </c>
      <c r="L96" s="32">
        <v>14229.376</v>
      </c>
    </row>
    <row r="97" spans="1:12" x14ac:dyDescent="0.2">
      <c r="A97" s="26" t="s">
        <v>186</v>
      </c>
      <c r="B97" s="27" t="s">
        <v>187</v>
      </c>
      <c r="C97" s="28">
        <v>177854.44899999999</v>
      </c>
      <c r="D97" s="29">
        <v>205792.04500000001</v>
      </c>
      <c r="E97" s="28">
        <v>1000917.2070000001</v>
      </c>
      <c r="F97" s="30">
        <v>1143888.003</v>
      </c>
      <c r="G97" s="28">
        <v>1742.4970000000001</v>
      </c>
      <c r="H97" s="29">
        <v>3599.1579999999999</v>
      </c>
      <c r="I97" s="28">
        <v>1104.9469999999999</v>
      </c>
      <c r="J97" s="30">
        <v>5005.5159999999996</v>
      </c>
      <c r="K97" s="31">
        <v>176111.95199999999</v>
      </c>
      <c r="L97" s="32">
        <v>202192.88700000002</v>
      </c>
    </row>
    <row r="98" spans="1:12" x14ac:dyDescent="0.2">
      <c r="A98" s="26" t="s">
        <v>188</v>
      </c>
      <c r="B98" s="27" t="s">
        <v>189</v>
      </c>
      <c r="C98" s="28">
        <v>3975.1590000000001</v>
      </c>
      <c r="D98" s="29">
        <v>4059.9789999999998</v>
      </c>
      <c r="E98" s="28">
        <v>2409.712</v>
      </c>
      <c r="F98" s="30">
        <v>2828.7579999999998</v>
      </c>
      <c r="G98" s="28">
        <v>5368.201</v>
      </c>
      <c r="H98" s="29">
        <v>3718.6480000000001</v>
      </c>
      <c r="I98" s="28">
        <v>12578.353999999999</v>
      </c>
      <c r="J98" s="30">
        <v>6494.1540000000005</v>
      </c>
      <c r="K98" s="31">
        <v>-1393.0419999999999</v>
      </c>
      <c r="L98" s="32">
        <v>341.33099999999968</v>
      </c>
    </row>
    <row r="99" spans="1:12" x14ac:dyDescent="0.2">
      <c r="A99" s="26" t="s">
        <v>190</v>
      </c>
      <c r="B99" s="27" t="s">
        <v>191</v>
      </c>
      <c r="C99" s="28">
        <v>153.054</v>
      </c>
      <c r="D99" s="29">
        <v>311.71800000000002</v>
      </c>
      <c r="E99" s="28">
        <v>439.60700000000003</v>
      </c>
      <c r="F99" s="30">
        <v>847.399</v>
      </c>
      <c r="G99" s="28">
        <v>18.22</v>
      </c>
      <c r="H99" s="29">
        <v>10.045</v>
      </c>
      <c r="I99" s="28">
        <v>7.2460000000000004</v>
      </c>
      <c r="J99" s="30">
        <v>12.375</v>
      </c>
      <c r="K99" s="31">
        <v>134.834</v>
      </c>
      <c r="L99" s="32">
        <v>301.673</v>
      </c>
    </row>
    <row r="100" spans="1:12" x14ac:dyDescent="0.2">
      <c r="A100" s="26" t="s">
        <v>192</v>
      </c>
      <c r="B100" s="27" t="s">
        <v>193</v>
      </c>
      <c r="C100" s="28">
        <v>55358.120999999999</v>
      </c>
      <c r="D100" s="29">
        <v>93703.611000000004</v>
      </c>
      <c r="E100" s="28">
        <v>316829.81199999998</v>
      </c>
      <c r="F100" s="30">
        <v>549714.36399999994</v>
      </c>
      <c r="G100" s="28">
        <v>2612.203</v>
      </c>
      <c r="H100" s="29">
        <v>2087.692</v>
      </c>
      <c r="I100" s="28">
        <v>4779.6379999999999</v>
      </c>
      <c r="J100" s="30">
        <v>4146.6530000000002</v>
      </c>
      <c r="K100" s="31">
        <v>52745.917999999998</v>
      </c>
      <c r="L100" s="32">
        <v>91615.919000000009</v>
      </c>
    </row>
    <row r="101" spans="1:12" x14ac:dyDescent="0.2">
      <c r="A101" s="26" t="s">
        <v>194</v>
      </c>
      <c r="B101" s="27" t="s">
        <v>195</v>
      </c>
      <c r="C101" s="28">
        <v>8673.2070000000003</v>
      </c>
      <c r="D101" s="29">
        <v>9714.6689999999999</v>
      </c>
      <c r="E101" s="28">
        <v>31803.106</v>
      </c>
      <c r="F101" s="30">
        <v>37891.106</v>
      </c>
      <c r="G101" s="28">
        <v>22247.504000000001</v>
      </c>
      <c r="H101" s="29">
        <v>20684.598999999998</v>
      </c>
      <c r="I101" s="28">
        <v>55081.459000000003</v>
      </c>
      <c r="J101" s="30">
        <v>47608.767999999996</v>
      </c>
      <c r="K101" s="31">
        <v>-13574.297</v>
      </c>
      <c r="L101" s="32">
        <v>-10969.929999999998</v>
      </c>
    </row>
    <row r="102" spans="1:12" x14ac:dyDescent="0.2">
      <c r="A102" s="26" t="s">
        <v>196</v>
      </c>
      <c r="B102" s="27" t="s">
        <v>197</v>
      </c>
      <c r="C102" s="28">
        <v>2582.9609999999998</v>
      </c>
      <c r="D102" s="29">
        <v>2499.4349999999999</v>
      </c>
      <c r="E102" s="28">
        <v>7728.4939999999997</v>
      </c>
      <c r="F102" s="30">
        <v>8172.0519999999997</v>
      </c>
      <c r="G102" s="28">
        <v>1787.4480000000001</v>
      </c>
      <c r="H102" s="29">
        <v>5260.2790000000005</v>
      </c>
      <c r="I102" s="28">
        <v>2423.701</v>
      </c>
      <c r="J102" s="30">
        <v>8187.0680000000002</v>
      </c>
      <c r="K102" s="31">
        <v>795.51299999999969</v>
      </c>
      <c r="L102" s="32">
        <v>-2760.8440000000005</v>
      </c>
    </row>
    <row r="103" spans="1:12" x14ac:dyDescent="0.2">
      <c r="A103" s="26" t="s">
        <v>198</v>
      </c>
      <c r="B103" s="27" t="s">
        <v>199</v>
      </c>
      <c r="C103" s="28">
        <v>8067.2380000000003</v>
      </c>
      <c r="D103" s="29">
        <v>10363.718000000001</v>
      </c>
      <c r="E103" s="28">
        <v>15298.681</v>
      </c>
      <c r="F103" s="30">
        <v>17535.113000000001</v>
      </c>
      <c r="G103" s="28">
        <v>2003.5050000000001</v>
      </c>
      <c r="H103" s="29">
        <v>2855.26</v>
      </c>
      <c r="I103" s="28">
        <v>1463.7</v>
      </c>
      <c r="J103" s="30">
        <v>2327.779</v>
      </c>
      <c r="K103" s="31">
        <v>6063.7330000000002</v>
      </c>
      <c r="L103" s="32">
        <v>7508.4580000000005</v>
      </c>
    </row>
    <row r="104" spans="1:12" x14ac:dyDescent="0.2">
      <c r="A104" s="26" t="s">
        <v>200</v>
      </c>
      <c r="B104" s="27" t="s">
        <v>201</v>
      </c>
      <c r="C104" s="28">
        <v>12798.802</v>
      </c>
      <c r="D104" s="29">
        <v>14306.922</v>
      </c>
      <c r="E104" s="28">
        <v>26475.859</v>
      </c>
      <c r="F104" s="30">
        <v>26911.63</v>
      </c>
      <c r="G104" s="28">
        <v>11030.036</v>
      </c>
      <c r="H104" s="29">
        <v>11080.356</v>
      </c>
      <c r="I104" s="28">
        <v>20079.403999999999</v>
      </c>
      <c r="J104" s="30">
        <v>21212.714</v>
      </c>
      <c r="K104" s="31">
        <v>1768.7659999999996</v>
      </c>
      <c r="L104" s="32">
        <v>3226.5660000000007</v>
      </c>
    </row>
    <row r="105" spans="1:12" x14ac:dyDescent="0.2">
      <c r="A105" s="26" t="s">
        <v>202</v>
      </c>
      <c r="B105" s="27" t="s">
        <v>203</v>
      </c>
      <c r="C105" s="28">
        <v>5044.299</v>
      </c>
      <c r="D105" s="29">
        <v>2512.96</v>
      </c>
      <c r="E105" s="28">
        <v>3453.47</v>
      </c>
      <c r="F105" s="30">
        <v>1943.7940000000001</v>
      </c>
      <c r="G105" s="28">
        <v>8533.5990000000002</v>
      </c>
      <c r="H105" s="29">
        <v>6397.875</v>
      </c>
      <c r="I105" s="28">
        <v>8071.7359999999999</v>
      </c>
      <c r="J105" s="30">
        <v>6236.9059999999999</v>
      </c>
      <c r="K105" s="31">
        <v>-3489.3</v>
      </c>
      <c r="L105" s="32">
        <v>-3884.915</v>
      </c>
    </row>
    <row r="106" spans="1:12" x14ac:dyDescent="0.2">
      <c r="A106" s="26" t="s">
        <v>204</v>
      </c>
      <c r="B106" s="27" t="s">
        <v>205</v>
      </c>
      <c r="C106" s="28">
        <v>97.567999999999998</v>
      </c>
      <c r="D106" s="29">
        <v>427.34899999999999</v>
      </c>
      <c r="E106" s="28">
        <v>43.457999999999998</v>
      </c>
      <c r="F106" s="30">
        <v>136.91499999999999</v>
      </c>
      <c r="G106" s="28">
        <v>421.26100000000002</v>
      </c>
      <c r="H106" s="29">
        <v>532.5</v>
      </c>
      <c r="I106" s="28">
        <v>79.988</v>
      </c>
      <c r="J106" s="30">
        <v>103.22199999999999</v>
      </c>
      <c r="K106" s="31">
        <v>-323.69300000000004</v>
      </c>
      <c r="L106" s="32">
        <v>-105.15100000000001</v>
      </c>
    </row>
    <row r="107" spans="1:12" x14ac:dyDescent="0.2">
      <c r="A107" s="26" t="s">
        <v>206</v>
      </c>
      <c r="B107" s="27" t="s">
        <v>207</v>
      </c>
      <c r="C107" s="28">
        <v>11138.617</v>
      </c>
      <c r="D107" s="29">
        <v>8929.8289999999997</v>
      </c>
      <c r="E107" s="28">
        <v>29920.328000000001</v>
      </c>
      <c r="F107" s="30">
        <v>24092.57</v>
      </c>
      <c r="G107" s="28">
        <v>2091.7530000000002</v>
      </c>
      <c r="H107" s="29">
        <v>3724.5210000000002</v>
      </c>
      <c r="I107" s="28">
        <v>4080.873</v>
      </c>
      <c r="J107" s="30">
        <v>8130.0749999999998</v>
      </c>
      <c r="K107" s="31">
        <v>9046.8639999999996</v>
      </c>
      <c r="L107" s="32">
        <v>5205.3079999999991</v>
      </c>
    </row>
    <row r="108" spans="1:12" x14ac:dyDescent="0.2">
      <c r="A108" s="26" t="s">
        <v>208</v>
      </c>
      <c r="B108" s="27" t="s">
        <v>209</v>
      </c>
      <c r="C108" s="28">
        <v>20303.258999999998</v>
      </c>
      <c r="D108" s="29">
        <v>14250.045</v>
      </c>
      <c r="E108" s="28">
        <v>49049.811000000002</v>
      </c>
      <c r="F108" s="30">
        <v>40758.714999999997</v>
      </c>
      <c r="G108" s="28">
        <v>9605.2620000000006</v>
      </c>
      <c r="H108" s="29">
        <v>9100.616</v>
      </c>
      <c r="I108" s="28">
        <v>13563.117</v>
      </c>
      <c r="J108" s="30">
        <v>13599.971</v>
      </c>
      <c r="K108" s="31">
        <v>10697.996999999998</v>
      </c>
      <c r="L108" s="32">
        <v>5149.4290000000001</v>
      </c>
    </row>
    <row r="109" spans="1:12" x14ac:dyDescent="0.2">
      <c r="A109" s="26" t="s">
        <v>210</v>
      </c>
      <c r="B109" s="27" t="s">
        <v>211</v>
      </c>
      <c r="C109" s="28">
        <v>2238.8910000000001</v>
      </c>
      <c r="D109" s="29">
        <v>3034.4989999999998</v>
      </c>
      <c r="E109" s="28">
        <v>1743.26</v>
      </c>
      <c r="F109" s="30">
        <v>2221.3150000000001</v>
      </c>
      <c r="G109" s="28">
        <v>2733.7930000000001</v>
      </c>
      <c r="H109" s="29">
        <v>5895.9110000000001</v>
      </c>
      <c r="I109" s="28">
        <v>2079.1089999999999</v>
      </c>
      <c r="J109" s="30">
        <v>4894.2759999999998</v>
      </c>
      <c r="K109" s="31">
        <v>-494.90200000000004</v>
      </c>
      <c r="L109" s="32">
        <v>-2861.4120000000003</v>
      </c>
    </row>
    <row r="110" spans="1:12" x14ac:dyDescent="0.2">
      <c r="A110" s="26" t="s">
        <v>212</v>
      </c>
      <c r="B110" s="27" t="s">
        <v>213</v>
      </c>
      <c r="C110" s="28">
        <v>5514.7960000000003</v>
      </c>
      <c r="D110" s="29">
        <v>997.21799999999996</v>
      </c>
      <c r="E110" s="28">
        <v>14049.22</v>
      </c>
      <c r="F110" s="30">
        <v>2420.1950000000002</v>
      </c>
      <c r="G110" s="28">
        <v>577.30399999999997</v>
      </c>
      <c r="H110" s="29">
        <v>619.202</v>
      </c>
      <c r="I110" s="28">
        <v>1486.2539999999999</v>
      </c>
      <c r="J110" s="30">
        <v>1768.502</v>
      </c>
      <c r="K110" s="31">
        <v>4937.4920000000002</v>
      </c>
      <c r="L110" s="32">
        <v>378.01599999999996</v>
      </c>
    </row>
    <row r="111" spans="1:12" x14ac:dyDescent="0.2">
      <c r="A111" s="26" t="s">
        <v>214</v>
      </c>
      <c r="B111" s="27" t="s">
        <v>215</v>
      </c>
      <c r="C111" s="28">
        <v>1638.377</v>
      </c>
      <c r="D111" s="29">
        <v>1234.8109999999999</v>
      </c>
      <c r="E111" s="28">
        <v>1156.1890000000001</v>
      </c>
      <c r="F111" s="30">
        <v>805.28099999999995</v>
      </c>
      <c r="G111" s="28">
        <v>21.524999999999999</v>
      </c>
      <c r="H111" s="29">
        <v>30.827999999999999</v>
      </c>
      <c r="I111" s="28">
        <v>15.396000000000001</v>
      </c>
      <c r="J111" s="30">
        <v>18.542999999999999</v>
      </c>
      <c r="K111" s="31">
        <v>1616.8519999999999</v>
      </c>
      <c r="L111" s="32">
        <v>1203.9829999999999</v>
      </c>
    </row>
    <row r="112" spans="1:12" x14ac:dyDescent="0.2">
      <c r="A112" s="26" t="s">
        <v>536</v>
      </c>
      <c r="B112" s="27" t="s">
        <v>537</v>
      </c>
      <c r="C112" s="28">
        <v>0</v>
      </c>
      <c r="D112" s="29">
        <v>0</v>
      </c>
      <c r="E112" s="28">
        <v>0</v>
      </c>
      <c r="F112" s="30">
        <v>0</v>
      </c>
      <c r="G112" s="28">
        <v>0</v>
      </c>
      <c r="H112" s="29">
        <v>0</v>
      </c>
      <c r="I112" s="28">
        <v>0</v>
      </c>
      <c r="J112" s="30">
        <v>0</v>
      </c>
      <c r="K112" s="31">
        <v>0</v>
      </c>
      <c r="L112" s="32">
        <v>0</v>
      </c>
    </row>
    <row r="113" spans="1:12" x14ac:dyDescent="0.2">
      <c r="A113" s="26" t="s">
        <v>216</v>
      </c>
      <c r="B113" s="27" t="s">
        <v>217</v>
      </c>
      <c r="C113" s="28">
        <v>17950.888999999999</v>
      </c>
      <c r="D113" s="29">
        <v>22334.312999999998</v>
      </c>
      <c r="E113" s="28">
        <v>31694.526999999998</v>
      </c>
      <c r="F113" s="30">
        <v>32624.396000000001</v>
      </c>
      <c r="G113" s="28">
        <v>233.91499999999999</v>
      </c>
      <c r="H113" s="29">
        <v>661.24300000000005</v>
      </c>
      <c r="I113" s="28">
        <v>323.47800000000001</v>
      </c>
      <c r="J113" s="30">
        <v>923.32100000000003</v>
      </c>
      <c r="K113" s="31">
        <v>17716.973999999998</v>
      </c>
      <c r="L113" s="32">
        <v>21673.07</v>
      </c>
    </row>
    <row r="114" spans="1:12" x14ac:dyDescent="0.2">
      <c r="A114" s="26" t="s">
        <v>218</v>
      </c>
      <c r="B114" s="27" t="s">
        <v>219</v>
      </c>
      <c r="C114" s="28">
        <v>124581.91499999999</v>
      </c>
      <c r="D114" s="29">
        <v>150325.34700000001</v>
      </c>
      <c r="E114" s="28">
        <v>305783.44400000002</v>
      </c>
      <c r="F114" s="30">
        <v>373281.18699999998</v>
      </c>
      <c r="G114" s="28">
        <v>23804.353999999999</v>
      </c>
      <c r="H114" s="29">
        <v>25003.924999999999</v>
      </c>
      <c r="I114" s="28">
        <v>40433.466</v>
      </c>
      <c r="J114" s="30">
        <v>31909.905999999999</v>
      </c>
      <c r="K114" s="31">
        <v>100777.56099999999</v>
      </c>
      <c r="L114" s="32">
        <v>125321.42200000001</v>
      </c>
    </row>
    <row r="115" spans="1:12" x14ac:dyDescent="0.2">
      <c r="A115" s="26" t="s">
        <v>220</v>
      </c>
      <c r="B115" s="27" t="s">
        <v>221</v>
      </c>
      <c r="C115" s="28">
        <v>5566.7160000000003</v>
      </c>
      <c r="D115" s="29">
        <v>9109.4629999999997</v>
      </c>
      <c r="E115" s="28">
        <v>6792.5479999999998</v>
      </c>
      <c r="F115" s="30">
        <v>9742.2029999999995</v>
      </c>
      <c r="G115" s="28">
        <v>700.43299999999999</v>
      </c>
      <c r="H115" s="29">
        <v>982.53300000000002</v>
      </c>
      <c r="I115" s="28">
        <v>1103.096</v>
      </c>
      <c r="J115" s="30">
        <v>1024.8050000000001</v>
      </c>
      <c r="K115" s="31">
        <v>4866.2830000000004</v>
      </c>
      <c r="L115" s="32">
        <v>8126.9299999999994</v>
      </c>
    </row>
    <row r="116" spans="1:12" x14ac:dyDescent="0.2">
      <c r="A116" s="26" t="s">
        <v>222</v>
      </c>
      <c r="B116" s="27" t="s">
        <v>223</v>
      </c>
      <c r="C116" s="28">
        <v>10221.683999999999</v>
      </c>
      <c r="D116" s="29">
        <v>11676.944</v>
      </c>
      <c r="E116" s="28">
        <v>6717.0659999999998</v>
      </c>
      <c r="F116" s="30">
        <v>7258.6909999999998</v>
      </c>
      <c r="G116" s="28">
        <v>2976.2959999999998</v>
      </c>
      <c r="H116" s="29">
        <v>1286.9580000000001</v>
      </c>
      <c r="I116" s="28">
        <v>1281.8910000000001</v>
      </c>
      <c r="J116" s="30">
        <v>617.79499999999996</v>
      </c>
      <c r="K116" s="31">
        <v>7245.387999999999</v>
      </c>
      <c r="L116" s="32">
        <v>10389.985999999999</v>
      </c>
    </row>
    <row r="117" spans="1:12" x14ac:dyDescent="0.2">
      <c r="A117" s="26" t="s">
        <v>224</v>
      </c>
      <c r="B117" s="27" t="s">
        <v>225</v>
      </c>
      <c r="C117" s="28">
        <v>8.5030000000000001</v>
      </c>
      <c r="D117" s="29">
        <v>36.725999999999999</v>
      </c>
      <c r="E117" s="28">
        <v>0.52500000000000002</v>
      </c>
      <c r="F117" s="30">
        <v>63.723999999999997</v>
      </c>
      <c r="G117" s="28">
        <v>991.11900000000003</v>
      </c>
      <c r="H117" s="29">
        <v>629.53399999999999</v>
      </c>
      <c r="I117" s="28">
        <v>221.63800000000001</v>
      </c>
      <c r="J117" s="30">
        <v>191.495</v>
      </c>
      <c r="K117" s="31">
        <v>-982.61599999999999</v>
      </c>
      <c r="L117" s="32">
        <v>-592.80799999999999</v>
      </c>
    </row>
    <row r="118" spans="1:12" x14ac:dyDescent="0.2">
      <c r="A118" s="26" t="s">
        <v>226</v>
      </c>
      <c r="B118" s="27" t="s">
        <v>227</v>
      </c>
      <c r="C118" s="28">
        <v>28471.87</v>
      </c>
      <c r="D118" s="29">
        <v>33072.482000000004</v>
      </c>
      <c r="E118" s="28">
        <v>18126.092000000001</v>
      </c>
      <c r="F118" s="30">
        <v>17272.454000000002</v>
      </c>
      <c r="G118" s="28">
        <v>17000.684000000001</v>
      </c>
      <c r="H118" s="29">
        <v>14349.406999999999</v>
      </c>
      <c r="I118" s="28">
        <v>2613.6469999999999</v>
      </c>
      <c r="J118" s="30">
        <v>2955.444</v>
      </c>
      <c r="K118" s="31">
        <v>11471.185999999998</v>
      </c>
      <c r="L118" s="32">
        <v>18723.075000000004</v>
      </c>
    </row>
    <row r="119" spans="1:12" x14ac:dyDescent="0.2">
      <c r="A119" s="26" t="s">
        <v>228</v>
      </c>
      <c r="B119" s="27" t="s">
        <v>229</v>
      </c>
      <c r="C119" s="28">
        <v>10493.727999999999</v>
      </c>
      <c r="D119" s="29">
        <v>8034.9809999999998</v>
      </c>
      <c r="E119" s="28">
        <v>2021.7349999999999</v>
      </c>
      <c r="F119" s="30">
        <v>1552.99</v>
      </c>
      <c r="G119" s="28">
        <v>3939.3829999999998</v>
      </c>
      <c r="H119" s="29">
        <v>4276.68</v>
      </c>
      <c r="I119" s="28">
        <v>613.30799999999999</v>
      </c>
      <c r="J119" s="30">
        <v>568.34900000000005</v>
      </c>
      <c r="K119" s="31">
        <v>6554.3449999999993</v>
      </c>
      <c r="L119" s="32">
        <v>3758.3009999999995</v>
      </c>
    </row>
    <row r="120" spans="1:12" x14ac:dyDescent="0.2">
      <c r="A120" s="26" t="s">
        <v>230</v>
      </c>
      <c r="B120" s="27" t="s">
        <v>231</v>
      </c>
      <c r="C120" s="28">
        <v>34345.39</v>
      </c>
      <c r="D120" s="29">
        <v>36137.03</v>
      </c>
      <c r="E120" s="28">
        <v>10309.634</v>
      </c>
      <c r="F120" s="30">
        <v>9718.9549999999999</v>
      </c>
      <c r="G120" s="28">
        <v>12238.459000000001</v>
      </c>
      <c r="H120" s="29">
        <v>12982.165999999999</v>
      </c>
      <c r="I120" s="28">
        <v>2992.1559999999999</v>
      </c>
      <c r="J120" s="30">
        <v>3080.9389999999999</v>
      </c>
      <c r="K120" s="31">
        <v>22106.930999999997</v>
      </c>
      <c r="L120" s="32">
        <v>23154.864000000001</v>
      </c>
    </row>
    <row r="121" spans="1:12" x14ac:dyDescent="0.2">
      <c r="A121" s="26" t="s">
        <v>232</v>
      </c>
      <c r="B121" s="27" t="s">
        <v>233</v>
      </c>
      <c r="C121" s="28">
        <v>1256.796</v>
      </c>
      <c r="D121" s="29">
        <v>2198.9209999999998</v>
      </c>
      <c r="E121" s="28">
        <v>1353.748</v>
      </c>
      <c r="F121" s="30">
        <v>4147.3630000000003</v>
      </c>
      <c r="G121" s="28">
        <v>2653.8330000000001</v>
      </c>
      <c r="H121" s="29">
        <v>1818.105</v>
      </c>
      <c r="I121" s="28">
        <v>526.06399999999996</v>
      </c>
      <c r="J121" s="30">
        <v>378.71600000000001</v>
      </c>
      <c r="K121" s="31">
        <v>-1397.037</v>
      </c>
      <c r="L121" s="32">
        <v>380.8159999999998</v>
      </c>
    </row>
    <row r="122" spans="1:12" x14ac:dyDescent="0.2">
      <c r="A122" s="26" t="s">
        <v>234</v>
      </c>
      <c r="B122" s="27" t="s">
        <v>235</v>
      </c>
      <c r="C122" s="28">
        <v>9480.8860000000004</v>
      </c>
      <c r="D122" s="29">
        <v>12155.611000000001</v>
      </c>
      <c r="E122" s="28">
        <v>78057.304000000004</v>
      </c>
      <c r="F122" s="30">
        <v>107673.04300000001</v>
      </c>
      <c r="G122" s="28">
        <v>210.482</v>
      </c>
      <c r="H122" s="29">
        <v>314.30700000000002</v>
      </c>
      <c r="I122" s="28">
        <v>1745.462</v>
      </c>
      <c r="J122" s="30">
        <v>1463.759</v>
      </c>
      <c r="K122" s="31">
        <v>9270.4040000000005</v>
      </c>
      <c r="L122" s="32">
        <v>11841.304</v>
      </c>
    </row>
    <row r="123" spans="1:12" x14ac:dyDescent="0.2">
      <c r="A123" s="26" t="s">
        <v>236</v>
      </c>
      <c r="B123" s="27" t="s">
        <v>237</v>
      </c>
      <c r="C123" s="28">
        <v>3843.9009999999998</v>
      </c>
      <c r="D123" s="29">
        <v>3168.471</v>
      </c>
      <c r="E123" s="28">
        <v>14749.483</v>
      </c>
      <c r="F123" s="30">
        <v>8659.4860000000008</v>
      </c>
      <c r="G123" s="28">
        <v>1723.8309999999999</v>
      </c>
      <c r="H123" s="29">
        <v>657.81899999999996</v>
      </c>
      <c r="I123" s="28">
        <v>4148.9369999999999</v>
      </c>
      <c r="J123" s="30">
        <v>1064.95</v>
      </c>
      <c r="K123" s="31">
        <v>2120.0699999999997</v>
      </c>
      <c r="L123" s="32">
        <v>2510.652</v>
      </c>
    </row>
    <row r="124" spans="1:12" x14ac:dyDescent="0.2">
      <c r="A124" s="26" t="s">
        <v>238</v>
      </c>
      <c r="B124" s="27" t="s">
        <v>239</v>
      </c>
      <c r="C124" s="28">
        <v>0.315</v>
      </c>
      <c r="D124" s="29">
        <v>2.218</v>
      </c>
      <c r="E124" s="28">
        <v>1.0999999999999999E-2</v>
      </c>
      <c r="F124" s="30">
        <v>0.14699999999999999</v>
      </c>
      <c r="G124" s="28">
        <v>584.92100000000005</v>
      </c>
      <c r="H124" s="29">
        <v>601.76400000000001</v>
      </c>
      <c r="I124" s="28">
        <v>93.671000000000006</v>
      </c>
      <c r="J124" s="30">
        <v>106.529</v>
      </c>
      <c r="K124" s="31">
        <v>-584.60599999999999</v>
      </c>
      <c r="L124" s="32">
        <v>-599.54600000000005</v>
      </c>
    </row>
    <row r="125" spans="1:12" x14ac:dyDescent="0.2">
      <c r="A125" s="26" t="s">
        <v>240</v>
      </c>
      <c r="B125" s="27" t="s">
        <v>241</v>
      </c>
      <c r="C125" s="28">
        <v>1137.7380000000001</v>
      </c>
      <c r="D125" s="29">
        <v>1589.2929999999999</v>
      </c>
      <c r="E125" s="28">
        <v>150.30199999999999</v>
      </c>
      <c r="F125" s="30">
        <v>167.54</v>
      </c>
      <c r="G125" s="28">
        <v>21394.688999999998</v>
      </c>
      <c r="H125" s="29">
        <v>25915.778999999999</v>
      </c>
      <c r="I125" s="28">
        <v>1922.453</v>
      </c>
      <c r="J125" s="30">
        <v>2355.4079999999999</v>
      </c>
      <c r="K125" s="31">
        <v>-20256.950999999997</v>
      </c>
      <c r="L125" s="32">
        <v>-24326.485999999997</v>
      </c>
    </row>
    <row r="126" spans="1:12" x14ac:dyDescent="0.2">
      <c r="A126" s="26" t="s">
        <v>242</v>
      </c>
      <c r="B126" s="27" t="s">
        <v>243</v>
      </c>
      <c r="C126" s="28">
        <v>239.58</v>
      </c>
      <c r="D126" s="29">
        <v>400.822</v>
      </c>
      <c r="E126" s="28">
        <v>138.09200000000001</v>
      </c>
      <c r="F126" s="30">
        <v>322.505</v>
      </c>
      <c r="G126" s="28">
        <v>400.762</v>
      </c>
      <c r="H126" s="29">
        <v>549.65800000000002</v>
      </c>
      <c r="I126" s="28">
        <v>30.393000000000001</v>
      </c>
      <c r="J126" s="30">
        <v>56.688000000000002</v>
      </c>
      <c r="K126" s="31">
        <v>-161.18199999999999</v>
      </c>
      <c r="L126" s="32">
        <v>-148.83600000000001</v>
      </c>
    </row>
    <row r="127" spans="1:12" x14ac:dyDescent="0.2">
      <c r="A127" s="26" t="s">
        <v>651</v>
      </c>
      <c r="B127" s="27" t="s">
        <v>652</v>
      </c>
      <c r="C127" s="28">
        <v>0</v>
      </c>
      <c r="D127" s="29">
        <v>0</v>
      </c>
      <c r="E127" s="28">
        <v>0</v>
      </c>
      <c r="F127" s="30">
        <v>0</v>
      </c>
      <c r="G127" s="28">
        <v>0</v>
      </c>
      <c r="H127" s="29">
        <v>0</v>
      </c>
      <c r="I127" s="28">
        <v>0</v>
      </c>
      <c r="J127" s="30">
        <v>0</v>
      </c>
      <c r="K127" s="31">
        <v>0</v>
      </c>
      <c r="L127" s="32">
        <v>0</v>
      </c>
    </row>
    <row r="128" spans="1:12" x14ac:dyDescent="0.2">
      <c r="A128" s="26" t="s">
        <v>653</v>
      </c>
      <c r="B128" s="27" t="s">
        <v>654</v>
      </c>
      <c r="C128" s="28">
        <v>0</v>
      </c>
      <c r="D128" s="29">
        <v>0</v>
      </c>
      <c r="E128" s="28">
        <v>0</v>
      </c>
      <c r="F128" s="30">
        <v>0</v>
      </c>
      <c r="G128" s="28">
        <v>0</v>
      </c>
      <c r="H128" s="29">
        <v>0</v>
      </c>
      <c r="I128" s="28">
        <v>0</v>
      </c>
      <c r="J128" s="30">
        <v>0</v>
      </c>
      <c r="K128" s="31">
        <v>0</v>
      </c>
      <c r="L128" s="32">
        <v>0</v>
      </c>
    </row>
    <row r="129" spans="1:12" x14ac:dyDescent="0.2">
      <c r="A129" s="26" t="s">
        <v>244</v>
      </c>
      <c r="B129" s="27" t="s">
        <v>245</v>
      </c>
      <c r="C129" s="28">
        <v>223.46</v>
      </c>
      <c r="D129" s="29">
        <v>224.56</v>
      </c>
      <c r="E129" s="28">
        <v>240.73500000000001</v>
      </c>
      <c r="F129" s="30">
        <v>84.503</v>
      </c>
      <c r="G129" s="28">
        <v>121.758</v>
      </c>
      <c r="H129" s="29">
        <v>254.25700000000001</v>
      </c>
      <c r="I129" s="28">
        <v>88.3</v>
      </c>
      <c r="J129" s="30">
        <v>420.98899999999998</v>
      </c>
      <c r="K129" s="31">
        <v>101.70200000000001</v>
      </c>
      <c r="L129" s="32">
        <v>-29.697000000000003</v>
      </c>
    </row>
    <row r="130" spans="1:12" x14ac:dyDescent="0.2">
      <c r="A130" s="26" t="s">
        <v>246</v>
      </c>
      <c r="B130" s="27" t="s">
        <v>247</v>
      </c>
      <c r="C130" s="28">
        <v>517.91099999999994</v>
      </c>
      <c r="D130" s="29">
        <v>641.29700000000003</v>
      </c>
      <c r="E130" s="28">
        <v>720.99199999999996</v>
      </c>
      <c r="F130" s="30">
        <v>712.05899999999997</v>
      </c>
      <c r="G130" s="28">
        <v>1894.9090000000001</v>
      </c>
      <c r="H130" s="29">
        <v>4445.5050000000001</v>
      </c>
      <c r="I130" s="28">
        <v>5418.1930000000002</v>
      </c>
      <c r="J130" s="30">
        <v>14683.598</v>
      </c>
      <c r="K130" s="31">
        <v>-1376.998</v>
      </c>
      <c r="L130" s="32">
        <v>-3804.2080000000001</v>
      </c>
    </row>
    <row r="131" spans="1:12" x14ac:dyDescent="0.2">
      <c r="A131" s="26" t="s">
        <v>248</v>
      </c>
      <c r="B131" s="27" t="s">
        <v>249</v>
      </c>
      <c r="C131" s="28">
        <v>3919.9470000000001</v>
      </c>
      <c r="D131" s="29">
        <v>1203.4000000000001</v>
      </c>
      <c r="E131" s="28">
        <v>4309.1480000000001</v>
      </c>
      <c r="F131" s="30">
        <v>1801.0350000000001</v>
      </c>
      <c r="G131" s="28">
        <v>4469.9170000000004</v>
      </c>
      <c r="H131" s="29">
        <v>4920.3549999999996</v>
      </c>
      <c r="I131" s="28">
        <v>8548.1409999999996</v>
      </c>
      <c r="J131" s="30">
        <v>3603.4859999999999</v>
      </c>
      <c r="K131" s="31">
        <v>-549.97000000000025</v>
      </c>
      <c r="L131" s="32">
        <v>-3716.9549999999995</v>
      </c>
    </row>
    <row r="132" spans="1:12" x14ac:dyDescent="0.2">
      <c r="A132" s="26" t="s">
        <v>250</v>
      </c>
      <c r="B132" s="27" t="s">
        <v>251</v>
      </c>
      <c r="C132" s="28">
        <v>0.27600000000000002</v>
      </c>
      <c r="D132" s="29">
        <v>0</v>
      </c>
      <c r="E132" s="28">
        <v>0.104</v>
      </c>
      <c r="F132" s="30">
        <v>0</v>
      </c>
      <c r="G132" s="28">
        <v>0</v>
      </c>
      <c r="H132" s="29">
        <v>0</v>
      </c>
      <c r="I132" s="28">
        <v>0</v>
      </c>
      <c r="J132" s="30">
        <v>0</v>
      </c>
      <c r="K132" s="31">
        <v>0.27600000000000002</v>
      </c>
      <c r="L132" s="32">
        <v>0</v>
      </c>
    </row>
    <row r="133" spans="1:12" x14ac:dyDescent="0.2">
      <c r="A133" s="26" t="s">
        <v>252</v>
      </c>
      <c r="B133" s="27" t="s">
        <v>253</v>
      </c>
      <c r="C133" s="28">
        <v>231.07599999999999</v>
      </c>
      <c r="D133" s="29">
        <v>204.91200000000001</v>
      </c>
      <c r="E133" s="28">
        <v>106.261</v>
      </c>
      <c r="F133" s="30">
        <v>196.661</v>
      </c>
      <c r="G133" s="28">
        <v>1552.778</v>
      </c>
      <c r="H133" s="29">
        <v>1570.731</v>
      </c>
      <c r="I133" s="28">
        <v>1827.7439999999999</v>
      </c>
      <c r="J133" s="30">
        <v>1701.9880000000001</v>
      </c>
      <c r="K133" s="31">
        <v>-1321.702</v>
      </c>
      <c r="L133" s="32">
        <v>-1365.819</v>
      </c>
    </row>
    <row r="134" spans="1:12" x14ac:dyDescent="0.2">
      <c r="A134" s="26" t="s">
        <v>254</v>
      </c>
      <c r="B134" s="27" t="s">
        <v>255</v>
      </c>
      <c r="C134" s="28">
        <v>0</v>
      </c>
      <c r="D134" s="29">
        <v>6.3E-2</v>
      </c>
      <c r="E134" s="28">
        <v>0</v>
      </c>
      <c r="F134" s="30">
        <v>0</v>
      </c>
      <c r="G134" s="28">
        <v>144.15</v>
      </c>
      <c r="H134" s="29">
        <v>162.601</v>
      </c>
      <c r="I134" s="28">
        <v>11.166</v>
      </c>
      <c r="J134" s="30">
        <v>12.179</v>
      </c>
      <c r="K134" s="31">
        <v>-144.15</v>
      </c>
      <c r="L134" s="32">
        <v>-162.53800000000001</v>
      </c>
    </row>
    <row r="135" spans="1:12" x14ac:dyDescent="0.2">
      <c r="A135" s="26" t="s">
        <v>256</v>
      </c>
      <c r="B135" s="27" t="s">
        <v>257</v>
      </c>
      <c r="C135" s="28">
        <v>1952.5809999999999</v>
      </c>
      <c r="D135" s="29">
        <v>1706.85</v>
      </c>
      <c r="E135" s="28">
        <v>3302.6860000000001</v>
      </c>
      <c r="F135" s="30">
        <v>3298.8359999999998</v>
      </c>
      <c r="G135" s="28">
        <v>33.942999999999998</v>
      </c>
      <c r="H135" s="29">
        <v>27.713000000000001</v>
      </c>
      <c r="I135" s="28">
        <v>49.93</v>
      </c>
      <c r="J135" s="30">
        <v>2.419</v>
      </c>
      <c r="K135" s="31">
        <v>1918.6379999999999</v>
      </c>
      <c r="L135" s="32">
        <v>1679.1369999999999</v>
      </c>
    </row>
    <row r="136" spans="1:12" x14ac:dyDescent="0.2">
      <c r="A136" s="26" t="s">
        <v>258</v>
      </c>
      <c r="B136" s="27" t="s">
        <v>259</v>
      </c>
      <c r="C136" s="28">
        <v>12066.115</v>
      </c>
      <c r="D136" s="29">
        <v>25225.554</v>
      </c>
      <c r="E136" s="28">
        <v>18504.911</v>
      </c>
      <c r="F136" s="30">
        <v>33165.213000000003</v>
      </c>
      <c r="G136" s="28">
        <v>20734.435000000001</v>
      </c>
      <c r="H136" s="29">
        <v>15365.615</v>
      </c>
      <c r="I136" s="28">
        <v>31150.903999999999</v>
      </c>
      <c r="J136" s="30">
        <v>21013.024000000001</v>
      </c>
      <c r="K136" s="31">
        <v>-8668.3200000000015</v>
      </c>
      <c r="L136" s="32">
        <v>9859.9390000000003</v>
      </c>
    </row>
    <row r="137" spans="1:12" x14ac:dyDescent="0.2">
      <c r="A137" s="26" t="s">
        <v>260</v>
      </c>
      <c r="B137" s="27" t="s">
        <v>261</v>
      </c>
      <c r="C137" s="28">
        <v>0</v>
      </c>
      <c r="D137" s="29">
        <v>0</v>
      </c>
      <c r="E137" s="28">
        <v>0</v>
      </c>
      <c r="F137" s="30">
        <v>0</v>
      </c>
      <c r="G137" s="28">
        <v>25.588000000000001</v>
      </c>
      <c r="H137" s="29">
        <v>29.599</v>
      </c>
      <c r="I137" s="28">
        <v>7.8109999999999999</v>
      </c>
      <c r="J137" s="30">
        <v>8.7479999999999993</v>
      </c>
      <c r="K137" s="31">
        <v>-25.588000000000001</v>
      </c>
      <c r="L137" s="32">
        <v>-29.599</v>
      </c>
    </row>
    <row r="138" spans="1:12" x14ac:dyDescent="0.2">
      <c r="A138" s="26" t="s">
        <v>262</v>
      </c>
      <c r="B138" s="27" t="s">
        <v>263</v>
      </c>
      <c r="C138" s="28">
        <v>197.386</v>
      </c>
      <c r="D138" s="29">
        <v>1137.951</v>
      </c>
      <c r="E138" s="28">
        <v>25.55</v>
      </c>
      <c r="F138" s="30">
        <v>189.762</v>
      </c>
      <c r="G138" s="28">
        <v>1219.07</v>
      </c>
      <c r="H138" s="29">
        <v>2203.56</v>
      </c>
      <c r="I138" s="28">
        <v>253.36600000000001</v>
      </c>
      <c r="J138" s="30">
        <v>510.12</v>
      </c>
      <c r="K138" s="31">
        <v>-1021.684</v>
      </c>
      <c r="L138" s="32">
        <v>-1065.6089999999999</v>
      </c>
    </row>
    <row r="139" spans="1:12" x14ac:dyDescent="0.2">
      <c r="A139" s="26" t="s">
        <v>264</v>
      </c>
      <c r="B139" s="27" t="s">
        <v>265</v>
      </c>
      <c r="C139" s="28">
        <v>0.52900000000000003</v>
      </c>
      <c r="D139" s="29">
        <v>0.876</v>
      </c>
      <c r="E139" s="28">
        <v>0.21099999999999999</v>
      </c>
      <c r="F139" s="30">
        <v>0.497</v>
      </c>
      <c r="G139" s="28">
        <v>16.405999999999999</v>
      </c>
      <c r="H139" s="29">
        <v>49.837000000000003</v>
      </c>
      <c r="I139" s="28">
        <v>5.085</v>
      </c>
      <c r="J139" s="30">
        <v>25.495999999999999</v>
      </c>
      <c r="K139" s="31">
        <v>-15.876999999999999</v>
      </c>
      <c r="L139" s="32">
        <v>-48.961000000000006</v>
      </c>
    </row>
    <row r="140" spans="1:12" x14ac:dyDescent="0.2">
      <c r="A140" s="26" t="s">
        <v>266</v>
      </c>
      <c r="B140" s="27" t="s">
        <v>267</v>
      </c>
      <c r="C140" s="28">
        <v>465.18599999999998</v>
      </c>
      <c r="D140" s="29">
        <v>32.954000000000001</v>
      </c>
      <c r="E140" s="28">
        <v>675.85699999999997</v>
      </c>
      <c r="F140" s="30">
        <v>40.993000000000002</v>
      </c>
      <c r="G140" s="28">
        <v>106698.802</v>
      </c>
      <c r="H140" s="29">
        <v>94145.365999999995</v>
      </c>
      <c r="I140" s="28">
        <v>154569.07</v>
      </c>
      <c r="J140" s="30">
        <v>125545.5</v>
      </c>
      <c r="K140" s="31">
        <v>-106233.61599999999</v>
      </c>
      <c r="L140" s="32">
        <v>-94112.411999999997</v>
      </c>
    </row>
    <row r="141" spans="1:12" x14ac:dyDescent="0.2">
      <c r="A141" s="26" t="s">
        <v>268</v>
      </c>
      <c r="B141" s="27" t="s">
        <v>269</v>
      </c>
      <c r="C141" s="28">
        <v>1563.5360000000001</v>
      </c>
      <c r="D141" s="29">
        <v>12198.46</v>
      </c>
      <c r="E141" s="28">
        <v>1576.56</v>
      </c>
      <c r="F141" s="30">
        <v>15324.665999999999</v>
      </c>
      <c r="G141" s="28">
        <v>7618.9250000000002</v>
      </c>
      <c r="H141" s="29">
        <v>17271.697</v>
      </c>
      <c r="I141" s="28">
        <v>6475.9970000000003</v>
      </c>
      <c r="J141" s="30">
        <v>18281.810000000001</v>
      </c>
      <c r="K141" s="31">
        <v>-6055.3890000000001</v>
      </c>
      <c r="L141" s="32">
        <v>-5073.237000000001</v>
      </c>
    </row>
    <row r="142" spans="1:12" x14ac:dyDescent="0.2">
      <c r="A142" s="26" t="s">
        <v>270</v>
      </c>
      <c r="B142" s="27" t="s">
        <v>271</v>
      </c>
      <c r="C142" s="28">
        <v>610.00400000000002</v>
      </c>
      <c r="D142" s="29">
        <v>1029.5229999999999</v>
      </c>
      <c r="E142" s="28">
        <v>116.47799999999999</v>
      </c>
      <c r="F142" s="30">
        <v>242.49799999999999</v>
      </c>
      <c r="G142" s="28">
        <v>12680.233</v>
      </c>
      <c r="H142" s="29">
        <v>10447.653</v>
      </c>
      <c r="I142" s="28">
        <v>12457.941000000001</v>
      </c>
      <c r="J142" s="30">
        <v>9402.3250000000007</v>
      </c>
      <c r="K142" s="31">
        <v>-12070.228999999999</v>
      </c>
      <c r="L142" s="32">
        <v>-9418.130000000001</v>
      </c>
    </row>
    <row r="143" spans="1:12" x14ac:dyDescent="0.2">
      <c r="A143" s="26" t="s">
        <v>272</v>
      </c>
      <c r="B143" s="27" t="s">
        <v>273</v>
      </c>
      <c r="C143" s="28">
        <v>41543.275000000001</v>
      </c>
      <c r="D143" s="29">
        <v>34411.951000000001</v>
      </c>
      <c r="E143" s="28">
        <v>52429.483</v>
      </c>
      <c r="F143" s="30">
        <v>40324.663999999997</v>
      </c>
      <c r="G143" s="28">
        <v>17766.603999999999</v>
      </c>
      <c r="H143" s="29">
        <v>18771.126</v>
      </c>
      <c r="I143" s="28">
        <v>21136.567999999999</v>
      </c>
      <c r="J143" s="30">
        <v>21263.899000000001</v>
      </c>
      <c r="K143" s="31">
        <v>23776.671000000002</v>
      </c>
      <c r="L143" s="32">
        <v>15640.825000000001</v>
      </c>
    </row>
    <row r="144" spans="1:12" x14ac:dyDescent="0.2">
      <c r="A144" s="26" t="s">
        <v>274</v>
      </c>
      <c r="B144" s="27" t="s">
        <v>275</v>
      </c>
      <c r="C144" s="28">
        <v>4687.0249999999996</v>
      </c>
      <c r="D144" s="29">
        <v>4312.6689999999999</v>
      </c>
      <c r="E144" s="28">
        <v>3178.915</v>
      </c>
      <c r="F144" s="30">
        <v>1859.068</v>
      </c>
      <c r="G144" s="28">
        <v>6566.7340000000004</v>
      </c>
      <c r="H144" s="29">
        <v>17554.042000000001</v>
      </c>
      <c r="I144" s="28">
        <v>4917.0429999999997</v>
      </c>
      <c r="J144" s="30">
        <v>22464.715</v>
      </c>
      <c r="K144" s="31">
        <v>-1879.7090000000007</v>
      </c>
      <c r="L144" s="32">
        <v>-13241.373000000001</v>
      </c>
    </row>
    <row r="145" spans="1:12" x14ac:dyDescent="0.2">
      <c r="A145" s="26" t="s">
        <v>276</v>
      </c>
      <c r="B145" s="27" t="s">
        <v>277</v>
      </c>
      <c r="C145" s="28">
        <v>1224.913</v>
      </c>
      <c r="D145" s="29">
        <v>1804.4290000000001</v>
      </c>
      <c r="E145" s="28">
        <v>1135.82</v>
      </c>
      <c r="F145" s="30">
        <v>1825.748</v>
      </c>
      <c r="G145" s="28">
        <v>14615.727000000001</v>
      </c>
      <c r="H145" s="29">
        <v>14040.315000000001</v>
      </c>
      <c r="I145" s="28">
        <v>13332.441999999999</v>
      </c>
      <c r="J145" s="30">
        <v>13041.130999999999</v>
      </c>
      <c r="K145" s="31">
        <v>-13390.814</v>
      </c>
      <c r="L145" s="32">
        <v>-12235.886</v>
      </c>
    </row>
    <row r="146" spans="1:12" x14ac:dyDescent="0.2">
      <c r="A146" s="26" t="s">
        <v>278</v>
      </c>
      <c r="B146" s="27" t="s">
        <v>279</v>
      </c>
      <c r="C146" s="28">
        <v>33590.595999999998</v>
      </c>
      <c r="D146" s="29">
        <v>33432.404000000002</v>
      </c>
      <c r="E146" s="28">
        <v>25632.416000000001</v>
      </c>
      <c r="F146" s="30">
        <v>26741.258999999998</v>
      </c>
      <c r="G146" s="28">
        <v>34429.114999999998</v>
      </c>
      <c r="H146" s="29">
        <v>40279.26</v>
      </c>
      <c r="I146" s="28">
        <v>38440.656999999999</v>
      </c>
      <c r="J146" s="30">
        <v>40838.892999999996</v>
      </c>
      <c r="K146" s="31">
        <v>-838.51900000000023</v>
      </c>
      <c r="L146" s="32">
        <v>-6846.8559999999998</v>
      </c>
    </row>
    <row r="147" spans="1:12" x14ac:dyDescent="0.2">
      <c r="A147" s="26" t="s">
        <v>280</v>
      </c>
      <c r="B147" s="27" t="s">
        <v>281</v>
      </c>
      <c r="C147" s="28">
        <v>27017.623</v>
      </c>
      <c r="D147" s="29">
        <v>40620.375999999997</v>
      </c>
      <c r="E147" s="28">
        <v>43554.146000000001</v>
      </c>
      <c r="F147" s="30">
        <v>57133.071000000004</v>
      </c>
      <c r="G147" s="28">
        <v>1105.482</v>
      </c>
      <c r="H147" s="29">
        <v>1761.02</v>
      </c>
      <c r="I147" s="28">
        <v>856.72799999999995</v>
      </c>
      <c r="J147" s="30">
        <v>1280.24</v>
      </c>
      <c r="K147" s="31">
        <v>25912.141</v>
      </c>
      <c r="L147" s="32">
        <v>38859.356</v>
      </c>
    </row>
    <row r="148" spans="1:12" x14ac:dyDescent="0.2">
      <c r="A148" s="26" t="s">
        <v>655</v>
      </c>
      <c r="B148" s="27" t="s">
        <v>656</v>
      </c>
      <c r="C148" s="28">
        <v>0</v>
      </c>
      <c r="D148" s="29">
        <v>0</v>
      </c>
      <c r="E148" s="28">
        <v>0</v>
      </c>
      <c r="F148" s="30">
        <v>0</v>
      </c>
      <c r="G148" s="28">
        <v>0</v>
      </c>
      <c r="H148" s="29">
        <v>0</v>
      </c>
      <c r="I148" s="28">
        <v>0</v>
      </c>
      <c r="J148" s="30">
        <v>0</v>
      </c>
      <c r="K148" s="31">
        <v>0</v>
      </c>
      <c r="L148" s="32">
        <v>0</v>
      </c>
    </row>
    <row r="149" spans="1:12" x14ac:dyDescent="0.2">
      <c r="A149" s="26" t="s">
        <v>282</v>
      </c>
      <c r="B149" s="27" t="s">
        <v>283</v>
      </c>
      <c r="C149" s="28">
        <v>5248.518</v>
      </c>
      <c r="D149" s="29">
        <v>9519.93</v>
      </c>
      <c r="E149" s="28">
        <v>24047.575000000001</v>
      </c>
      <c r="F149" s="30">
        <v>34771.567000000003</v>
      </c>
      <c r="G149" s="28">
        <v>82.83</v>
      </c>
      <c r="H149" s="29">
        <v>46.268000000000001</v>
      </c>
      <c r="I149" s="28">
        <v>293.68900000000002</v>
      </c>
      <c r="J149" s="30">
        <v>117.712</v>
      </c>
      <c r="K149" s="31">
        <v>5165.6880000000001</v>
      </c>
      <c r="L149" s="32">
        <v>9473.6620000000003</v>
      </c>
    </row>
    <row r="150" spans="1:12" x14ac:dyDescent="0.2">
      <c r="A150" s="26" t="s">
        <v>284</v>
      </c>
      <c r="B150" s="27" t="s">
        <v>285</v>
      </c>
      <c r="C150" s="28">
        <v>189.143</v>
      </c>
      <c r="D150" s="29">
        <v>140.05099999999999</v>
      </c>
      <c r="E150" s="28">
        <v>31.108000000000001</v>
      </c>
      <c r="F150" s="30">
        <v>24.050999999999998</v>
      </c>
      <c r="G150" s="28">
        <v>2126.4670000000001</v>
      </c>
      <c r="H150" s="29">
        <v>2425.268</v>
      </c>
      <c r="I150" s="28">
        <v>318.137</v>
      </c>
      <c r="J150" s="30">
        <v>356.36599999999999</v>
      </c>
      <c r="K150" s="31">
        <v>-1937.3240000000001</v>
      </c>
      <c r="L150" s="32">
        <v>-2285.2170000000001</v>
      </c>
    </row>
    <row r="151" spans="1:12" x14ac:dyDescent="0.2">
      <c r="A151" s="26" t="s">
        <v>286</v>
      </c>
      <c r="B151" s="27" t="s">
        <v>287</v>
      </c>
      <c r="C151" s="28">
        <v>0</v>
      </c>
      <c r="D151" s="29">
        <v>1.3819999999999999</v>
      </c>
      <c r="E151" s="28">
        <v>0</v>
      </c>
      <c r="F151" s="30">
        <v>23.3</v>
      </c>
      <c r="G151" s="28">
        <v>1.014</v>
      </c>
      <c r="H151" s="29">
        <v>69.222999999999999</v>
      </c>
      <c r="I151" s="28">
        <v>0.36</v>
      </c>
      <c r="J151" s="30">
        <v>26.55</v>
      </c>
      <c r="K151" s="31">
        <v>-1.014</v>
      </c>
      <c r="L151" s="32">
        <v>-67.840999999999994</v>
      </c>
    </row>
    <row r="152" spans="1:12" x14ac:dyDescent="0.2">
      <c r="A152" s="26" t="s">
        <v>288</v>
      </c>
      <c r="B152" s="27" t="s">
        <v>289</v>
      </c>
      <c r="C152" s="28">
        <v>55743.758999999998</v>
      </c>
      <c r="D152" s="29">
        <v>67622.095000000001</v>
      </c>
      <c r="E152" s="28">
        <v>14777.68</v>
      </c>
      <c r="F152" s="30">
        <v>16708.156999999999</v>
      </c>
      <c r="G152" s="28">
        <v>10034.398999999999</v>
      </c>
      <c r="H152" s="29">
        <v>11754.415000000001</v>
      </c>
      <c r="I152" s="28">
        <v>2375.1950000000002</v>
      </c>
      <c r="J152" s="30">
        <v>2558.335</v>
      </c>
      <c r="K152" s="31">
        <v>45709.36</v>
      </c>
      <c r="L152" s="32">
        <v>55867.68</v>
      </c>
    </row>
    <row r="153" spans="1:12" x14ac:dyDescent="0.2">
      <c r="A153" s="26" t="s">
        <v>290</v>
      </c>
      <c r="B153" s="27" t="s">
        <v>291</v>
      </c>
      <c r="C153" s="28">
        <v>75238.100999999995</v>
      </c>
      <c r="D153" s="29">
        <v>91680.614000000001</v>
      </c>
      <c r="E153" s="28">
        <v>21115.045999999998</v>
      </c>
      <c r="F153" s="30">
        <v>26836.569</v>
      </c>
      <c r="G153" s="28">
        <v>59292.644999999997</v>
      </c>
      <c r="H153" s="29">
        <v>65319.423000000003</v>
      </c>
      <c r="I153" s="28">
        <v>12752.427</v>
      </c>
      <c r="J153" s="30">
        <v>15259.109</v>
      </c>
      <c r="K153" s="31">
        <v>15945.455999999998</v>
      </c>
      <c r="L153" s="32">
        <v>26361.190999999999</v>
      </c>
    </row>
    <row r="154" spans="1:12" x14ac:dyDescent="0.2">
      <c r="A154" s="26" t="s">
        <v>292</v>
      </c>
      <c r="B154" s="27" t="s">
        <v>293</v>
      </c>
      <c r="C154" s="28">
        <v>47.274000000000001</v>
      </c>
      <c r="D154" s="29">
        <v>0</v>
      </c>
      <c r="E154" s="28">
        <v>25.968</v>
      </c>
      <c r="F154" s="30">
        <v>0</v>
      </c>
      <c r="G154" s="28">
        <v>542.798</v>
      </c>
      <c r="H154" s="29">
        <v>369.08699999999999</v>
      </c>
      <c r="I154" s="28">
        <v>28.715</v>
      </c>
      <c r="J154" s="30">
        <v>16.309000000000001</v>
      </c>
      <c r="K154" s="31">
        <v>-495.524</v>
      </c>
      <c r="L154" s="32">
        <v>-369.08699999999999</v>
      </c>
    </row>
    <row r="155" spans="1:12" x14ac:dyDescent="0.2">
      <c r="A155" s="26" t="s">
        <v>294</v>
      </c>
      <c r="B155" s="27" t="s">
        <v>295</v>
      </c>
      <c r="C155" s="28">
        <v>262754.10100000002</v>
      </c>
      <c r="D155" s="29">
        <v>272937.71999999997</v>
      </c>
      <c r="E155" s="28">
        <v>72061.051999999996</v>
      </c>
      <c r="F155" s="30">
        <v>75387.137000000002</v>
      </c>
      <c r="G155" s="28">
        <v>35958.286</v>
      </c>
      <c r="H155" s="29">
        <v>47285.447999999997</v>
      </c>
      <c r="I155" s="28">
        <v>14121.654</v>
      </c>
      <c r="J155" s="30">
        <v>15687.439</v>
      </c>
      <c r="K155" s="31">
        <v>226795.81500000003</v>
      </c>
      <c r="L155" s="32">
        <v>225652.27199999997</v>
      </c>
    </row>
    <row r="156" spans="1:12" x14ac:dyDescent="0.2">
      <c r="A156" s="26" t="s">
        <v>296</v>
      </c>
      <c r="B156" s="27" t="s">
        <v>297</v>
      </c>
      <c r="C156" s="28">
        <v>4517.68</v>
      </c>
      <c r="D156" s="29">
        <v>3910.39</v>
      </c>
      <c r="E156" s="28">
        <v>363.91800000000001</v>
      </c>
      <c r="F156" s="30">
        <v>334.49900000000002</v>
      </c>
      <c r="G156" s="28">
        <v>822.85699999999997</v>
      </c>
      <c r="H156" s="29">
        <v>679.18700000000001</v>
      </c>
      <c r="I156" s="28">
        <v>104.913</v>
      </c>
      <c r="J156" s="30">
        <v>76.355999999999995</v>
      </c>
      <c r="K156" s="31">
        <v>3694.8230000000003</v>
      </c>
      <c r="L156" s="32">
        <v>3231.203</v>
      </c>
    </row>
    <row r="157" spans="1:12" x14ac:dyDescent="0.2">
      <c r="A157" s="26" t="s">
        <v>298</v>
      </c>
      <c r="B157" s="27" t="s">
        <v>299</v>
      </c>
      <c r="C157" s="28">
        <v>43082.311999999998</v>
      </c>
      <c r="D157" s="29">
        <v>42487.644</v>
      </c>
      <c r="E157" s="28">
        <v>115063.32</v>
      </c>
      <c r="F157" s="30">
        <v>95011.195999999996</v>
      </c>
      <c r="G157" s="28">
        <v>27336.144</v>
      </c>
      <c r="H157" s="29">
        <v>30753.755000000001</v>
      </c>
      <c r="I157" s="28">
        <v>76240.680999999997</v>
      </c>
      <c r="J157" s="30">
        <v>81694.415999999997</v>
      </c>
      <c r="K157" s="31">
        <v>15746.167999999998</v>
      </c>
      <c r="L157" s="32">
        <v>11733.888999999999</v>
      </c>
    </row>
    <row r="158" spans="1:12" x14ac:dyDescent="0.2">
      <c r="A158" s="26" t="s">
        <v>300</v>
      </c>
      <c r="B158" s="27" t="s">
        <v>301</v>
      </c>
      <c r="C158" s="28">
        <v>11327.764999999999</v>
      </c>
      <c r="D158" s="29">
        <v>12359.491</v>
      </c>
      <c r="E158" s="28">
        <v>26536.407999999999</v>
      </c>
      <c r="F158" s="30">
        <v>20220.164000000001</v>
      </c>
      <c r="G158" s="28">
        <v>21032.946</v>
      </c>
      <c r="H158" s="29">
        <v>21930.85</v>
      </c>
      <c r="I158" s="28">
        <v>38102.991999999998</v>
      </c>
      <c r="J158" s="30">
        <v>32763.345000000001</v>
      </c>
      <c r="K158" s="31">
        <v>-9705.1810000000005</v>
      </c>
      <c r="L158" s="32">
        <v>-9571.3589999999986</v>
      </c>
    </row>
    <row r="159" spans="1:12" x14ac:dyDescent="0.2">
      <c r="A159" s="26" t="s">
        <v>302</v>
      </c>
      <c r="B159" s="27" t="s">
        <v>303</v>
      </c>
      <c r="C159" s="28">
        <v>2451.6669999999999</v>
      </c>
      <c r="D159" s="29">
        <v>4010.4059999999999</v>
      </c>
      <c r="E159" s="28">
        <v>23149.522000000001</v>
      </c>
      <c r="F159" s="30">
        <v>34283.06</v>
      </c>
      <c r="G159" s="28">
        <v>111.15900000000001</v>
      </c>
      <c r="H159" s="29">
        <v>206.089</v>
      </c>
      <c r="I159" s="28">
        <v>809.68100000000004</v>
      </c>
      <c r="J159" s="30">
        <v>1552.761</v>
      </c>
      <c r="K159" s="31">
        <v>2340.5079999999998</v>
      </c>
      <c r="L159" s="32">
        <v>3804.317</v>
      </c>
    </row>
    <row r="160" spans="1:12" x14ac:dyDescent="0.2">
      <c r="A160" s="26" t="s">
        <v>304</v>
      </c>
      <c r="B160" s="27" t="s">
        <v>305</v>
      </c>
      <c r="C160" s="28">
        <v>91278.061000000002</v>
      </c>
      <c r="D160" s="29">
        <v>98259.73</v>
      </c>
      <c r="E160" s="28">
        <v>27200.946</v>
      </c>
      <c r="F160" s="30">
        <v>30594.691999999999</v>
      </c>
      <c r="G160" s="28">
        <v>77575.368000000002</v>
      </c>
      <c r="H160" s="29">
        <v>79553.209000000003</v>
      </c>
      <c r="I160" s="28">
        <v>22970.684000000001</v>
      </c>
      <c r="J160" s="30">
        <v>23256.776000000002</v>
      </c>
      <c r="K160" s="31">
        <v>13702.692999999999</v>
      </c>
      <c r="L160" s="32">
        <v>18706.520999999993</v>
      </c>
    </row>
    <row r="161" spans="1:12" x14ac:dyDescent="0.2">
      <c r="A161" s="26" t="s">
        <v>306</v>
      </c>
      <c r="B161" s="27" t="s">
        <v>307</v>
      </c>
      <c r="C161" s="28">
        <v>14.582000000000001</v>
      </c>
      <c r="D161" s="29">
        <v>29.936</v>
      </c>
      <c r="E161" s="28">
        <v>1.401</v>
      </c>
      <c r="F161" s="30">
        <v>3.6389999999999998</v>
      </c>
      <c r="G161" s="28">
        <v>149.887</v>
      </c>
      <c r="H161" s="29">
        <v>28.367000000000001</v>
      </c>
      <c r="I161" s="28">
        <v>23.43</v>
      </c>
      <c r="J161" s="30">
        <v>2.992</v>
      </c>
      <c r="K161" s="31">
        <v>-135.30500000000001</v>
      </c>
      <c r="L161" s="32">
        <v>1.5689999999999991</v>
      </c>
    </row>
    <row r="162" spans="1:12" x14ac:dyDescent="0.2">
      <c r="A162" s="26" t="s">
        <v>308</v>
      </c>
      <c r="B162" s="27" t="s">
        <v>309</v>
      </c>
      <c r="C162" s="28">
        <v>2.8420000000000001</v>
      </c>
      <c r="D162" s="29">
        <v>4.8479999999999999</v>
      </c>
      <c r="E162" s="28">
        <v>1.4490000000000001</v>
      </c>
      <c r="F162" s="30">
        <v>5.55</v>
      </c>
      <c r="G162" s="28">
        <v>0</v>
      </c>
      <c r="H162" s="29">
        <v>8.5000000000000006E-2</v>
      </c>
      <c r="I162" s="28">
        <v>0</v>
      </c>
      <c r="J162" s="30">
        <v>5.0000000000000001E-3</v>
      </c>
      <c r="K162" s="31">
        <v>2.8420000000000001</v>
      </c>
      <c r="L162" s="32">
        <v>4.7629999999999999</v>
      </c>
    </row>
    <row r="163" spans="1:12" x14ac:dyDescent="0.2">
      <c r="A163" s="26" t="s">
        <v>310</v>
      </c>
      <c r="B163" s="27" t="s">
        <v>311</v>
      </c>
      <c r="C163" s="28">
        <v>4208.9570000000003</v>
      </c>
      <c r="D163" s="29">
        <v>5219.8360000000002</v>
      </c>
      <c r="E163" s="28">
        <v>1422.2750000000001</v>
      </c>
      <c r="F163" s="30">
        <v>1475.3610000000001</v>
      </c>
      <c r="G163" s="28">
        <v>22637.422999999999</v>
      </c>
      <c r="H163" s="29">
        <v>18995.268</v>
      </c>
      <c r="I163" s="28">
        <v>7573.8789999999999</v>
      </c>
      <c r="J163" s="30">
        <v>5111.1260000000002</v>
      </c>
      <c r="K163" s="31">
        <v>-18428.466</v>
      </c>
      <c r="L163" s="32">
        <v>-13775.432000000001</v>
      </c>
    </row>
    <row r="164" spans="1:12" x14ac:dyDescent="0.2">
      <c r="A164" s="26" t="s">
        <v>312</v>
      </c>
      <c r="B164" s="27" t="s">
        <v>313</v>
      </c>
      <c r="C164" s="28">
        <v>48.619</v>
      </c>
      <c r="D164" s="29">
        <v>0.22500000000000001</v>
      </c>
      <c r="E164" s="28">
        <v>38.503</v>
      </c>
      <c r="F164" s="30">
        <v>6.8000000000000005E-2</v>
      </c>
      <c r="G164" s="28">
        <v>66558.903000000006</v>
      </c>
      <c r="H164" s="29">
        <v>82495.558999999994</v>
      </c>
      <c r="I164" s="28">
        <v>12846.858</v>
      </c>
      <c r="J164" s="30">
        <v>15237.18</v>
      </c>
      <c r="K164" s="31">
        <v>-66510.284</v>
      </c>
      <c r="L164" s="32">
        <v>-82495.333999999988</v>
      </c>
    </row>
    <row r="165" spans="1:12" x14ac:dyDescent="0.2">
      <c r="A165" s="26" t="s">
        <v>314</v>
      </c>
      <c r="B165" s="27" t="s">
        <v>315</v>
      </c>
      <c r="C165" s="28">
        <v>249.74199999999999</v>
      </c>
      <c r="D165" s="29">
        <v>300.15199999999999</v>
      </c>
      <c r="E165" s="28">
        <v>168.81</v>
      </c>
      <c r="F165" s="30">
        <v>159.52799999999999</v>
      </c>
      <c r="G165" s="28">
        <v>28478.246999999999</v>
      </c>
      <c r="H165" s="29">
        <v>26507.213</v>
      </c>
      <c r="I165" s="28">
        <v>11109.287</v>
      </c>
      <c r="J165" s="30">
        <v>12218.224</v>
      </c>
      <c r="K165" s="31">
        <v>-28228.505000000001</v>
      </c>
      <c r="L165" s="32">
        <v>-26207.061000000002</v>
      </c>
    </row>
    <row r="166" spans="1:12" x14ac:dyDescent="0.2">
      <c r="A166" s="26" t="s">
        <v>316</v>
      </c>
      <c r="B166" s="27" t="s">
        <v>317</v>
      </c>
      <c r="C166" s="28">
        <v>380618.35</v>
      </c>
      <c r="D166" s="29">
        <v>423760.40700000001</v>
      </c>
      <c r="E166" s="28">
        <v>72300.638000000006</v>
      </c>
      <c r="F166" s="30">
        <v>79572.986999999994</v>
      </c>
      <c r="G166" s="28">
        <v>361034.005</v>
      </c>
      <c r="H166" s="29">
        <v>393221.429</v>
      </c>
      <c r="I166" s="28">
        <v>83814.672999999995</v>
      </c>
      <c r="J166" s="30">
        <v>91680.457999999999</v>
      </c>
      <c r="K166" s="31">
        <v>19584.344999999972</v>
      </c>
      <c r="L166" s="32">
        <v>30538.978000000003</v>
      </c>
    </row>
    <row r="167" spans="1:12" x14ac:dyDescent="0.2">
      <c r="A167" s="26" t="s">
        <v>318</v>
      </c>
      <c r="B167" s="27" t="s">
        <v>319</v>
      </c>
      <c r="C167" s="28">
        <v>71438.62</v>
      </c>
      <c r="D167" s="29">
        <v>53596.574000000001</v>
      </c>
      <c r="E167" s="28">
        <v>32137.095000000001</v>
      </c>
      <c r="F167" s="30">
        <v>25581.589</v>
      </c>
      <c r="G167" s="28">
        <v>135339.58499999999</v>
      </c>
      <c r="H167" s="29">
        <v>148875.272</v>
      </c>
      <c r="I167" s="28">
        <v>62791.612000000001</v>
      </c>
      <c r="J167" s="30">
        <v>69782.012000000002</v>
      </c>
      <c r="K167" s="31">
        <v>-63900.964999999997</v>
      </c>
      <c r="L167" s="32">
        <v>-95278.698000000004</v>
      </c>
    </row>
    <row r="168" spans="1:12" x14ac:dyDescent="0.2">
      <c r="A168" s="26" t="s">
        <v>320</v>
      </c>
      <c r="B168" s="27" t="s">
        <v>321</v>
      </c>
      <c r="C168" s="28">
        <v>13706.071</v>
      </c>
      <c r="D168" s="29">
        <v>16064.04</v>
      </c>
      <c r="E168" s="28">
        <v>5705.7020000000002</v>
      </c>
      <c r="F168" s="30">
        <v>6496.4650000000001</v>
      </c>
      <c r="G168" s="28">
        <v>21658.34</v>
      </c>
      <c r="H168" s="29">
        <v>21125.266</v>
      </c>
      <c r="I168" s="28">
        <v>14977.495999999999</v>
      </c>
      <c r="J168" s="30">
        <v>14924.553</v>
      </c>
      <c r="K168" s="31">
        <v>-7952.2690000000002</v>
      </c>
      <c r="L168" s="32">
        <v>-5061.2259999999987</v>
      </c>
    </row>
    <row r="169" spans="1:12" x14ac:dyDescent="0.2">
      <c r="A169" s="26" t="s">
        <v>322</v>
      </c>
      <c r="B169" s="27" t="s">
        <v>323</v>
      </c>
      <c r="C169" s="28">
        <v>0</v>
      </c>
      <c r="D169" s="29">
        <v>0</v>
      </c>
      <c r="E169" s="28">
        <v>0</v>
      </c>
      <c r="F169" s="30">
        <v>0</v>
      </c>
      <c r="G169" s="28">
        <v>9.657</v>
      </c>
      <c r="H169" s="29">
        <v>20.042999999999999</v>
      </c>
      <c r="I169" s="28">
        <v>4.6059999999999999</v>
      </c>
      <c r="J169" s="30">
        <v>6.1989999999999998</v>
      </c>
      <c r="K169" s="31">
        <v>-9.657</v>
      </c>
      <c r="L169" s="32">
        <v>-20.042999999999999</v>
      </c>
    </row>
    <row r="170" spans="1:12" x14ac:dyDescent="0.2">
      <c r="A170" s="26" t="s">
        <v>324</v>
      </c>
      <c r="B170" s="27" t="s">
        <v>325</v>
      </c>
      <c r="C170" s="28">
        <v>50698.438000000002</v>
      </c>
      <c r="D170" s="29">
        <v>57366.955999999998</v>
      </c>
      <c r="E170" s="28">
        <v>26918.344000000001</v>
      </c>
      <c r="F170" s="30">
        <v>25466.074000000001</v>
      </c>
      <c r="G170" s="28">
        <v>13687.351000000001</v>
      </c>
      <c r="H170" s="29">
        <v>17387.280999999999</v>
      </c>
      <c r="I170" s="28">
        <v>6871.5680000000002</v>
      </c>
      <c r="J170" s="30">
        <v>8329.0969999999998</v>
      </c>
      <c r="K170" s="31">
        <v>37011.087</v>
      </c>
      <c r="L170" s="32">
        <v>39979.675000000003</v>
      </c>
    </row>
    <row r="171" spans="1:12" x14ac:dyDescent="0.2">
      <c r="A171" s="26" t="s">
        <v>326</v>
      </c>
      <c r="B171" s="27" t="s">
        <v>327</v>
      </c>
      <c r="C171" s="28">
        <v>413160.02399999998</v>
      </c>
      <c r="D171" s="29">
        <v>461898.92499999999</v>
      </c>
      <c r="E171" s="28">
        <v>169730.19899999999</v>
      </c>
      <c r="F171" s="30">
        <v>179256.62</v>
      </c>
      <c r="G171" s="28">
        <v>183049.448</v>
      </c>
      <c r="H171" s="29">
        <v>190544.97099999999</v>
      </c>
      <c r="I171" s="28">
        <v>85856.54</v>
      </c>
      <c r="J171" s="30">
        <v>91328.376000000004</v>
      </c>
      <c r="K171" s="31">
        <v>230110.57599999997</v>
      </c>
      <c r="L171" s="32">
        <v>271353.95400000003</v>
      </c>
    </row>
    <row r="172" spans="1:12" x14ac:dyDescent="0.2">
      <c r="A172" s="26" t="s">
        <v>328</v>
      </c>
      <c r="B172" s="27" t="s">
        <v>329</v>
      </c>
      <c r="C172" s="28">
        <v>5371.3980000000001</v>
      </c>
      <c r="D172" s="29">
        <v>6535.7979999999998</v>
      </c>
      <c r="E172" s="28">
        <v>6205.0330000000004</v>
      </c>
      <c r="F172" s="30">
        <v>6198.8140000000003</v>
      </c>
      <c r="G172" s="28">
        <v>11963.839</v>
      </c>
      <c r="H172" s="29">
        <v>12646.403</v>
      </c>
      <c r="I172" s="28">
        <v>10116.749</v>
      </c>
      <c r="J172" s="30">
        <v>9866.7919999999995</v>
      </c>
      <c r="K172" s="31">
        <v>-6592.4409999999998</v>
      </c>
      <c r="L172" s="32">
        <v>-6110.6050000000005</v>
      </c>
    </row>
    <row r="173" spans="1:12" x14ac:dyDescent="0.2">
      <c r="A173" s="26" t="s">
        <v>330</v>
      </c>
      <c r="B173" s="27" t="s">
        <v>331</v>
      </c>
      <c r="C173" s="28">
        <v>2884.3739999999998</v>
      </c>
      <c r="D173" s="29">
        <v>2555.277</v>
      </c>
      <c r="E173" s="28">
        <v>5354.2879999999996</v>
      </c>
      <c r="F173" s="30">
        <v>4538.7650000000003</v>
      </c>
      <c r="G173" s="28">
        <v>9079.2510000000002</v>
      </c>
      <c r="H173" s="29">
        <v>12879.483</v>
      </c>
      <c r="I173" s="28">
        <v>12019.838</v>
      </c>
      <c r="J173" s="30">
        <v>14780.995999999999</v>
      </c>
      <c r="K173" s="31">
        <v>-6194.8770000000004</v>
      </c>
      <c r="L173" s="32">
        <v>-10324.206</v>
      </c>
    </row>
    <row r="174" spans="1:12" x14ac:dyDescent="0.2">
      <c r="A174" s="26" t="s">
        <v>332</v>
      </c>
      <c r="B174" s="27" t="s">
        <v>333</v>
      </c>
      <c r="C174" s="28">
        <v>46992.521999999997</v>
      </c>
      <c r="D174" s="29">
        <v>47998.625</v>
      </c>
      <c r="E174" s="28">
        <v>30739.262999999999</v>
      </c>
      <c r="F174" s="30">
        <v>30814.405999999999</v>
      </c>
      <c r="G174" s="28">
        <v>255.517</v>
      </c>
      <c r="H174" s="29">
        <v>509.26100000000002</v>
      </c>
      <c r="I174" s="28">
        <v>100.851</v>
      </c>
      <c r="J174" s="30">
        <v>174.08699999999999</v>
      </c>
      <c r="K174" s="31">
        <v>46737.004999999997</v>
      </c>
      <c r="L174" s="32">
        <v>47489.364000000001</v>
      </c>
    </row>
    <row r="175" spans="1:12" x14ac:dyDescent="0.2">
      <c r="A175" s="26" t="s">
        <v>334</v>
      </c>
      <c r="B175" s="27" t="s">
        <v>335</v>
      </c>
      <c r="C175" s="28">
        <v>11431.518</v>
      </c>
      <c r="D175" s="29">
        <v>2177.9780000000001</v>
      </c>
      <c r="E175" s="28">
        <v>4872.5969999999998</v>
      </c>
      <c r="F175" s="30">
        <v>1584.825</v>
      </c>
      <c r="G175" s="28">
        <v>16016.050999999999</v>
      </c>
      <c r="H175" s="29">
        <v>21879.362000000001</v>
      </c>
      <c r="I175" s="28">
        <v>15825.457</v>
      </c>
      <c r="J175" s="30">
        <v>20509.797999999999</v>
      </c>
      <c r="K175" s="31">
        <v>-4584.5329999999994</v>
      </c>
      <c r="L175" s="32">
        <v>-19701.384000000002</v>
      </c>
    </row>
    <row r="176" spans="1:12" x14ac:dyDescent="0.2">
      <c r="A176" s="26" t="s">
        <v>336</v>
      </c>
      <c r="B176" s="27" t="s">
        <v>337</v>
      </c>
      <c r="C176" s="28">
        <v>43249.002999999997</v>
      </c>
      <c r="D176" s="29">
        <v>61672.055</v>
      </c>
      <c r="E176" s="28">
        <v>28445.026000000002</v>
      </c>
      <c r="F176" s="30">
        <v>37510.527000000002</v>
      </c>
      <c r="G176" s="28">
        <v>19507.785</v>
      </c>
      <c r="H176" s="29">
        <v>22380.848999999998</v>
      </c>
      <c r="I176" s="28">
        <v>10911.536</v>
      </c>
      <c r="J176" s="30">
        <v>12126.027</v>
      </c>
      <c r="K176" s="31">
        <v>23741.217999999997</v>
      </c>
      <c r="L176" s="32">
        <v>39291.206000000006</v>
      </c>
    </row>
    <row r="177" spans="1:12" x14ac:dyDescent="0.2">
      <c r="A177" s="26" t="s">
        <v>338</v>
      </c>
      <c r="B177" s="27" t="s">
        <v>339</v>
      </c>
      <c r="C177" s="28">
        <v>229.44399999999999</v>
      </c>
      <c r="D177" s="29">
        <v>99.126000000000005</v>
      </c>
      <c r="E177" s="28">
        <v>68.631</v>
      </c>
      <c r="F177" s="30">
        <v>21.922000000000001</v>
      </c>
      <c r="G177" s="28">
        <v>202.244</v>
      </c>
      <c r="H177" s="29">
        <v>719.24300000000005</v>
      </c>
      <c r="I177" s="28">
        <v>71.768000000000001</v>
      </c>
      <c r="J177" s="30">
        <v>255.46899999999999</v>
      </c>
      <c r="K177" s="31">
        <v>27.199999999999989</v>
      </c>
      <c r="L177" s="32">
        <v>-620.11700000000008</v>
      </c>
    </row>
    <row r="178" spans="1:12" x14ac:dyDescent="0.2">
      <c r="A178" s="26" t="s">
        <v>340</v>
      </c>
      <c r="B178" s="27" t="s">
        <v>341</v>
      </c>
      <c r="C178" s="28">
        <v>14374.058999999999</v>
      </c>
      <c r="D178" s="29">
        <v>18967.524000000001</v>
      </c>
      <c r="E178" s="28">
        <v>14168.689</v>
      </c>
      <c r="F178" s="30">
        <v>15387.741</v>
      </c>
      <c r="G178" s="28">
        <v>6841.3119999999999</v>
      </c>
      <c r="H178" s="29">
        <v>8089.366</v>
      </c>
      <c r="I178" s="28">
        <v>2755.9929999999999</v>
      </c>
      <c r="J178" s="30">
        <v>3541.31</v>
      </c>
      <c r="K178" s="31">
        <v>7532.7469999999994</v>
      </c>
      <c r="L178" s="32">
        <v>10878.158000000001</v>
      </c>
    </row>
    <row r="179" spans="1:12" x14ac:dyDescent="0.2">
      <c r="A179" s="26" t="s">
        <v>342</v>
      </c>
      <c r="B179" s="27" t="s">
        <v>343</v>
      </c>
      <c r="C179" s="28">
        <v>35048.158000000003</v>
      </c>
      <c r="D179" s="29">
        <v>35083.576000000001</v>
      </c>
      <c r="E179" s="28">
        <v>16660.755000000001</v>
      </c>
      <c r="F179" s="30">
        <v>15241.521000000001</v>
      </c>
      <c r="G179" s="28">
        <v>59100.586000000003</v>
      </c>
      <c r="H179" s="29">
        <v>60720.508000000002</v>
      </c>
      <c r="I179" s="28">
        <v>20675.117999999999</v>
      </c>
      <c r="J179" s="30">
        <v>19858.275000000001</v>
      </c>
      <c r="K179" s="31">
        <v>-24052.428</v>
      </c>
      <c r="L179" s="32">
        <v>-25636.932000000001</v>
      </c>
    </row>
    <row r="180" spans="1:12" x14ac:dyDescent="0.2">
      <c r="A180" s="26" t="s">
        <v>344</v>
      </c>
      <c r="B180" s="27" t="s">
        <v>345</v>
      </c>
      <c r="C180" s="28">
        <v>171185.47099999999</v>
      </c>
      <c r="D180" s="29">
        <v>205057.951</v>
      </c>
      <c r="E180" s="28">
        <v>210984.37</v>
      </c>
      <c r="F180" s="30">
        <v>219220.13099999999</v>
      </c>
      <c r="G180" s="28">
        <v>29038.26</v>
      </c>
      <c r="H180" s="29">
        <v>31559.175999999999</v>
      </c>
      <c r="I180" s="28">
        <v>26242.264999999999</v>
      </c>
      <c r="J180" s="30">
        <v>27003.864000000001</v>
      </c>
      <c r="K180" s="31">
        <v>142147.21099999998</v>
      </c>
      <c r="L180" s="32">
        <v>173498.77499999999</v>
      </c>
    </row>
    <row r="181" spans="1:12" x14ac:dyDescent="0.2">
      <c r="A181" s="26" t="s">
        <v>346</v>
      </c>
      <c r="B181" s="27" t="s">
        <v>347</v>
      </c>
      <c r="C181" s="28">
        <v>56203.906000000003</v>
      </c>
      <c r="D181" s="29">
        <v>58594.256999999998</v>
      </c>
      <c r="E181" s="28">
        <v>13400.169</v>
      </c>
      <c r="F181" s="30">
        <v>15135.306</v>
      </c>
      <c r="G181" s="28">
        <v>78525.316999999995</v>
      </c>
      <c r="H181" s="29">
        <v>77987.963000000003</v>
      </c>
      <c r="I181" s="28">
        <v>8986.1080000000002</v>
      </c>
      <c r="J181" s="30">
        <v>8758.7479999999996</v>
      </c>
      <c r="K181" s="31">
        <v>-22321.410999999993</v>
      </c>
      <c r="L181" s="32">
        <v>-19393.706000000006</v>
      </c>
    </row>
    <row r="182" spans="1:12" x14ac:dyDescent="0.2">
      <c r="A182" s="26" t="s">
        <v>348</v>
      </c>
      <c r="B182" s="27" t="s">
        <v>349</v>
      </c>
      <c r="C182" s="28">
        <v>6114.6189999999997</v>
      </c>
      <c r="D182" s="29">
        <v>8445.1610000000001</v>
      </c>
      <c r="E182" s="28">
        <v>3811.8139999999999</v>
      </c>
      <c r="F182" s="30">
        <v>6266.7030000000004</v>
      </c>
      <c r="G182" s="28">
        <v>5191.6949999999997</v>
      </c>
      <c r="H182" s="29">
        <v>7639.3270000000002</v>
      </c>
      <c r="I182" s="28">
        <v>3810.444</v>
      </c>
      <c r="J182" s="30">
        <v>5909.2430000000004</v>
      </c>
      <c r="K182" s="31">
        <v>922.92399999999998</v>
      </c>
      <c r="L182" s="32">
        <v>805.83399999999983</v>
      </c>
    </row>
    <row r="183" spans="1:12" x14ac:dyDescent="0.2">
      <c r="A183" s="26" t="s">
        <v>350</v>
      </c>
      <c r="B183" s="27" t="s">
        <v>351</v>
      </c>
      <c r="C183" s="28">
        <v>47617.428999999996</v>
      </c>
      <c r="D183" s="29">
        <v>52518.781000000003</v>
      </c>
      <c r="E183" s="28">
        <v>36127.593999999997</v>
      </c>
      <c r="F183" s="30">
        <v>36638.277999999998</v>
      </c>
      <c r="G183" s="28">
        <v>55021.707000000002</v>
      </c>
      <c r="H183" s="29">
        <v>58215.036999999997</v>
      </c>
      <c r="I183" s="28">
        <v>22550.074000000001</v>
      </c>
      <c r="J183" s="30">
        <v>21865.125</v>
      </c>
      <c r="K183" s="31">
        <v>-7404.2780000000057</v>
      </c>
      <c r="L183" s="32">
        <v>-5696.2559999999939</v>
      </c>
    </row>
    <row r="184" spans="1:12" x14ac:dyDescent="0.2">
      <c r="A184" s="26" t="s">
        <v>352</v>
      </c>
      <c r="B184" s="27" t="s">
        <v>353</v>
      </c>
      <c r="C184" s="28">
        <v>5558.1859999999997</v>
      </c>
      <c r="D184" s="29">
        <v>4910.5140000000001</v>
      </c>
      <c r="E184" s="28">
        <v>2225.645</v>
      </c>
      <c r="F184" s="30">
        <v>1661.6469999999999</v>
      </c>
      <c r="G184" s="28">
        <v>8975.8279999999995</v>
      </c>
      <c r="H184" s="29">
        <v>8707.732</v>
      </c>
      <c r="I184" s="28">
        <v>2936.462</v>
      </c>
      <c r="J184" s="30">
        <v>2849.7620000000002</v>
      </c>
      <c r="K184" s="31">
        <v>-3417.6419999999998</v>
      </c>
      <c r="L184" s="32">
        <v>-3797.2179999999998</v>
      </c>
    </row>
    <row r="185" spans="1:12" x14ac:dyDescent="0.2">
      <c r="A185" s="26" t="s">
        <v>354</v>
      </c>
      <c r="B185" s="27" t="s">
        <v>355</v>
      </c>
      <c r="C185" s="28">
        <v>49477.084999999999</v>
      </c>
      <c r="D185" s="29">
        <v>54334.593000000001</v>
      </c>
      <c r="E185" s="28">
        <v>22402.556</v>
      </c>
      <c r="F185" s="30">
        <v>25661.414000000001</v>
      </c>
      <c r="G185" s="28">
        <v>18403.216</v>
      </c>
      <c r="H185" s="29">
        <v>21501.330999999998</v>
      </c>
      <c r="I185" s="28">
        <v>6675.2740000000003</v>
      </c>
      <c r="J185" s="30">
        <v>7757.7560000000003</v>
      </c>
      <c r="K185" s="31">
        <v>31073.868999999999</v>
      </c>
      <c r="L185" s="32">
        <v>32833.262000000002</v>
      </c>
    </row>
    <row r="186" spans="1:12" x14ac:dyDescent="0.2">
      <c r="A186" s="26" t="s">
        <v>356</v>
      </c>
      <c r="B186" s="27" t="s">
        <v>357</v>
      </c>
      <c r="C186" s="28">
        <v>185000.06200000001</v>
      </c>
      <c r="D186" s="29">
        <v>190051.796</v>
      </c>
      <c r="E186" s="28">
        <v>35440.302000000003</v>
      </c>
      <c r="F186" s="30">
        <v>34692.49</v>
      </c>
      <c r="G186" s="28">
        <v>162165.101</v>
      </c>
      <c r="H186" s="29">
        <v>196681.11600000001</v>
      </c>
      <c r="I186" s="28">
        <v>41252.440999999999</v>
      </c>
      <c r="J186" s="30">
        <v>42558.788</v>
      </c>
      <c r="K186" s="31">
        <v>22834.96100000001</v>
      </c>
      <c r="L186" s="32">
        <v>-6629.320000000007</v>
      </c>
    </row>
    <row r="187" spans="1:12" x14ac:dyDescent="0.2">
      <c r="A187" s="26" t="s">
        <v>358</v>
      </c>
      <c r="B187" s="27" t="s">
        <v>359</v>
      </c>
      <c r="C187" s="28">
        <v>480.06</v>
      </c>
      <c r="D187" s="29">
        <v>378.78500000000003</v>
      </c>
      <c r="E187" s="28">
        <v>938.36500000000001</v>
      </c>
      <c r="F187" s="30">
        <v>741.95100000000002</v>
      </c>
      <c r="G187" s="28">
        <v>288.113</v>
      </c>
      <c r="H187" s="29">
        <v>337.04199999999997</v>
      </c>
      <c r="I187" s="28">
        <v>482.00299999999999</v>
      </c>
      <c r="J187" s="30">
        <v>1111.0319999999999</v>
      </c>
      <c r="K187" s="31">
        <v>191.947</v>
      </c>
      <c r="L187" s="32">
        <v>41.743000000000052</v>
      </c>
    </row>
    <row r="188" spans="1:12" x14ac:dyDescent="0.2">
      <c r="A188" s="26" t="s">
        <v>360</v>
      </c>
      <c r="B188" s="27" t="s">
        <v>361</v>
      </c>
      <c r="C188" s="28">
        <v>41270.601000000002</v>
      </c>
      <c r="D188" s="29">
        <v>51786.137999999999</v>
      </c>
      <c r="E188" s="28">
        <v>99998.263999999996</v>
      </c>
      <c r="F188" s="30">
        <v>116581.758</v>
      </c>
      <c r="G188" s="28">
        <v>35939.394999999997</v>
      </c>
      <c r="H188" s="29">
        <v>49294.394999999997</v>
      </c>
      <c r="I188" s="28">
        <v>37716.553999999996</v>
      </c>
      <c r="J188" s="30">
        <v>55310.536999999997</v>
      </c>
      <c r="K188" s="31">
        <v>5331.2060000000056</v>
      </c>
      <c r="L188" s="32">
        <v>2491.7430000000022</v>
      </c>
    </row>
    <row r="189" spans="1:12" x14ac:dyDescent="0.2">
      <c r="A189" s="26" t="s">
        <v>362</v>
      </c>
      <c r="B189" s="27" t="s">
        <v>363</v>
      </c>
      <c r="C189" s="28">
        <v>19106.364000000001</v>
      </c>
      <c r="D189" s="29">
        <v>25702.307000000001</v>
      </c>
      <c r="E189" s="28">
        <v>51559.834000000003</v>
      </c>
      <c r="F189" s="30">
        <v>60815.063999999998</v>
      </c>
      <c r="G189" s="28">
        <v>13051.611999999999</v>
      </c>
      <c r="H189" s="29">
        <v>20305.242999999999</v>
      </c>
      <c r="I189" s="28">
        <v>22208.278999999999</v>
      </c>
      <c r="J189" s="30">
        <v>35197.294000000002</v>
      </c>
      <c r="K189" s="31">
        <v>6054.7520000000022</v>
      </c>
      <c r="L189" s="32">
        <v>5397.0640000000021</v>
      </c>
    </row>
    <row r="190" spans="1:12" x14ac:dyDescent="0.2">
      <c r="A190" s="26" t="s">
        <v>364</v>
      </c>
      <c r="B190" s="27" t="s">
        <v>365</v>
      </c>
      <c r="C190" s="28">
        <v>398.815</v>
      </c>
      <c r="D190" s="29">
        <v>216.315</v>
      </c>
      <c r="E190" s="28">
        <v>153.191</v>
      </c>
      <c r="F190" s="30">
        <v>62.923999999999999</v>
      </c>
      <c r="G190" s="28">
        <v>45249.262999999999</v>
      </c>
      <c r="H190" s="29">
        <v>36861.01</v>
      </c>
      <c r="I190" s="28">
        <v>18089.376</v>
      </c>
      <c r="J190" s="30">
        <v>16232.696</v>
      </c>
      <c r="K190" s="31">
        <v>-44850.447999999997</v>
      </c>
      <c r="L190" s="32">
        <v>-36644.695</v>
      </c>
    </row>
    <row r="191" spans="1:12" x14ac:dyDescent="0.2">
      <c r="A191" s="26" t="s">
        <v>366</v>
      </c>
      <c r="B191" s="27" t="s">
        <v>367</v>
      </c>
      <c r="C191" s="28">
        <v>3.4000000000000002E-2</v>
      </c>
      <c r="D191" s="29">
        <v>8.8999999999999996E-2</v>
      </c>
      <c r="E191" s="28">
        <v>8.9999999999999993E-3</v>
      </c>
      <c r="F191" s="30">
        <v>2.3E-2</v>
      </c>
      <c r="G191" s="28">
        <v>881.94399999999996</v>
      </c>
      <c r="H191" s="29">
        <v>3030.511</v>
      </c>
      <c r="I191" s="28">
        <v>553.72400000000005</v>
      </c>
      <c r="J191" s="30">
        <v>1413.4259999999999</v>
      </c>
      <c r="K191" s="31">
        <v>-881.91</v>
      </c>
      <c r="L191" s="32">
        <v>-3030.422</v>
      </c>
    </row>
    <row r="192" spans="1:12" x14ac:dyDescent="0.2">
      <c r="A192" s="26" t="s">
        <v>368</v>
      </c>
      <c r="B192" s="27" t="s">
        <v>369</v>
      </c>
      <c r="C192" s="28">
        <v>884.39099999999996</v>
      </c>
      <c r="D192" s="29">
        <v>1268.8209999999999</v>
      </c>
      <c r="E192" s="28">
        <v>1645.34</v>
      </c>
      <c r="F192" s="30">
        <v>1865.971</v>
      </c>
      <c r="G192" s="28">
        <v>6405.2719999999999</v>
      </c>
      <c r="H192" s="29">
        <v>2968.0169999999998</v>
      </c>
      <c r="I192" s="28">
        <v>2219.4969999999998</v>
      </c>
      <c r="J192" s="30">
        <v>1307.876</v>
      </c>
      <c r="K192" s="31">
        <v>-5520.8810000000003</v>
      </c>
      <c r="L192" s="32">
        <v>-1699.1959999999999</v>
      </c>
    </row>
    <row r="193" spans="1:12" x14ac:dyDescent="0.2">
      <c r="A193" s="26" t="s">
        <v>370</v>
      </c>
      <c r="B193" s="27" t="s">
        <v>371</v>
      </c>
      <c r="C193" s="28">
        <v>49102.601000000002</v>
      </c>
      <c r="D193" s="29">
        <v>86785.592999999993</v>
      </c>
      <c r="E193" s="28">
        <v>67939.225000000006</v>
      </c>
      <c r="F193" s="30">
        <v>96636.951000000001</v>
      </c>
      <c r="G193" s="28">
        <v>39998.137000000002</v>
      </c>
      <c r="H193" s="29">
        <v>61003.353999999999</v>
      </c>
      <c r="I193" s="28">
        <v>52270.938999999998</v>
      </c>
      <c r="J193" s="30">
        <v>77236.657999999996</v>
      </c>
      <c r="K193" s="31">
        <v>9104.4639999999999</v>
      </c>
      <c r="L193" s="32">
        <v>25782.238999999994</v>
      </c>
    </row>
    <row r="194" spans="1:12" x14ac:dyDescent="0.2">
      <c r="A194" s="26" t="s">
        <v>372</v>
      </c>
      <c r="B194" s="27" t="s">
        <v>373</v>
      </c>
      <c r="C194" s="28">
        <v>12424.968999999999</v>
      </c>
      <c r="D194" s="29">
        <v>15007.915000000001</v>
      </c>
      <c r="E194" s="28">
        <v>7145.1279999999997</v>
      </c>
      <c r="F194" s="30">
        <v>7886.299</v>
      </c>
      <c r="G194" s="28">
        <v>15856.915000000001</v>
      </c>
      <c r="H194" s="29">
        <v>26377.050999999999</v>
      </c>
      <c r="I194" s="28">
        <v>5229.2169999999996</v>
      </c>
      <c r="J194" s="30">
        <v>7424.8029999999999</v>
      </c>
      <c r="K194" s="31">
        <v>-3431.9460000000017</v>
      </c>
      <c r="L194" s="32">
        <v>-11369.135999999999</v>
      </c>
    </row>
    <row r="195" spans="1:12" x14ac:dyDescent="0.2">
      <c r="A195" s="26" t="s">
        <v>374</v>
      </c>
      <c r="B195" s="27" t="s">
        <v>375</v>
      </c>
      <c r="C195" s="28">
        <v>2789.1819999999998</v>
      </c>
      <c r="D195" s="29">
        <v>1720.846</v>
      </c>
      <c r="E195" s="28">
        <v>385.435</v>
      </c>
      <c r="F195" s="30">
        <v>310.68299999999999</v>
      </c>
      <c r="G195" s="28">
        <v>2366.41</v>
      </c>
      <c r="H195" s="29">
        <v>3520.6759999999999</v>
      </c>
      <c r="I195" s="28">
        <v>844.63499999999999</v>
      </c>
      <c r="J195" s="30">
        <v>1633.1389999999999</v>
      </c>
      <c r="K195" s="31">
        <v>422.77199999999993</v>
      </c>
      <c r="L195" s="32">
        <v>-1799.83</v>
      </c>
    </row>
    <row r="196" spans="1:12" x14ac:dyDescent="0.2">
      <c r="A196" s="26" t="s">
        <v>376</v>
      </c>
      <c r="B196" s="27" t="s">
        <v>377</v>
      </c>
      <c r="C196" s="28">
        <v>9567.7479999999996</v>
      </c>
      <c r="D196" s="29">
        <v>15429.566000000001</v>
      </c>
      <c r="E196" s="28">
        <v>11545.49</v>
      </c>
      <c r="F196" s="30">
        <v>22715.555</v>
      </c>
      <c r="G196" s="28">
        <v>5402.3509999999997</v>
      </c>
      <c r="H196" s="29">
        <v>3149.634</v>
      </c>
      <c r="I196" s="28">
        <v>10819.876</v>
      </c>
      <c r="J196" s="30">
        <v>3290.1120000000001</v>
      </c>
      <c r="K196" s="31">
        <v>4165.3969999999999</v>
      </c>
      <c r="L196" s="32">
        <v>12279.932000000001</v>
      </c>
    </row>
    <row r="197" spans="1:12" x14ac:dyDescent="0.2">
      <c r="A197" s="26" t="s">
        <v>378</v>
      </c>
      <c r="B197" s="27" t="s">
        <v>379</v>
      </c>
      <c r="C197" s="28">
        <v>13176.352999999999</v>
      </c>
      <c r="D197" s="29">
        <v>26457.677</v>
      </c>
      <c r="E197" s="28">
        <v>82255.497000000003</v>
      </c>
      <c r="F197" s="30">
        <v>160249.101</v>
      </c>
      <c r="G197" s="28">
        <v>11380.544</v>
      </c>
      <c r="H197" s="29">
        <v>3081.3420000000001</v>
      </c>
      <c r="I197" s="28">
        <v>33128.538999999997</v>
      </c>
      <c r="J197" s="30">
        <v>5911.1350000000002</v>
      </c>
      <c r="K197" s="31">
        <v>1795.8089999999993</v>
      </c>
      <c r="L197" s="32">
        <v>23376.334999999999</v>
      </c>
    </row>
    <row r="198" spans="1:12" x14ac:dyDescent="0.2">
      <c r="A198" s="26" t="s">
        <v>380</v>
      </c>
      <c r="B198" s="27" t="s">
        <v>381</v>
      </c>
      <c r="C198" s="28">
        <v>2356.527</v>
      </c>
      <c r="D198" s="29">
        <v>1850.345</v>
      </c>
      <c r="E198" s="28">
        <v>15197.382</v>
      </c>
      <c r="F198" s="30">
        <v>18147.026999999998</v>
      </c>
      <c r="G198" s="28">
        <v>6276.26</v>
      </c>
      <c r="H198" s="29">
        <v>4932.57</v>
      </c>
      <c r="I198" s="28">
        <v>96388.868000000002</v>
      </c>
      <c r="J198" s="30">
        <v>76736.009000000005</v>
      </c>
      <c r="K198" s="31">
        <v>-3919.7330000000002</v>
      </c>
      <c r="L198" s="32">
        <v>-3082.2249999999995</v>
      </c>
    </row>
    <row r="199" spans="1:12" x14ac:dyDescent="0.2">
      <c r="A199" s="26" t="s">
        <v>382</v>
      </c>
      <c r="B199" s="27" t="s">
        <v>383</v>
      </c>
      <c r="C199" s="28">
        <v>19598.423999999999</v>
      </c>
      <c r="D199" s="29">
        <v>15740.954</v>
      </c>
      <c r="E199" s="28">
        <v>49598.394999999997</v>
      </c>
      <c r="F199" s="30">
        <v>37477.129999999997</v>
      </c>
      <c r="G199" s="28">
        <v>27970.81</v>
      </c>
      <c r="H199" s="29">
        <v>7870.6750000000002</v>
      </c>
      <c r="I199" s="28">
        <v>84290.112999999998</v>
      </c>
      <c r="J199" s="30">
        <v>20714.543000000001</v>
      </c>
      <c r="K199" s="31">
        <v>-8372.3860000000022</v>
      </c>
      <c r="L199" s="32">
        <v>7870.2789999999995</v>
      </c>
    </row>
    <row r="200" spans="1:12" x14ac:dyDescent="0.2">
      <c r="A200" s="26" t="s">
        <v>538</v>
      </c>
      <c r="B200" s="27" t="s">
        <v>539</v>
      </c>
      <c r="C200" s="28">
        <v>0</v>
      </c>
      <c r="D200" s="29">
        <v>0</v>
      </c>
      <c r="E200" s="28">
        <v>0</v>
      </c>
      <c r="F200" s="30">
        <v>0</v>
      </c>
      <c r="G200" s="28">
        <v>0</v>
      </c>
      <c r="H200" s="29">
        <v>0</v>
      </c>
      <c r="I200" s="28">
        <v>0</v>
      </c>
      <c r="J200" s="30">
        <v>0</v>
      </c>
      <c r="K200" s="31">
        <v>0</v>
      </c>
      <c r="L200" s="32">
        <v>0</v>
      </c>
    </row>
    <row r="201" spans="1:12" x14ac:dyDescent="0.2">
      <c r="A201" s="26" t="s">
        <v>384</v>
      </c>
      <c r="B201" s="27" t="s">
        <v>385</v>
      </c>
      <c r="C201" s="28">
        <v>47678.343000000001</v>
      </c>
      <c r="D201" s="29">
        <v>49275.711000000003</v>
      </c>
      <c r="E201" s="28">
        <v>227836.93</v>
      </c>
      <c r="F201" s="30">
        <v>228425.61799999999</v>
      </c>
      <c r="G201" s="28">
        <v>4652.4650000000001</v>
      </c>
      <c r="H201" s="29">
        <v>3242.4789999999998</v>
      </c>
      <c r="I201" s="28">
        <v>17762.782999999999</v>
      </c>
      <c r="J201" s="30">
        <v>11193.794</v>
      </c>
      <c r="K201" s="31">
        <v>43025.877999999997</v>
      </c>
      <c r="L201" s="32">
        <v>46033.232000000004</v>
      </c>
    </row>
    <row r="202" spans="1:12" x14ac:dyDescent="0.2">
      <c r="A202" s="26" t="s">
        <v>636</v>
      </c>
      <c r="B202" s="27" t="s">
        <v>637</v>
      </c>
      <c r="C202" s="28">
        <v>0</v>
      </c>
      <c r="D202" s="29">
        <v>0</v>
      </c>
      <c r="E202" s="28">
        <v>0</v>
      </c>
      <c r="F202" s="30">
        <v>0</v>
      </c>
      <c r="G202" s="28">
        <v>0</v>
      </c>
      <c r="H202" s="29">
        <v>0</v>
      </c>
      <c r="I202" s="28">
        <v>0</v>
      </c>
      <c r="J202" s="30">
        <v>0</v>
      </c>
      <c r="K202" s="31">
        <v>0</v>
      </c>
      <c r="L202" s="32">
        <v>0</v>
      </c>
    </row>
    <row r="203" spans="1:12" x14ac:dyDescent="0.2">
      <c r="A203" s="26" t="s">
        <v>386</v>
      </c>
      <c r="B203" s="27" t="s">
        <v>387</v>
      </c>
      <c r="C203" s="28">
        <v>14663.643</v>
      </c>
      <c r="D203" s="29">
        <v>12733.045</v>
      </c>
      <c r="E203" s="28">
        <v>197933.967</v>
      </c>
      <c r="F203" s="30">
        <v>150014.821</v>
      </c>
      <c r="G203" s="28">
        <v>102.782</v>
      </c>
      <c r="H203" s="29">
        <v>754.04100000000005</v>
      </c>
      <c r="I203" s="28">
        <v>163.05199999999999</v>
      </c>
      <c r="J203" s="30">
        <v>3830.4810000000002</v>
      </c>
      <c r="K203" s="31">
        <v>14560.861000000001</v>
      </c>
      <c r="L203" s="32">
        <v>11979.004000000001</v>
      </c>
    </row>
    <row r="204" spans="1:12" x14ac:dyDescent="0.2">
      <c r="A204" s="26" t="s">
        <v>388</v>
      </c>
      <c r="B204" s="27" t="s">
        <v>389</v>
      </c>
      <c r="C204" s="28">
        <v>361701.77899999998</v>
      </c>
      <c r="D204" s="29">
        <v>379505.08</v>
      </c>
      <c r="E204" s="28">
        <v>218454.071</v>
      </c>
      <c r="F204" s="30">
        <v>232648.31</v>
      </c>
      <c r="G204" s="28">
        <v>363161.06</v>
      </c>
      <c r="H204" s="29">
        <v>435124.14299999998</v>
      </c>
      <c r="I204" s="28">
        <v>351371.598</v>
      </c>
      <c r="J204" s="30">
        <v>351542.022</v>
      </c>
      <c r="K204" s="31">
        <v>-1459.2810000000172</v>
      </c>
      <c r="L204" s="32">
        <v>-55619.062999999966</v>
      </c>
    </row>
    <row r="205" spans="1:12" x14ac:dyDescent="0.2">
      <c r="A205" s="26" t="s">
        <v>390</v>
      </c>
      <c r="B205" s="27" t="s">
        <v>391</v>
      </c>
      <c r="C205" s="28">
        <v>13510.065000000001</v>
      </c>
      <c r="D205" s="29">
        <v>15488.96</v>
      </c>
      <c r="E205" s="28">
        <v>6054.3779999999997</v>
      </c>
      <c r="F205" s="30">
        <v>6862.768</v>
      </c>
      <c r="G205" s="28">
        <v>35970.769</v>
      </c>
      <c r="H205" s="29">
        <v>13526.548000000001</v>
      </c>
      <c r="I205" s="28">
        <v>6253.33</v>
      </c>
      <c r="J205" s="30">
        <v>2889.1439999999998</v>
      </c>
      <c r="K205" s="31">
        <v>-22460.703999999998</v>
      </c>
      <c r="L205" s="32">
        <v>1962.4119999999984</v>
      </c>
    </row>
    <row r="206" spans="1:12" x14ac:dyDescent="0.2">
      <c r="A206" s="26" t="s">
        <v>392</v>
      </c>
      <c r="B206" s="27" t="s">
        <v>393</v>
      </c>
      <c r="C206" s="28">
        <v>850561.81900000002</v>
      </c>
      <c r="D206" s="29">
        <v>1232038.5870000001</v>
      </c>
      <c r="E206" s="28">
        <v>38437.675000000003</v>
      </c>
      <c r="F206" s="30">
        <v>56541.968000000001</v>
      </c>
      <c r="G206" s="28">
        <v>9960.5759999999991</v>
      </c>
      <c r="H206" s="29">
        <v>17857.651999999998</v>
      </c>
      <c r="I206" s="28">
        <v>575.548</v>
      </c>
      <c r="J206" s="30">
        <v>1166.365</v>
      </c>
      <c r="K206" s="31">
        <v>840601.24300000002</v>
      </c>
      <c r="L206" s="32">
        <v>1214180.9350000001</v>
      </c>
    </row>
    <row r="207" spans="1:12" ht="13.5" thickBot="1" x14ac:dyDescent="0.25">
      <c r="A207" s="33" t="s">
        <v>394</v>
      </c>
      <c r="B207" s="34" t="s">
        <v>395</v>
      </c>
      <c r="C207" s="35">
        <v>86149.823999999993</v>
      </c>
      <c r="D207" s="36">
        <v>129081.443</v>
      </c>
      <c r="E207" s="35">
        <v>6961.4160000000002</v>
      </c>
      <c r="F207" s="37">
        <v>9225.6209999999992</v>
      </c>
      <c r="G207" s="35">
        <v>107717.849</v>
      </c>
      <c r="H207" s="36">
        <v>155908.147</v>
      </c>
      <c r="I207" s="35">
        <v>15880.058000000001</v>
      </c>
      <c r="J207" s="37">
        <v>20894.286</v>
      </c>
      <c r="K207" s="38">
        <v>-21568.025000000009</v>
      </c>
      <c r="L207" s="39">
        <v>-26826.703999999998</v>
      </c>
    </row>
  </sheetData>
  <printOptions horizontalCentered="1"/>
  <pageMargins left="0.19685039370078741" right="0.19685039370078741" top="0.70866141732283472" bottom="0.43307086614173229" header="0.19685039370078741" footer="0.23622047244094491"/>
  <pageSetup paperSize="9" scale="75" orientation="landscape" r:id="rId1"/>
  <headerFooter alignWithMargins="0">
    <oddHeader>&amp;L&amp;"Times New Roman CE,Pogrubiona kursywa"&amp;12Departament Rynków Rolnych&amp;C
&amp;8
&amp;"Times New Roman CE,Standardowy"&amp;14Polski handel zagraniczny towarami rolno-spożywczymi z NIEMCAMI w 2020 r. - dane ostateczne!</oddHeader>
    <oddFooter>&amp;L&amp;"Times New Roman CE,Pogrubiona kursywa"&amp;12 Źródło: Min. Finansów&amp;CStrona &amp;P&amp;R&amp;"Times New Roman CE,Pogrubiona kursywa"&amp;12Przygotował: Tomasz Chruśliński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8"/>
  <dimension ref="A1:L208"/>
  <sheetViews>
    <sheetView showGridLines="0" showZeros="0" zoomScale="90" zoomScaleNormal="90" workbookViewId="0">
      <selection activeCell="K52" sqref="K52"/>
    </sheetView>
  </sheetViews>
  <sheetFormatPr defaultColWidth="10.140625" defaultRowHeight="12.75" x14ac:dyDescent="0.2"/>
  <cols>
    <col min="1" max="1" width="4.85546875" bestFit="1" customWidth="1"/>
    <col min="2" max="2" width="55.7109375" bestFit="1" customWidth="1"/>
    <col min="3" max="12" width="10.42578125" customWidth="1"/>
    <col min="257" max="257" width="4.85546875" bestFit="1" customWidth="1"/>
    <col min="258" max="258" width="55.7109375" bestFit="1" customWidth="1"/>
    <col min="259" max="268" width="11.85546875" bestFit="1" customWidth="1"/>
    <col min="513" max="513" width="4.85546875" bestFit="1" customWidth="1"/>
    <col min="514" max="514" width="55.7109375" bestFit="1" customWidth="1"/>
    <col min="515" max="524" width="11.85546875" bestFit="1" customWidth="1"/>
    <col min="769" max="769" width="4.85546875" bestFit="1" customWidth="1"/>
    <col min="770" max="770" width="55.7109375" bestFit="1" customWidth="1"/>
    <col min="771" max="780" width="11.85546875" bestFit="1" customWidth="1"/>
    <col min="1025" max="1025" width="4.85546875" bestFit="1" customWidth="1"/>
    <col min="1026" max="1026" width="55.7109375" bestFit="1" customWidth="1"/>
    <col min="1027" max="1036" width="11.85546875" bestFit="1" customWidth="1"/>
    <col min="1281" max="1281" width="4.85546875" bestFit="1" customWidth="1"/>
    <col min="1282" max="1282" width="55.7109375" bestFit="1" customWidth="1"/>
    <col min="1283" max="1292" width="11.85546875" bestFit="1" customWidth="1"/>
    <col min="1537" max="1537" width="4.85546875" bestFit="1" customWidth="1"/>
    <col min="1538" max="1538" width="55.7109375" bestFit="1" customWidth="1"/>
    <col min="1539" max="1548" width="11.85546875" bestFit="1" customWidth="1"/>
    <col min="1793" max="1793" width="4.85546875" bestFit="1" customWidth="1"/>
    <col min="1794" max="1794" width="55.7109375" bestFit="1" customWidth="1"/>
    <col min="1795" max="1804" width="11.85546875" bestFit="1" customWidth="1"/>
    <col min="2049" max="2049" width="4.85546875" bestFit="1" customWidth="1"/>
    <col min="2050" max="2050" width="55.7109375" bestFit="1" customWidth="1"/>
    <col min="2051" max="2060" width="11.85546875" bestFit="1" customWidth="1"/>
    <col min="2305" max="2305" width="4.85546875" bestFit="1" customWidth="1"/>
    <col min="2306" max="2306" width="55.7109375" bestFit="1" customWidth="1"/>
    <col min="2307" max="2316" width="11.85546875" bestFit="1" customWidth="1"/>
    <col min="2561" max="2561" width="4.85546875" bestFit="1" customWidth="1"/>
    <col min="2562" max="2562" width="55.7109375" bestFit="1" customWidth="1"/>
    <col min="2563" max="2572" width="11.85546875" bestFit="1" customWidth="1"/>
    <col min="2817" max="2817" width="4.85546875" bestFit="1" customWidth="1"/>
    <col min="2818" max="2818" width="55.7109375" bestFit="1" customWidth="1"/>
    <col min="2819" max="2828" width="11.85546875" bestFit="1" customWidth="1"/>
    <col min="3073" max="3073" width="4.85546875" bestFit="1" customWidth="1"/>
    <col min="3074" max="3074" width="55.7109375" bestFit="1" customWidth="1"/>
    <col min="3075" max="3084" width="11.85546875" bestFit="1" customWidth="1"/>
    <col min="3329" max="3329" width="4.85546875" bestFit="1" customWidth="1"/>
    <col min="3330" max="3330" width="55.7109375" bestFit="1" customWidth="1"/>
    <col min="3331" max="3340" width="11.85546875" bestFit="1" customWidth="1"/>
    <col min="3585" max="3585" width="4.85546875" bestFit="1" customWidth="1"/>
    <col min="3586" max="3586" width="55.7109375" bestFit="1" customWidth="1"/>
    <col min="3587" max="3596" width="11.85546875" bestFit="1" customWidth="1"/>
    <col min="3841" max="3841" width="4.85546875" bestFit="1" customWidth="1"/>
    <col min="3842" max="3842" width="55.7109375" bestFit="1" customWidth="1"/>
    <col min="3843" max="3852" width="11.85546875" bestFit="1" customWidth="1"/>
    <col min="4097" max="4097" width="4.85546875" bestFit="1" customWidth="1"/>
    <col min="4098" max="4098" width="55.7109375" bestFit="1" customWidth="1"/>
    <col min="4099" max="4108" width="11.85546875" bestFit="1" customWidth="1"/>
    <col min="4353" max="4353" width="4.85546875" bestFit="1" customWidth="1"/>
    <col min="4354" max="4354" width="55.7109375" bestFit="1" customWidth="1"/>
    <col min="4355" max="4364" width="11.85546875" bestFit="1" customWidth="1"/>
    <col min="4609" max="4609" width="4.85546875" bestFit="1" customWidth="1"/>
    <col min="4610" max="4610" width="55.7109375" bestFit="1" customWidth="1"/>
    <col min="4611" max="4620" width="11.85546875" bestFit="1" customWidth="1"/>
    <col min="4865" max="4865" width="4.85546875" bestFit="1" customWidth="1"/>
    <col min="4866" max="4866" width="55.7109375" bestFit="1" customWidth="1"/>
    <col min="4867" max="4876" width="11.85546875" bestFit="1" customWidth="1"/>
    <col min="5121" max="5121" width="4.85546875" bestFit="1" customWidth="1"/>
    <col min="5122" max="5122" width="55.7109375" bestFit="1" customWidth="1"/>
    <col min="5123" max="5132" width="11.85546875" bestFit="1" customWidth="1"/>
    <col min="5377" max="5377" width="4.85546875" bestFit="1" customWidth="1"/>
    <col min="5378" max="5378" width="55.7109375" bestFit="1" customWidth="1"/>
    <col min="5379" max="5388" width="11.85546875" bestFit="1" customWidth="1"/>
    <col min="5633" max="5633" width="4.85546875" bestFit="1" customWidth="1"/>
    <col min="5634" max="5634" width="55.7109375" bestFit="1" customWidth="1"/>
    <col min="5635" max="5644" width="11.85546875" bestFit="1" customWidth="1"/>
    <col min="5889" max="5889" width="4.85546875" bestFit="1" customWidth="1"/>
    <col min="5890" max="5890" width="55.7109375" bestFit="1" customWidth="1"/>
    <col min="5891" max="5900" width="11.85546875" bestFit="1" customWidth="1"/>
    <col min="6145" max="6145" width="4.85546875" bestFit="1" customWidth="1"/>
    <col min="6146" max="6146" width="55.7109375" bestFit="1" customWidth="1"/>
    <col min="6147" max="6156" width="11.85546875" bestFit="1" customWidth="1"/>
    <col min="6401" max="6401" width="4.85546875" bestFit="1" customWidth="1"/>
    <col min="6402" max="6402" width="55.7109375" bestFit="1" customWidth="1"/>
    <col min="6403" max="6412" width="11.85546875" bestFit="1" customWidth="1"/>
    <col min="6657" max="6657" width="4.85546875" bestFit="1" customWidth="1"/>
    <col min="6658" max="6658" width="55.7109375" bestFit="1" customWidth="1"/>
    <col min="6659" max="6668" width="11.85546875" bestFit="1" customWidth="1"/>
    <col min="6913" max="6913" width="4.85546875" bestFit="1" customWidth="1"/>
    <col min="6914" max="6914" width="55.7109375" bestFit="1" customWidth="1"/>
    <col min="6915" max="6924" width="11.85546875" bestFit="1" customWidth="1"/>
    <col min="7169" max="7169" width="4.85546875" bestFit="1" customWidth="1"/>
    <col min="7170" max="7170" width="55.7109375" bestFit="1" customWidth="1"/>
    <col min="7171" max="7180" width="11.85546875" bestFit="1" customWidth="1"/>
    <col min="7425" max="7425" width="4.85546875" bestFit="1" customWidth="1"/>
    <col min="7426" max="7426" width="55.7109375" bestFit="1" customWidth="1"/>
    <col min="7427" max="7436" width="11.85546875" bestFit="1" customWidth="1"/>
    <col min="7681" max="7681" width="4.85546875" bestFit="1" customWidth="1"/>
    <col min="7682" max="7682" width="55.7109375" bestFit="1" customWidth="1"/>
    <col min="7683" max="7692" width="11.85546875" bestFit="1" customWidth="1"/>
    <col min="7937" max="7937" width="4.85546875" bestFit="1" customWidth="1"/>
    <col min="7938" max="7938" width="55.7109375" bestFit="1" customWidth="1"/>
    <col min="7939" max="7948" width="11.85546875" bestFit="1" customWidth="1"/>
    <col min="8193" max="8193" width="4.85546875" bestFit="1" customWidth="1"/>
    <col min="8194" max="8194" width="55.7109375" bestFit="1" customWidth="1"/>
    <col min="8195" max="8204" width="11.85546875" bestFit="1" customWidth="1"/>
    <col min="8449" max="8449" width="4.85546875" bestFit="1" customWidth="1"/>
    <col min="8450" max="8450" width="55.7109375" bestFit="1" customWidth="1"/>
    <col min="8451" max="8460" width="11.85546875" bestFit="1" customWidth="1"/>
    <col min="8705" max="8705" width="4.85546875" bestFit="1" customWidth="1"/>
    <col min="8706" max="8706" width="55.7109375" bestFit="1" customWidth="1"/>
    <col min="8707" max="8716" width="11.85546875" bestFit="1" customWidth="1"/>
    <col min="8961" max="8961" width="4.85546875" bestFit="1" customWidth="1"/>
    <col min="8962" max="8962" width="55.7109375" bestFit="1" customWidth="1"/>
    <col min="8963" max="8972" width="11.85546875" bestFit="1" customWidth="1"/>
    <col min="9217" max="9217" width="4.85546875" bestFit="1" customWidth="1"/>
    <col min="9218" max="9218" width="55.7109375" bestFit="1" customWidth="1"/>
    <col min="9219" max="9228" width="11.85546875" bestFit="1" customWidth="1"/>
    <col min="9473" max="9473" width="4.85546875" bestFit="1" customWidth="1"/>
    <col min="9474" max="9474" width="55.7109375" bestFit="1" customWidth="1"/>
    <col min="9475" max="9484" width="11.85546875" bestFit="1" customWidth="1"/>
    <col min="9729" max="9729" width="4.85546875" bestFit="1" customWidth="1"/>
    <col min="9730" max="9730" width="55.7109375" bestFit="1" customWidth="1"/>
    <col min="9731" max="9740" width="11.85546875" bestFit="1" customWidth="1"/>
    <col min="9985" max="9985" width="4.85546875" bestFit="1" customWidth="1"/>
    <col min="9986" max="9986" width="55.7109375" bestFit="1" customWidth="1"/>
    <col min="9987" max="9996" width="11.85546875" bestFit="1" customWidth="1"/>
    <col min="10241" max="10241" width="4.85546875" bestFit="1" customWidth="1"/>
    <col min="10242" max="10242" width="55.7109375" bestFit="1" customWidth="1"/>
    <col min="10243" max="10252" width="11.85546875" bestFit="1" customWidth="1"/>
    <col min="10497" max="10497" width="4.85546875" bestFit="1" customWidth="1"/>
    <col min="10498" max="10498" width="55.7109375" bestFit="1" customWidth="1"/>
    <col min="10499" max="10508" width="11.85546875" bestFit="1" customWidth="1"/>
    <col min="10753" max="10753" width="4.85546875" bestFit="1" customWidth="1"/>
    <col min="10754" max="10754" width="55.7109375" bestFit="1" customWidth="1"/>
    <col min="10755" max="10764" width="11.85546875" bestFit="1" customWidth="1"/>
    <col min="11009" max="11009" width="4.85546875" bestFit="1" customWidth="1"/>
    <col min="11010" max="11010" width="55.7109375" bestFit="1" customWidth="1"/>
    <col min="11011" max="11020" width="11.85546875" bestFit="1" customWidth="1"/>
    <col min="11265" max="11265" width="4.85546875" bestFit="1" customWidth="1"/>
    <col min="11266" max="11266" width="55.7109375" bestFit="1" customWidth="1"/>
    <col min="11267" max="11276" width="11.85546875" bestFit="1" customWidth="1"/>
    <col min="11521" max="11521" width="4.85546875" bestFit="1" customWidth="1"/>
    <col min="11522" max="11522" width="55.7109375" bestFit="1" customWidth="1"/>
    <col min="11523" max="11532" width="11.85546875" bestFit="1" customWidth="1"/>
    <col min="11777" max="11777" width="4.85546875" bestFit="1" customWidth="1"/>
    <col min="11778" max="11778" width="55.7109375" bestFit="1" customWidth="1"/>
    <col min="11779" max="11788" width="11.85546875" bestFit="1" customWidth="1"/>
    <col min="12033" max="12033" width="4.85546875" bestFit="1" customWidth="1"/>
    <col min="12034" max="12034" width="55.7109375" bestFit="1" customWidth="1"/>
    <col min="12035" max="12044" width="11.85546875" bestFit="1" customWidth="1"/>
    <col min="12289" max="12289" width="4.85546875" bestFit="1" customWidth="1"/>
    <col min="12290" max="12290" width="55.7109375" bestFit="1" customWidth="1"/>
    <col min="12291" max="12300" width="11.85546875" bestFit="1" customWidth="1"/>
    <col min="12545" max="12545" width="4.85546875" bestFit="1" customWidth="1"/>
    <col min="12546" max="12546" width="55.7109375" bestFit="1" customWidth="1"/>
    <col min="12547" max="12556" width="11.85546875" bestFit="1" customWidth="1"/>
    <col min="12801" max="12801" width="4.85546875" bestFit="1" customWidth="1"/>
    <col min="12802" max="12802" width="55.7109375" bestFit="1" customWidth="1"/>
    <col min="12803" max="12812" width="11.85546875" bestFit="1" customWidth="1"/>
    <col min="13057" max="13057" width="4.85546875" bestFit="1" customWidth="1"/>
    <col min="13058" max="13058" width="55.7109375" bestFit="1" customWidth="1"/>
    <col min="13059" max="13068" width="11.85546875" bestFit="1" customWidth="1"/>
    <col min="13313" max="13313" width="4.85546875" bestFit="1" customWidth="1"/>
    <col min="13314" max="13314" width="55.7109375" bestFit="1" customWidth="1"/>
    <col min="13315" max="13324" width="11.85546875" bestFit="1" customWidth="1"/>
    <col min="13569" max="13569" width="4.85546875" bestFit="1" customWidth="1"/>
    <col min="13570" max="13570" width="55.7109375" bestFit="1" customWidth="1"/>
    <col min="13571" max="13580" width="11.85546875" bestFit="1" customWidth="1"/>
    <col min="13825" max="13825" width="4.85546875" bestFit="1" customWidth="1"/>
    <col min="13826" max="13826" width="55.7109375" bestFit="1" customWidth="1"/>
    <col min="13827" max="13836" width="11.85546875" bestFit="1" customWidth="1"/>
    <col min="14081" max="14081" width="4.85546875" bestFit="1" customWidth="1"/>
    <col min="14082" max="14082" width="55.7109375" bestFit="1" customWidth="1"/>
    <col min="14083" max="14092" width="11.85546875" bestFit="1" customWidth="1"/>
    <col min="14337" max="14337" width="4.85546875" bestFit="1" customWidth="1"/>
    <col min="14338" max="14338" width="55.7109375" bestFit="1" customWidth="1"/>
    <col min="14339" max="14348" width="11.85546875" bestFit="1" customWidth="1"/>
    <col min="14593" max="14593" width="4.85546875" bestFit="1" customWidth="1"/>
    <col min="14594" max="14594" width="55.7109375" bestFit="1" customWidth="1"/>
    <col min="14595" max="14604" width="11.85546875" bestFit="1" customWidth="1"/>
    <col min="14849" max="14849" width="4.85546875" bestFit="1" customWidth="1"/>
    <col min="14850" max="14850" width="55.7109375" bestFit="1" customWidth="1"/>
    <col min="14851" max="14860" width="11.85546875" bestFit="1" customWidth="1"/>
    <col min="15105" max="15105" width="4.85546875" bestFit="1" customWidth="1"/>
    <col min="15106" max="15106" width="55.7109375" bestFit="1" customWidth="1"/>
    <col min="15107" max="15116" width="11.85546875" bestFit="1" customWidth="1"/>
    <col min="15361" max="15361" width="4.85546875" bestFit="1" customWidth="1"/>
    <col min="15362" max="15362" width="55.7109375" bestFit="1" customWidth="1"/>
    <col min="15363" max="15372" width="11.85546875" bestFit="1" customWidth="1"/>
    <col min="15617" max="15617" width="4.85546875" bestFit="1" customWidth="1"/>
    <col min="15618" max="15618" width="55.7109375" bestFit="1" customWidth="1"/>
    <col min="15619" max="15628" width="11.85546875" bestFit="1" customWidth="1"/>
    <col min="15873" max="15873" width="4.85546875" bestFit="1" customWidth="1"/>
    <col min="15874" max="15874" width="55.7109375" bestFit="1" customWidth="1"/>
    <col min="15875" max="15884" width="11.85546875" bestFit="1" customWidth="1"/>
    <col min="16129" max="16129" width="4.85546875" bestFit="1" customWidth="1"/>
    <col min="16130" max="16130" width="55.7109375" bestFit="1" customWidth="1"/>
    <col min="16131" max="16140" width="11.85546875" bestFit="1" customWidth="1"/>
  </cols>
  <sheetData>
    <row r="1" spans="1:12" ht="13.5" thickBot="1" x14ac:dyDescent="0.25">
      <c r="A1" s="1" t="s">
        <v>0</v>
      </c>
    </row>
    <row r="2" spans="1:12" ht="14.25" x14ac:dyDescent="0.2">
      <c r="A2" s="2"/>
      <c r="B2" s="3"/>
      <c r="C2" s="4" t="s">
        <v>1</v>
      </c>
      <c r="D2" s="5"/>
      <c r="E2" s="5"/>
      <c r="F2" s="6"/>
      <c r="G2" s="4" t="s">
        <v>2</v>
      </c>
      <c r="H2" s="5"/>
      <c r="I2" s="5"/>
      <c r="J2" s="6"/>
      <c r="K2" s="4" t="s">
        <v>3</v>
      </c>
      <c r="L2" s="7"/>
    </row>
    <row r="3" spans="1:12" ht="14.25" x14ac:dyDescent="0.2">
      <c r="A3" s="8" t="s">
        <v>4</v>
      </c>
      <c r="B3" s="9" t="s">
        <v>5</v>
      </c>
      <c r="C3" s="10" t="s">
        <v>6</v>
      </c>
      <c r="D3" s="10"/>
      <c r="E3" s="10" t="s">
        <v>7</v>
      </c>
      <c r="F3" s="11"/>
      <c r="G3" s="10" t="s">
        <v>6</v>
      </c>
      <c r="H3" s="10"/>
      <c r="I3" s="10" t="s">
        <v>7</v>
      </c>
      <c r="J3" s="11"/>
      <c r="K3" s="10" t="s">
        <v>6</v>
      </c>
      <c r="L3" s="12"/>
    </row>
    <row r="4" spans="1:12" ht="14.25" thickBot="1" x14ac:dyDescent="0.3">
      <c r="A4" s="13"/>
      <c r="B4" s="14"/>
      <c r="C4" s="15" t="s">
        <v>540</v>
      </c>
      <c r="D4" s="16" t="s">
        <v>658</v>
      </c>
      <c r="E4" s="15" t="s">
        <v>540</v>
      </c>
      <c r="F4" s="17" t="s">
        <v>658</v>
      </c>
      <c r="G4" s="15" t="s">
        <v>540</v>
      </c>
      <c r="H4" s="16" t="s">
        <v>658</v>
      </c>
      <c r="I4" s="15" t="s">
        <v>540</v>
      </c>
      <c r="J4" s="17" t="s">
        <v>658</v>
      </c>
      <c r="K4" s="15" t="s">
        <v>540</v>
      </c>
      <c r="L4" s="18" t="s">
        <v>658</v>
      </c>
    </row>
    <row r="5" spans="1:12" ht="13.5" customHeight="1" x14ac:dyDescent="0.25">
      <c r="A5" s="19" t="s">
        <v>645</v>
      </c>
      <c r="B5" s="20"/>
      <c r="C5" s="21">
        <v>599433.027</v>
      </c>
      <c r="D5" s="22">
        <v>760113.01800000027</v>
      </c>
      <c r="E5" s="21"/>
      <c r="F5" s="23"/>
      <c r="G5" s="21">
        <v>708665.83399999992</v>
      </c>
      <c r="H5" s="22">
        <v>732555.18499999971</v>
      </c>
      <c r="I5" s="21"/>
      <c r="J5" s="23"/>
      <c r="K5" s="21">
        <v>-109232.80700000003</v>
      </c>
      <c r="L5" s="24">
        <v>27557.832999999973</v>
      </c>
    </row>
    <row r="6" spans="1:12" ht="13.5" customHeight="1" x14ac:dyDescent="0.2">
      <c r="A6" s="26" t="s">
        <v>8</v>
      </c>
      <c r="B6" s="27" t="s">
        <v>9</v>
      </c>
      <c r="C6" s="28">
        <v>141.322</v>
      </c>
      <c r="D6" s="29">
        <v>448.22399999999999</v>
      </c>
      <c r="E6" s="28">
        <v>18.079999999999998</v>
      </c>
      <c r="F6" s="30">
        <v>41.78</v>
      </c>
      <c r="G6" s="28">
        <v>60.46</v>
      </c>
      <c r="H6" s="29">
        <v>87.808000000000007</v>
      </c>
      <c r="I6" s="28">
        <v>26.77</v>
      </c>
      <c r="J6" s="30">
        <v>50.36</v>
      </c>
      <c r="K6" s="31">
        <v>80.861999999999995</v>
      </c>
      <c r="L6" s="32">
        <v>360.416</v>
      </c>
    </row>
    <row r="7" spans="1:12" x14ac:dyDescent="0.2">
      <c r="A7" s="26" t="s">
        <v>10</v>
      </c>
      <c r="B7" s="27" t="s">
        <v>11</v>
      </c>
      <c r="C7" s="28">
        <v>519.59199999999998</v>
      </c>
      <c r="D7" s="29">
        <v>1231.2360000000001</v>
      </c>
      <c r="E7" s="28">
        <v>154.59</v>
      </c>
      <c r="F7" s="30">
        <v>302.11700000000002</v>
      </c>
      <c r="G7" s="28">
        <v>0</v>
      </c>
      <c r="H7" s="29">
        <v>0</v>
      </c>
      <c r="I7" s="28">
        <v>0</v>
      </c>
      <c r="J7" s="30">
        <v>0</v>
      </c>
      <c r="K7" s="31">
        <v>519.59199999999998</v>
      </c>
      <c r="L7" s="32">
        <v>1231.2360000000001</v>
      </c>
    </row>
    <row r="8" spans="1:12" x14ac:dyDescent="0.2">
      <c r="A8" s="26" t="s">
        <v>12</v>
      </c>
      <c r="B8" s="27" t="s">
        <v>13</v>
      </c>
      <c r="C8" s="28">
        <v>68.292000000000002</v>
      </c>
      <c r="D8" s="29">
        <v>112.535</v>
      </c>
      <c r="E8" s="28">
        <v>20.553000000000001</v>
      </c>
      <c r="F8" s="30">
        <v>12.403</v>
      </c>
      <c r="G8" s="28">
        <v>0</v>
      </c>
      <c r="H8" s="29">
        <v>0</v>
      </c>
      <c r="I8" s="28">
        <v>0</v>
      </c>
      <c r="J8" s="30">
        <v>0</v>
      </c>
      <c r="K8" s="31">
        <v>68.292000000000002</v>
      </c>
      <c r="L8" s="32">
        <v>112.535</v>
      </c>
    </row>
    <row r="9" spans="1:12" x14ac:dyDescent="0.2">
      <c r="A9" s="26" t="s">
        <v>14</v>
      </c>
      <c r="B9" s="27" t="s">
        <v>15</v>
      </c>
      <c r="C9" s="28">
        <v>0</v>
      </c>
      <c r="D9" s="29">
        <v>0</v>
      </c>
      <c r="E9" s="28">
        <v>0</v>
      </c>
      <c r="F9" s="30">
        <v>0</v>
      </c>
      <c r="G9" s="28">
        <v>0</v>
      </c>
      <c r="H9" s="29">
        <v>0</v>
      </c>
      <c r="I9" s="28">
        <v>0</v>
      </c>
      <c r="J9" s="30">
        <v>0</v>
      </c>
      <c r="K9" s="31">
        <v>0</v>
      </c>
      <c r="L9" s="32">
        <v>0</v>
      </c>
    </row>
    <row r="10" spans="1:12" x14ac:dyDescent="0.2">
      <c r="A10" s="26" t="s">
        <v>16</v>
      </c>
      <c r="B10" s="27" t="s">
        <v>17</v>
      </c>
      <c r="C10" s="28">
        <v>15186.617</v>
      </c>
      <c r="D10" s="29">
        <v>19281.355</v>
      </c>
      <c r="E10" s="28">
        <v>1798.1559999999999</v>
      </c>
      <c r="F10" s="30">
        <v>2368.3580000000002</v>
      </c>
      <c r="G10" s="28">
        <v>0</v>
      </c>
      <c r="H10" s="29">
        <v>0</v>
      </c>
      <c r="I10" s="28">
        <v>0</v>
      </c>
      <c r="J10" s="30">
        <v>0</v>
      </c>
      <c r="K10" s="31">
        <v>15186.617</v>
      </c>
      <c r="L10" s="32">
        <v>19281.355</v>
      </c>
    </row>
    <row r="11" spans="1:12" x14ac:dyDescent="0.2">
      <c r="A11" s="26" t="s">
        <v>18</v>
      </c>
      <c r="B11" s="27" t="s">
        <v>19</v>
      </c>
      <c r="C11" s="28">
        <v>20.864999999999998</v>
      </c>
      <c r="D11" s="29">
        <v>31.498999999999999</v>
      </c>
      <c r="E11" s="28">
        <v>2.0070000000000001</v>
      </c>
      <c r="F11" s="30">
        <v>2.9529999999999998</v>
      </c>
      <c r="G11" s="28">
        <v>674.51800000000003</v>
      </c>
      <c r="H11" s="29">
        <v>591.77099999999996</v>
      </c>
      <c r="I11" s="28">
        <v>322.23500000000001</v>
      </c>
      <c r="J11" s="30">
        <v>282.661</v>
      </c>
      <c r="K11" s="31">
        <v>-653.65300000000002</v>
      </c>
      <c r="L11" s="32">
        <v>-560.27199999999993</v>
      </c>
    </row>
    <row r="12" spans="1:12" x14ac:dyDescent="0.2">
      <c r="A12" s="26" t="s">
        <v>20</v>
      </c>
      <c r="B12" s="27" t="s">
        <v>21</v>
      </c>
      <c r="C12" s="28">
        <v>3.4780000000000002</v>
      </c>
      <c r="D12" s="29">
        <v>349.14699999999999</v>
      </c>
      <c r="E12" s="28">
        <v>0.61199999999999999</v>
      </c>
      <c r="F12" s="30">
        <v>102.29600000000001</v>
      </c>
      <c r="G12" s="28">
        <v>0</v>
      </c>
      <c r="H12" s="29">
        <v>0</v>
      </c>
      <c r="I12" s="28">
        <v>0</v>
      </c>
      <c r="J12" s="30">
        <v>0</v>
      </c>
      <c r="K12" s="31">
        <v>3.4780000000000002</v>
      </c>
      <c r="L12" s="32">
        <v>349.14699999999999</v>
      </c>
    </row>
    <row r="13" spans="1:12" x14ac:dyDescent="0.2">
      <c r="A13" s="26" t="s">
        <v>22</v>
      </c>
      <c r="B13" s="27" t="s">
        <v>23</v>
      </c>
      <c r="C13" s="28">
        <v>119.523</v>
      </c>
      <c r="D13" s="29">
        <v>604.66300000000001</v>
      </c>
      <c r="E13" s="28">
        <v>93.206999999999994</v>
      </c>
      <c r="F13" s="30">
        <v>206.178</v>
      </c>
      <c r="G13" s="28">
        <v>0</v>
      </c>
      <c r="H13" s="29">
        <v>0</v>
      </c>
      <c r="I13" s="28">
        <v>0</v>
      </c>
      <c r="J13" s="30">
        <v>0</v>
      </c>
      <c r="K13" s="31">
        <v>119.523</v>
      </c>
      <c r="L13" s="32">
        <v>604.66300000000001</v>
      </c>
    </row>
    <row r="14" spans="1:12" x14ac:dyDescent="0.2">
      <c r="A14" s="26" t="s">
        <v>24</v>
      </c>
      <c r="B14" s="27" t="s">
        <v>25</v>
      </c>
      <c r="C14" s="28">
        <v>18867.606</v>
      </c>
      <c r="D14" s="29">
        <v>17650.105</v>
      </c>
      <c r="E14" s="28">
        <v>11992.467000000001</v>
      </c>
      <c r="F14" s="30">
        <v>11334.79</v>
      </c>
      <c r="G14" s="28">
        <v>0</v>
      </c>
      <c r="H14" s="29">
        <v>30.68</v>
      </c>
      <c r="I14" s="28">
        <v>0</v>
      </c>
      <c r="J14" s="30">
        <v>22.077999999999999</v>
      </c>
      <c r="K14" s="31">
        <v>18867.606</v>
      </c>
      <c r="L14" s="32">
        <v>17619.424999999999</v>
      </c>
    </row>
    <row r="15" spans="1:12" x14ac:dyDescent="0.2">
      <c r="A15" s="26" t="s">
        <v>26</v>
      </c>
      <c r="B15" s="27" t="s">
        <v>27</v>
      </c>
      <c r="C15" s="28">
        <v>0</v>
      </c>
      <c r="D15" s="29">
        <v>17.125</v>
      </c>
      <c r="E15" s="28">
        <v>0</v>
      </c>
      <c r="F15" s="30">
        <v>0.95399999999999996</v>
      </c>
      <c r="G15" s="28">
        <v>0</v>
      </c>
      <c r="H15" s="29">
        <v>0</v>
      </c>
      <c r="I15" s="28">
        <v>0</v>
      </c>
      <c r="J15" s="30">
        <v>0</v>
      </c>
      <c r="K15" s="31">
        <v>0</v>
      </c>
      <c r="L15" s="32">
        <v>17.125</v>
      </c>
    </row>
    <row r="16" spans="1:12" x14ac:dyDescent="0.2">
      <c r="A16" s="26" t="s">
        <v>28</v>
      </c>
      <c r="B16" s="27" t="s">
        <v>29</v>
      </c>
      <c r="C16" s="28">
        <v>0</v>
      </c>
      <c r="D16" s="29">
        <v>0</v>
      </c>
      <c r="E16" s="28">
        <v>0</v>
      </c>
      <c r="F16" s="30">
        <v>0</v>
      </c>
      <c r="G16" s="28">
        <v>0</v>
      </c>
      <c r="H16" s="29">
        <v>0</v>
      </c>
      <c r="I16" s="28">
        <v>0</v>
      </c>
      <c r="J16" s="30">
        <v>0</v>
      </c>
      <c r="K16" s="31">
        <v>0</v>
      </c>
      <c r="L16" s="32">
        <v>0</v>
      </c>
    </row>
    <row r="17" spans="1:12" x14ac:dyDescent="0.2">
      <c r="A17" s="26" t="s">
        <v>30</v>
      </c>
      <c r="B17" s="27" t="s">
        <v>31</v>
      </c>
      <c r="C17" s="28">
        <v>7308.8280000000004</v>
      </c>
      <c r="D17" s="29">
        <v>9332.4410000000007</v>
      </c>
      <c r="E17" s="28">
        <v>12664.203</v>
      </c>
      <c r="F17" s="30">
        <v>15773.674000000001</v>
      </c>
      <c r="G17" s="28">
        <v>0</v>
      </c>
      <c r="H17" s="29">
        <v>0</v>
      </c>
      <c r="I17" s="28">
        <v>0</v>
      </c>
      <c r="J17" s="30">
        <v>0</v>
      </c>
      <c r="K17" s="31">
        <v>7308.8280000000004</v>
      </c>
      <c r="L17" s="32">
        <v>9332.4410000000007</v>
      </c>
    </row>
    <row r="18" spans="1:12" x14ac:dyDescent="0.2">
      <c r="A18" s="26" t="s">
        <v>32</v>
      </c>
      <c r="B18" s="27" t="s">
        <v>33</v>
      </c>
      <c r="C18" s="28">
        <v>31045.346000000001</v>
      </c>
      <c r="D18" s="29">
        <v>27585.899000000001</v>
      </c>
      <c r="E18" s="28">
        <v>95434.808000000005</v>
      </c>
      <c r="F18" s="30">
        <v>86254.793000000005</v>
      </c>
      <c r="G18" s="28">
        <v>38565.061000000002</v>
      </c>
      <c r="H18" s="29">
        <v>8374.8340000000007</v>
      </c>
      <c r="I18" s="28">
        <v>27161.685000000001</v>
      </c>
      <c r="J18" s="30">
        <v>5516.049</v>
      </c>
      <c r="K18" s="31">
        <v>-7519.7150000000001</v>
      </c>
      <c r="L18" s="32">
        <v>19211.065000000002</v>
      </c>
    </row>
    <row r="19" spans="1:12" x14ac:dyDescent="0.2">
      <c r="A19" s="26" t="s">
        <v>34</v>
      </c>
      <c r="B19" s="27" t="s">
        <v>35</v>
      </c>
      <c r="C19" s="28">
        <v>0</v>
      </c>
      <c r="D19" s="29">
        <v>40.340000000000003</v>
      </c>
      <c r="E19" s="28">
        <v>0</v>
      </c>
      <c r="F19" s="30">
        <v>15.750999999999999</v>
      </c>
      <c r="G19" s="28">
        <v>0</v>
      </c>
      <c r="H19" s="29">
        <v>0</v>
      </c>
      <c r="I19" s="28">
        <v>0</v>
      </c>
      <c r="J19" s="30">
        <v>0</v>
      </c>
      <c r="K19" s="31">
        <v>0</v>
      </c>
      <c r="L19" s="32">
        <v>40.340000000000003</v>
      </c>
    </row>
    <row r="20" spans="1:12" x14ac:dyDescent="0.2">
      <c r="A20" s="26" t="s">
        <v>36</v>
      </c>
      <c r="B20" s="27" t="s">
        <v>37</v>
      </c>
      <c r="C20" s="28">
        <v>21267.687000000002</v>
      </c>
      <c r="D20" s="29">
        <v>16762.915000000001</v>
      </c>
      <c r="E20" s="28">
        <v>38765.078000000001</v>
      </c>
      <c r="F20" s="30">
        <v>28860.063999999998</v>
      </c>
      <c r="G20" s="28">
        <v>0</v>
      </c>
      <c r="H20" s="29">
        <v>0</v>
      </c>
      <c r="I20" s="28">
        <v>0</v>
      </c>
      <c r="J20" s="30">
        <v>0</v>
      </c>
      <c r="K20" s="31">
        <v>21267.687000000002</v>
      </c>
      <c r="L20" s="32">
        <v>16762.915000000001</v>
      </c>
    </row>
    <row r="21" spans="1:12" x14ac:dyDescent="0.2">
      <c r="A21" s="26" t="s">
        <v>38</v>
      </c>
      <c r="B21" s="27" t="s">
        <v>39</v>
      </c>
      <c r="C21" s="28">
        <v>403.52300000000002</v>
      </c>
      <c r="D21" s="29">
        <v>551.90099999999995</v>
      </c>
      <c r="E21" s="28">
        <v>91.888999999999996</v>
      </c>
      <c r="F21" s="30">
        <v>222.92400000000001</v>
      </c>
      <c r="G21" s="28">
        <v>0</v>
      </c>
      <c r="H21" s="29">
        <v>0</v>
      </c>
      <c r="I21" s="28">
        <v>0</v>
      </c>
      <c r="J21" s="30">
        <v>0</v>
      </c>
      <c r="K21" s="31">
        <v>403.52300000000002</v>
      </c>
      <c r="L21" s="32">
        <v>551.90099999999995</v>
      </c>
    </row>
    <row r="22" spans="1:12" x14ac:dyDescent="0.2">
      <c r="A22" s="26" t="s">
        <v>40</v>
      </c>
      <c r="B22" s="27" t="s">
        <v>41</v>
      </c>
      <c r="C22" s="28">
        <v>0</v>
      </c>
      <c r="D22" s="29">
        <v>0</v>
      </c>
      <c r="E22" s="28">
        <v>0</v>
      </c>
      <c r="F22" s="30">
        <v>0</v>
      </c>
      <c r="G22" s="28">
        <v>0</v>
      </c>
      <c r="H22" s="29">
        <v>0</v>
      </c>
      <c r="I22" s="28">
        <v>0</v>
      </c>
      <c r="J22" s="30">
        <v>0</v>
      </c>
      <c r="K22" s="31">
        <v>0</v>
      </c>
      <c r="L22" s="32">
        <v>0</v>
      </c>
    </row>
    <row r="23" spans="1:12" x14ac:dyDescent="0.2">
      <c r="A23" s="26" t="s">
        <v>42</v>
      </c>
      <c r="B23" s="27" t="s">
        <v>43</v>
      </c>
      <c r="C23" s="28">
        <v>67.411000000000001</v>
      </c>
      <c r="D23" s="29">
        <v>0</v>
      </c>
      <c r="E23" s="28">
        <v>6.8140000000000001</v>
      </c>
      <c r="F23" s="30">
        <v>0</v>
      </c>
      <c r="G23" s="28">
        <v>0</v>
      </c>
      <c r="H23" s="29">
        <v>0</v>
      </c>
      <c r="I23" s="28">
        <v>0</v>
      </c>
      <c r="J23" s="30">
        <v>0</v>
      </c>
      <c r="K23" s="31">
        <v>67.411000000000001</v>
      </c>
      <c r="L23" s="32">
        <v>0</v>
      </c>
    </row>
    <row r="24" spans="1:12" x14ac:dyDescent="0.2">
      <c r="A24" s="26" t="s">
        <v>44</v>
      </c>
      <c r="B24" s="27" t="s">
        <v>45</v>
      </c>
      <c r="C24" s="28">
        <v>4639.1559999999999</v>
      </c>
      <c r="D24" s="29">
        <v>5162.4390000000003</v>
      </c>
      <c r="E24" s="28">
        <v>3860.2370000000001</v>
      </c>
      <c r="F24" s="30">
        <v>4805.1769999999997</v>
      </c>
      <c r="G24" s="28">
        <v>32.683999999999997</v>
      </c>
      <c r="H24" s="29">
        <v>0</v>
      </c>
      <c r="I24" s="28">
        <v>23.19</v>
      </c>
      <c r="J24" s="30">
        <v>0</v>
      </c>
      <c r="K24" s="31">
        <v>4606.4719999999998</v>
      </c>
      <c r="L24" s="32">
        <v>5162.4390000000003</v>
      </c>
    </row>
    <row r="25" spans="1:12" x14ac:dyDescent="0.2">
      <c r="A25" s="26" t="s">
        <v>46</v>
      </c>
      <c r="B25" s="27" t="s">
        <v>47</v>
      </c>
      <c r="C25" s="28">
        <v>74.706000000000003</v>
      </c>
      <c r="D25" s="29">
        <v>353.72899999999998</v>
      </c>
      <c r="E25" s="28">
        <v>91.284000000000006</v>
      </c>
      <c r="F25" s="30">
        <v>264.68900000000002</v>
      </c>
      <c r="G25" s="28">
        <v>133.03399999999999</v>
      </c>
      <c r="H25" s="29">
        <v>103.452</v>
      </c>
      <c r="I25" s="28">
        <v>22.524999999999999</v>
      </c>
      <c r="J25" s="30">
        <v>19.5</v>
      </c>
      <c r="K25" s="31">
        <v>-58.327999999999989</v>
      </c>
      <c r="L25" s="32">
        <v>250.27699999999999</v>
      </c>
    </row>
    <row r="26" spans="1:12" x14ac:dyDescent="0.2">
      <c r="A26" s="26" t="s">
        <v>48</v>
      </c>
      <c r="B26" s="27" t="s">
        <v>49</v>
      </c>
      <c r="C26" s="28">
        <v>1.1200000000000001</v>
      </c>
      <c r="D26" s="29">
        <v>115.77</v>
      </c>
      <c r="E26" s="28">
        <v>0.26</v>
      </c>
      <c r="F26" s="30">
        <v>84.358999999999995</v>
      </c>
      <c r="G26" s="28">
        <v>0</v>
      </c>
      <c r="H26" s="29">
        <v>49.573</v>
      </c>
      <c r="I26" s="28">
        <v>0</v>
      </c>
      <c r="J26" s="30">
        <v>11.205</v>
      </c>
      <c r="K26" s="31">
        <v>1.1200000000000001</v>
      </c>
      <c r="L26" s="32">
        <v>66.197000000000003</v>
      </c>
    </row>
    <row r="27" spans="1:12" x14ac:dyDescent="0.2">
      <c r="A27" s="26" t="s">
        <v>50</v>
      </c>
      <c r="B27" s="27" t="s">
        <v>51</v>
      </c>
      <c r="C27" s="28">
        <v>425.84800000000001</v>
      </c>
      <c r="D27" s="29">
        <v>86.927999999999997</v>
      </c>
      <c r="E27" s="28">
        <v>37.22</v>
      </c>
      <c r="F27" s="30">
        <v>10.55</v>
      </c>
      <c r="G27" s="28">
        <v>0</v>
      </c>
      <c r="H27" s="29">
        <v>0</v>
      </c>
      <c r="I27" s="28">
        <v>0</v>
      </c>
      <c r="J27" s="30">
        <v>0</v>
      </c>
      <c r="K27" s="31">
        <v>425.84800000000001</v>
      </c>
      <c r="L27" s="32">
        <v>86.927999999999997</v>
      </c>
    </row>
    <row r="28" spans="1:12" x14ac:dyDescent="0.2">
      <c r="A28" s="26" t="s">
        <v>52</v>
      </c>
      <c r="B28" s="27" t="s">
        <v>53</v>
      </c>
      <c r="C28" s="28">
        <v>1667.4849999999999</v>
      </c>
      <c r="D28" s="29">
        <v>1177.634</v>
      </c>
      <c r="E28" s="28">
        <v>403.09199999999998</v>
      </c>
      <c r="F28" s="30">
        <v>315.27800000000002</v>
      </c>
      <c r="G28" s="28">
        <v>53.1</v>
      </c>
      <c r="H28" s="29">
        <v>21.390999999999998</v>
      </c>
      <c r="I28" s="28">
        <v>45.5</v>
      </c>
      <c r="J28" s="30">
        <v>18</v>
      </c>
      <c r="K28" s="31">
        <v>1614.385</v>
      </c>
      <c r="L28" s="32">
        <v>1156.2429999999999</v>
      </c>
    </row>
    <row r="29" spans="1:12" x14ac:dyDescent="0.2">
      <c r="A29" s="26" t="s">
        <v>54</v>
      </c>
      <c r="B29" s="27" t="s">
        <v>55</v>
      </c>
      <c r="C29" s="28">
        <v>0</v>
      </c>
      <c r="D29" s="29">
        <v>0</v>
      </c>
      <c r="E29" s="28">
        <v>0</v>
      </c>
      <c r="F29" s="30">
        <v>0</v>
      </c>
      <c r="G29" s="28">
        <v>0</v>
      </c>
      <c r="H29" s="29">
        <v>0</v>
      </c>
      <c r="I29" s="28">
        <v>0</v>
      </c>
      <c r="J29" s="30">
        <v>0</v>
      </c>
      <c r="K29" s="31">
        <v>0</v>
      </c>
      <c r="L29" s="32">
        <v>0</v>
      </c>
    </row>
    <row r="30" spans="1:12" x14ac:dyDescent="0.2">
      <c r="A30" s="26" t="s">
        <v>56</v>
      </c>
      <c r="B30" s="27" t="s">
        <v>57</v>
      </c>
      <c r="C30" s="28">
        <v>1540.2470000000001</v>
      </c>
      <c r="D30" s="29">
        <v>6797.2979999999998</v>
      </c>
      <c r="E30" s="28">
        <v>2748.2379999999998</v>
      </c>
      <c r="F30" s="30">
        <v>10212.213</v>
      </c>
      <c r="G30" s="28">
        <v>1016.21</v>
      </c>
      <c r="H30" s="29">
        <v>0</v>
      </c>
      <c r="I30" s="28">
        <v>971.16899999999998</v>
      </c>
      <c r="J30" s="30">
        <v>0</v>
      </c>
      <c r="K30" s="31">
        <v>524.03700000000003</v>
      </c>
      <c r="L30" s="32">
        <v>6797.2979999999998</v>
      </c>
    </row>
    <row r="31" spans="1:12" x14ac:dyDescent="0.2">
      <c r="A31" s="26" t="s">
        <v>58</v>
      </c>
      <c r="B31" s="27" t="s">
        <v>59</v>
      </c>
      <c r="C31" s="28">
        <v>404.94</v>
      </c>
      <c r="D31" s="29">
        <v>364.36599999999999</v>
      </c>
      <c r="E31" s="28">
        <v>173.67599999999999</v>
      </c>
      <c r="F31" s="30">
        <v>249.80500000000001</v>
      </c>
      <c r="G31" s="28">
        <v>2263.8339999999998</v>
      </c>
      <c r="H31" s="29">
        <v>683.34900000000005</v>
      </c>
      <c r="I31" s="28">
        <v>1064.1400000000001</v>
      </c>
      <c r="J31" s="30">
        <v>240</v>
      </c>
      <c r="K31" s="31">
        <v>-1858.8939999999998</v>
      </c>
      <c r="L31" s="32">
        <v>-318.98300000000006</v>
      </c>
    </row>
    <row r="32" spans="1:12" x14ac:dyDescent="0.2">
      <c r="A32" s="26" t="s">
        <v>60</v>
      </c>
      <c r="B32" s="27" t="s">
        <v>61</v>
      </c>
      <c r="C32" s="28">
        <v>3304.9780000000001</v>
      </c>
      <c r="D32" s="29">
        <v>5858.7420000000002</v>
      </c>
      <c r="E32" s="28">
        <v>2933.3870000000002</v>
      </c>
      <c r="F32" s="30">
        <v>5659.7389999999996</v>
      </c>
      <c r="G32" s="28">
        <v>753.62300000000005</v>
      </c>
      <c r="H32" s="29">
        <v>486.392</v>
      </c>
      <c r="I32" s="28">
        <v>865.67700000000002</v>
      </c>
      <c r="J32" s="30">
        <v>514.73199999999997</v>
      </c>
      <c r="K32" s="31">
        <v>2551.355</v>
      </c>
      <c r="L32" s="32">
        <v>5372.35</v>
      </c>
    </row>
    <row r="33" spans="1:12" x14ac:dyDescent="0.2">
      <c r="A33" s="26" t="s">
        <v>62</v>
      </c>
      <c r="B33" s="27" t="s">
        <v>63</v>
      </c>
      <c r="C33" s="28">
        <v>1105.68</v>
      </c>
      <c r="D33" s="29">
        <v>1214.9190000000001</v>
      </c>
      <c r="E33" s="28">
        <v>1258.963</v>
      </c>
      <c r="F33" s="30">
        <v>1685.9880000000001</v>
      </c>
      <c r="G33" s="28">
        <v>286.97000000000003</v>
      </c>
      <c r="H33" s="29">
        <v>202.785</v>
      </c>
      <c r="I33" s="28">
        <v>420</v>
      </c>
      <c r="J33" s="30">
        <v>260</v>
      </c>
      <c r="K33" s="31">
        <v>818.71</v>
      </c>
      <c r="L33" s="32">
        <v>1012.1340000000001</v>
      </c>
    </row>
    <row r="34" spans="1:12" x14ac:dyDescent="0.2">
      <c r="A34" s="26" t="s">
        <v>64</v>
      </c>
      <c r="B34" s="27" t="s">
        <v>65</v>
      </c>
      <c r="C34" s="28">
        <v>2310.6419999999998</v>
      </c>
      <c r="D34" s="29">
        <v>17037.025000000001</v>
      </c>
      <c r="E34" s="28">
        <v>633.178</v>
      </c>
      <c r="F34" s="30">
        <v>5266.4</v>
      </c>
      <c r="G34" s="28">
        <v>800.33500000000004</v>
      </c>
      <c r="H34" s="29">
        <v>0</v>
      </c>
      <c r="I34" s="28">
        <v>215.88</v>
      </c>
      <c r="J34" s="30">
        <v>0</v>
      </c>
      <c r="K34" s="31">
        <v>1510.3069999999998</v>
      </c>
      <c r="L34" s="32">
        <v>17037.025000000001</v>
      </c>
    </row>
    <row r="35" spans="1:12" x14ac:dyDescent="0.2">
      <c r="A35" s="26" t="s">
        <v>66</v>
      </c>
      <c r="B35" s="27" t="s">
        <v>67</v>
      </c>
      <c r="C35" s="28">
        <v>38236.911999999997</v>
      </c>
      <c r="D35" s="29">
        <v>86772.180999999997</v>
      </c>
      <c r="E35" s="28">
        <v>10576.867</v>
      </c>
      <c r="F35" s="30">
        <v>24224.643</v>
      </c>
      <c r="G35" s="28">
        <v>5.5E-2</v>
      </c>
      <c r="H35" s="29">
        <v>0</v>
      </c>
      <c r="I35" s="28">
        <v>1.4E-2</v>
      </c>
      <c r="J35" s="30">
        <v>0</v>
      </c>
      <c r="K35" s="31">
        <v>38236.856999999996</v>
      </c>
      <c r="L35" s="32">
        <v>86772.180999999997</v>
      </c>
    </row>
    <row r="36" spans="1:12" x14ac:dyDescent="0.2">
      <c r="A36" s="26" t="s">
        <v>68</v>
      </c>
      <c r="B36" s="27" t="s">
        <v>69</v>
      </c>
      <c r="C36" s="28">
        <v>5933.8310000000001</v>
      </c>
      <c r="D36" s="29">
        <v>2852.3220000000001</v>
      </c>
      <c r="E36" s="28">
        <v>1812.356</v>
      </c>
      <c r="F36" s="30">
        <v>924.48099999999999</v>
      </c>
      <c r="G36" s="28">
        <v>0</v>
      </c>
      <c r="H36" s="29">
        <v>0</v>
      </c>
      <c r="I36" s="28">
        <v>0</v>
      </c>
      <c r="J36" s="30">
        <v>0</v>
      </c>
      <c r="K36" s="31">
        <v>5933.8310000000001</v>
      </c>
      <c r="L36" s="32">
        <v>2852.3220000000001</v>
      </c>
    </row>
    <row r="37" spans="1:12" x14ac:dyDescent="0.2">
      <c r="A37" s="26" t="s">
        <v>70</v>
      </c>
      <c r="B37" s="27" t="s">
        <v>71</v>
      </c>
      <c r="C37" s="28">
        <v>0</v>
      </c>
      <c r="D37" s="29">
        <v>0</v>
      </c>
      <c r="E37" s="28">
        <v>0</v>
      </c>
      <c r="F37" s="30">
        <v>0</v>
      </c>
      <c r="G37" s="28">
        <v>88.988</v>
      </c>
      <c r="H37" s="29">
        <v>708.69899999999996</v>
      </c>
      <c r="I37" s="28">
        <v>62.128</v>
      </c>
      <c r="J37" s="30">
        <v>495.65699999999998</v>
      </c>
      <c r="K37" s="31">
        <v>-88.988</v>
      </c>
      <c r="L37" s="32">
        <v>-708.69899999999996</v>
      </c>
    </row>
    <row r="38" spans="1:12" x14ac:dyDescent="0.2">
      <c r="A38" s="26" t="s">
        <v>72</v>
      </c>
      <c r="B38" s="27" t="s">
        <v>73</v>
      </c>
      <c r="C38" s="28">
        <v>0</v>
      </c>
      <c r="D38" s="29">
        <v>0.11799999999999999</v>
      </c>
      <c r="E38" s="28">
        <v>0</v>
      </c>
      <c r="F38" s="30">
        <v>3.0000000000000001E-3</v>
      </c>
      <c r="G38" s="28">
        <v>21009.466</v>
      </c>
      <c r="H38" s="29">
        <v>32350.212</v>
      </c>
      <c r="I38" s="28">
        <v>12663.174000000001</v>
      </c>
      <c r="J38" s="30">
        <v>21717.571</v>
      </c>
      <c r="K38" s="31">
        <v>-21009.466</v>
      </c>
      <c r="L38" s="32">
        <v>-32350.094000000001</v>
      </c>
    </row>
    <row r="39" spans="1:12" x14ac:dyDescent="0.2">
      <c r="A39" s="26" t="s">
        <v>74</v>
      </c>
      <c r="B39" s="27" t="s">
        <v>75</v>
      </c>
      <c r="C39" s="28">
        <v>2.488</v>
      </c>
      <c r="D39" s="29">
        <v>0</v>
      </c>
      <c r="E39" s="28">
        <v>0.11</v>
      </c>
      <c r="F39" s="30">
        <v>0</v>
      </c>
      <c r="G39" s="28">
        <v>0</v>
      </c>
      <c r="H39" s="29">
        <v>220.35900000000001</v>
      </c>
      <c r="I39" s="28">
        <v>0</v>
      </c>
      <c r="J39" s="30">
        <v>4.7649999999999997</v>
      </c>
      <c r="K39" s="31">
        <v>2.488</v>
      </c>
      <c r="L39" s="32">
        <v>-220.35900000000001</v>
      </c>
    </row>
    <row r="40" spans="1:12" x14ac:dyDescent="0.2">
      <c r="A40" s="26" t="s">
        <v>76</v>
      </c>
      <c r="B40" s="27" t="s">
        <v>77</v>
      </c>
      <c r="C40" s="28">
        <v>0</v>
      </c>
      <c r="D40" s="29">
        <v>0</v>
      </c>
      <c r="E40" s="28">
        <v>0</v>
      </c>
      <c r="F40" s="30">
        <v>0</v>
      </c>
      <c r="G40" s="28">
        <v>0</v>
      </c>
      <c r="H40" s="29">
        <v>0.46100000000000002</v>
      </c>
      <c r="I40" s="28">
        <v>0</v>
      </c>
      <c r="J40" s="30">
        <v>1E-3</v>
      </c>
      <c r="K40" s="31">
        <v>0</v>
      </c>
      <c r="L40" s="32">
        <v>-0.46100000000000002</v>
      </c>
    </row>
    <row r="41" spans="1:12" x14ac:dyDescent="0.2">
      <c r="A41" s="26" t="s">
        <v>78</v>
      </c>
      <c r="B41" s="27" t="s">
        <v>79</v>
      </c>
      <c r="C41" s="28">
        <v>1.659</v>
      </c>
      <c r="D41" s="29">
        <v>2.72</v>
      </c>
      <c r="E41" s="28">
        <v>4.8000000000000001E-2</v>
      </c>
      <c r="F41" s="30">
        <v>4.9000000000000002E-2</v>
      </c>
      <c r="G41" s="28">
        <v>0</v>
      </c>
      <c r="H41" s="29">
        <v>0</v>
      </c>
      <c r="I41" s="28">
        <v>0</v>
      </c>
      <c r="J41" s="30">
        <v>0</v>
      </c>
      <c r="K41" s="31">
        <v>1.659</v>
      </c>
      <c r="L41" s="32">
        <v>2.72</v>
      </c>
    </row>
    <row r="42" spans="1:12" x14ac:dyDescent="0.2">
      <c r="A42" s="26" t="s">
        <v>647</v>
      </c>
      <c r="B42" s="27" t="s">
        <v>648</v>
      </c>
      <c r="C42" s="28">
        <v>0</v>
      </c>
      <c r="D42" s="29">
        <v>0</v>
      </c>
      <c r="E42" s="28">
        <v>0</v>
      </c>
      <c r="F42" s="30">
        <v>0</v>
      </c>
      <c r="G42" s="28">
        <v>0</v>
      </c>
      <c r="H42" s="29">
        <v>0</v>
      </c>
      <c r="I42" s="28">
        <v>0</v>
      </c>
      <c r="J42" s="30">
        <v>0</v>
      </c>
      <c r="K42" s="31">
        <v>0</v>
      </c>
      <c r="L42" s="32">
        <v>0</v>
      </c>
    </row>
    <row r="43" spans="1:12" x14ac:dyDescent="0.2">
      <c r="A43" s="26" t="s">
        <v>80</v>
      </c>
      <c r="B43" s="27" t="s">
        <v>81</v>
      </c>
      <c r="C43" s="28">
        <v>1789.7280000000001</v>
      </c>
      <c r="D43" s="29">
        <v>1834.883</v>
      </c>
      <c r="E43" s="28">
        <v>956.92</v>
      </c>
      <c r="F43" s="30">
        <v>1148.8789999999999</v>
      </c>
      <c r="G43" s="28">
        <v>2083.7339999999999</v>
      </c>
      <c r="H43" s="29">
        <v>2076.9450000000002</v>
      </c>
      <c r="I43" s="28">
        <v>976.68100000000004</v>
      </c>
      <c r="J43" s="30">
        <v>838.32500000000005</v>
      </c>
      <c r="K43" s="31">
        <v>-294.00599999999986</v>
      </c>
      <c r="L43" s="32">
        <v>-242.06200000000013</v>
      </c>
    </row>
    <row r="44" spans="1:12" x14ac:dyDescent="0.2">
      <c r="A44" s="26" t="s">
        <v>82</v>
      </c>
      <c r="B44" s="27" t="s">
        <v>83</v>
      </c>
      <c r="C44" s="28">
        <v>155.44</v>
      </c>
      <c r="D44" s="29">
        <v>163.02000000000001</v>
      </c>
      <c r="E44" s="28">
        <v>1.853</v>
      </c>
      <c r="F44" s="30">
        <v>17.486000000000001</v>
      </c>
      <c r="G44" s="28">
        <v>2972.6350000000002</v>
      </c>
      <c r="H44" s="29">
        <v>487.72500000000002</v>
      </c>
      <c r="I44" s="28">
        <v>461.04300000000001</v>
      </c>
      <c r="J44" s="30">
        <v>180.56800000000001</v>
      </c>
      <c r="K44" s="31">
        <v>-2817.1950000000002</v>
      </c>
      <c r="L44" s="32">
        <v>-324.70500000000004</v>
      </c>
    </row>
    <row r="45" spans="1:12" x14ac:dyDescent="0.2">
      <c r="A45" s="26" t="s">
        <v>84</v>
      </c>
      <c r="B45" s="27" t="s">
        <v>85</v>
      </c>
      <c r="C45" s="28">
        <v>0</v>
      </c>
      <c r="D45" s="29">
        <v>0</v>
      </c>
      <c r="E45" s="28">
        <v>0</v>
      </c>
      <c r="F45" s="30">
        <v>0</v>
      </c>
      <c r="G45" s="28">
        <v>0</v>
      </c>
      <c r="H45" s="29">
        <v>0</v>
      </c>
      <c r="I45" s="28">
        <v>0</v>
      </c>
      <c r="J45" s="30">
        <v>0</v>
      </c>
      <c r="K45" s="31">
        <v>0</v>
      </c>
      <c r="L45" s="32">
        <v>0</v>
      </c>
    </row>
    <row r="46" spans="1:12" x14ac:dyDescent="0.2">
      <c r="A46" s="26" t="s">
        <v>86</v>
      </c>
      <c r="B46" s="27" t="s">
        <v>87</v>
      </c>
      <c r="C46" s="28">
        <v>0</v>
      </c>
      <c r="D46" s="29">
        <v>0</v>
      </c>
      <c r="E46" s="28">
        <v>0</v>
      </c>
      <c r="F46" s="30">
        <v>0</v>
      </c>
      <c r="G46" s="28">
        <v>26.975000000000001</v>
      </c>
      <c r="H46" s="29">
        <v>0</v>
      </c>
      <c r="I46" s="28">
        <v>1.3</v>
      </c>
      <c r="J46" s="30">
        <v>0</v>
      </c>
      <c r="K46" s="31">
        <v>-26.975000000000001</v>
      </c>
      <c r="L46" s="32">
        <v>0</v>
      </c>
    </row>
    <row r="47" spans="1:12" x14ac:dyDescent="0.2">
      <c r="A47" s="26" t="s">
        <v>88</v>
      </c>
      <c r="B47" s="27" t="s">
        <v>89</v>
      </c>
      <c r="C47" s="28">
        <v>0</v>
      </c>
      <c r="D47" s="29">
        <v>0</v>
      </c>
      <c r="E47" s="28">
        <v>0</v>
      </c>
      <c r="F47" s="30">
        <v>0</v>
      </c>
      <c r="G47" s="28">
        <v>0</v>
      </c>
      <c r="H47" s="29">
        <v>0</v>
      </c>
      <c r="I47" s="28">
        <v>0</v>
      </c>
      <c r="J47" s="30">
        <v>0</v>
      </c>
      <c r="K47" s="31">
        <v>0</v>
      </c>
      <c r="L47" s="32">
        <v>0</v>
      </c>
    </row>
    <row r="48" spans="1:12" x14ac:dyDescent="0.2">
      <c r="A48" s="26" t="s">
        <v>649</v>
      </c>
      <c r="B48" s="27" t="s">
        <v>650</v>
      </c>
      <c r="C48" s="28">
        <v>0</v>
      </c>
      <c r="D48" s="29">
        <v>0</v>
      </c>
      <c r="E48" s="28">
        <v>0</v>
      </c>
      <c r="F48" s="30">
        <v>0</v>
      </c>
      <c r="G48" s="28">
        <v>0</v>
      </c>
      <c r="H48" s="29">
        <v>0</v>
      </c>
      <c r="I48" s="28">
        <v>0</v>
      </c>
      <c r="J48" s="30">
        <v>0</v>
      </c>
      <c r="K48" s="31">
        <v>0</v>
      </c>
      <c r="L48" s="32">
        <v>0</v>
      </c>
    </row>
    <row r="49" spans="1:12" x14ac:dyDescent="0.2">
      <c r="A49" s="26" t="s">
        <v>90</v>
      </c>
      <c r="B49" s="27" t="s">
        <v>91</v>
      </c>
      <c r="C49" s="28">
        <v>0</v>
      </c>
      <c r="D49" s="29">
        <v>0</v>
      </c>
      <c r="E49" s="28">
        <v>0</v>
      </c>
      <c r="F49" s="30">
        <v>0</v>
      </c>
      <c r="G49" s="28">
        <v>0</v>
      </c>
      <c r="H49" s="29">
        <v>0</v>
      </c>
      <c r="I49" s="28">
        <v>0</v>
      </c>
      <c r="J49" s="30">
        <v>0</v>
      </c>
      <c r="K49" s="31">
        <v>0</v>
      </c>
      <c r="L49" s="32">
        <v>0</v>
      </c>
    </row>
    <row r="50" spans="1:12" x14ac:dyDescent="0.2">
      <c r="A50" s="26" t="s">
        <v>92</v>
      </c>
      <c r="B50" s="27" t="s">
        <v>93</v>
      </c>
      <c r="C50" s="28">
        <v>175.666</v>
      </c>
      <c r="D50" s="29">
        <v>352.52699999999999</v>
      </c>
      <c r="E50" s="28">
        <v>395.49200000000002</v>
      </c>
      <c r="F50" s="30">
        <v>531.822</v>
      </c>
      <c r="G50" s="28">
        <v>344.03100000000001</v>
      </c>
      <c r="H50" s="29">
        <v>298.27800000000002</v>
      </c>
      <c r="I50" s="28">
        <v>111.866</v>
      </c>
      <c r="J50" s="30">
        <v>121.24</v>
      </c>
      <c r="K50" s="31">
        <v>-168.36500000000001</v>
      </c>
      <c r="L50" s="32">
        <v>54.248999999999967</v>
      </c>
    </row>
    <row r="51" spans="1:12" x14ac:dyDescent="0.2">
      <c r="A51" s="26" t="s">
        <v>94</v>
      </c>
      <c r="B51" s="27" t="s">
        <v>95</v>
      </c>
      <c r="C51" s="28">
        <v>572.49</v>
      </c>
      <c r="D51" s="29">
        <v>558.52800000000002</v>
      </c>
      <c r="E51" s="28">
        <v>1069.1500000000001</v>
      </c>
      <c r="F51" s="30">
        <v>1159.5160000000001</v>
      </c>
      <c r="G51" s="28">
        <v>0</v>
      </c>
      <c r="H51" s="29">
        <v>0</v>
      </c>
      <c r="I51" s="28">
        <v>0</v>
      </c>
      <c r="J51" s="30">
        <v>0</v>
      </c>
      <c r="K51" s="31">
        <v>572.49</v>
      </c>
      <c r="L51" s="32">
        <v>558.52800000000002</v>
      </c>
    </row>
    <row r="52" spans="1:12" x14ac:dyDescent="0.2">
      <c r="A52" s="26" t="s">
        <v>96</v>
      </c>
      <c r="B52" s="27" t="s">
        <v>97</v>
      </c>
      <c r="C52" s="28">
        <v>3069.7579999999998</v>
      </c>
      <c r="D52" s="29">
        <v>3689.248</v>
      </c>
      <c r="E52" s="28">
        <v>3217.0079999999998</v>
      </c>
      <c r="F52" s="30">
        <v>3728.9690000000001</v>
      </c>
      <c r="G52" s="28">
        <v>394.28699999999998</v>
      </c>
      <c r="H52" s="29">
        <v>209.346</v>
      </c>
      <c r="I52" s="28">
        <v>699.83600000000001</v>
      </c>
      <c r="J52" s="30">
        <v>263.02100000000002</v>
      </c>
      <c r="K52" s="31">
        <v>2675.471</v>
      </c>
      <c r="L52" s="32">
        <v>3479.902</v>
      </c>
    </row>
    <row r="53" spans="1:12" x14ac:dyDescent="0.2">
      <c r="A53" s="26" t="s">
        <v>98</v>
      </c>
      <c r="B53" s="27" t="s">
        <v>99</v>
      </c>
      <c r="C53" s="28">
        <v>442.44</v>
      </c>
      <c r="D53" s="29">
        <v>725.81700000000001</v>
      </c>
      <c r="E53" s="28">
        <v>694.18100000000004</v>
      </c>
      <c r="F53" s="30">
        <v>704.14099999999996</v>
      </c>
      <c r="G53" s="28">
        <v>771.99400000000003</v>
      </c>
      <c r="H53" s="29">
        <v>1140.808</v>
      </c>
      <c r="I53" s="28">
        <v>64.141000000000005</v>
      </c>
      <c r="J53" s="30">
        <v>93.122</v>
      </c>
      <c r="K53" s="31">
        <v>-329.55400000000003</v>
      </c>
      <c r="L53" s="32">
        <v>-414.99099999999999</v>
      </c>
    </row>
    <row r="54" spans="1:12" x14ac:dyDescent="0.2">
      <c r="A54" s="26" t="s">
        <v>100</v>
      </c>
      <c r="B54" s="27" t="s">
        <v>101</v>
      </c>
      <c r="C54" s="28">
        <v>145.417</v>
      </c>
      <c r="D54" s="29">
        <v>218.59899999999999</v>
      </c>
      <c r="E54" s="28">
        <v>85.027000000000001</v>
      </c>
      <c r="F54" s="30">
        <v>121.03700000000001</v>
      </c>
      <c r="G54" s="28">
        <v>18.036000000000001</v>
      </c>
      <c r="H54" s="29">
        <v>23.463000000000001</v>
      </c>
      <c r="I54" s="28">
        <v>30.167999999999999</v>
      </c>
      <c r="J54" s="30">
        <v>14.696999999999999</v>
      </c>
      <c r="K54" s="31">
        <v>127.381</v>
      </c>
      <c r="L54" s="32">
        <v>195.136</v>
      </c>
    </row>
    <row r="55" spans="1:12" x14ac:dyDescent="0.2">
      <c r="A55" s="26" t="s">
        <v>102</v>
      </c>
      <c r="B55" s="27" t="s">
        <v>103</v>
      </c>
      <c r="C55" s="28">
        <v>541.40700000000004</v>
      </c>
      <c r="D55" s="29">
        <v>1792.181</v>
      </c>
      <c r="E55" s="28">
        <v>975.02</v>
      </c>
      <c r="F55" s="30">
        <v>12819.36</v>
      </c>
      <c r="G55" s="28">
        <v>0</v>
      </c>
      <c r="H55" s="29">
        <v>0</v>
      </c>
      <c r="I55" s="28">
        <v>0</v>
      </c>
      <c r="J55" s="30">
        <v>0</v>
      </c>
      <c r="K55" s="31">
        <v>541.40700000000004</v>
      </c>
      <c r="L55" s="32">
        <v>1792.181</v>
      </c>
    </row>
    <row r="56" spans="1:12" x14ac:dyDescent="0.2">
      <c r="A56" s="26" t="s">
        <v>104</v>
      </c>
      <c r="B56" s="27" t="s">
        <v>105</v>
      </c>
      <c r="C56" s="28">
        <v>4470.08</v>
      </c>
      <c r="D56" s="29">
        <v>8816.58</v>
      </c>
      <c r="E56" s="28">
        <v>5878.1049999999996</v>
      </c>
      <c r="F56" s="30">
        <v>12764.606</v>
      </c>
      <c r="G56" s="28">
        <v>2383.4639999999999</v>
      </c>
      <c r="H56" s="29">
        <v>1452.3150000000001</v>
      </c>
      <c r="I56" s="28">
        <v>1439.098</v>
      </c>
      <c r="J56" s="30">
        <v>829.48800000000006</v>
      </c>
      <c r="K56" s="31">
        <v>2086.616</v>
      </c>
      <c r="L56" s="32">
        <v>7364.2649999999994</v>
      </c>
    </row>
    <row r="57" spans="1:12" x14ac:dyDescent="0.2">
      <c r="A57" s="26" t="s">
        <v>106</v>
      </c>
      <c r="B57" s="27" t="s">
        <v>107</v>
      </c>
      <c r="C57" s="28">
        <v>2310.3110000000001</v>
      </c>
      <c r="D57" s="29">
        <v>4027.21</v>
      </c>
      <c r="E57" s="28">
        <v>2903.873</v>
      </c>
      <c r="F57" s="30">
        <v>9978.1540000000005</v>
      </c>
      <c r="G57" s="28">
        <v>1432.1410000000001</v>
      </c>
      <c r="H57" s="29">
        <v>702.58</v>
      </c>
      <c r="I57" s="28">
        <v>4543.6289999999999</v>
      </c>
      <c r="J57" s="30">
        <v>1573.9770000000001</v>
      </c>
      <c r="K57" s="31">
        <v>878.17000000000007</v>
      </c>
      <c r="L57" s="32">
        <v>3324.63</v>
      </c>
    </row>
    <row r="58" spans="1:12" x14ac:dyDescent="0.2">
      <c r="A58" s="26" t="s">
        <v>108</v>
      </c>
      <c r="B58" s="27" t="s">
        <v>109</v>
      </c>
      <c r="C58" s="28">
        <v>1799.6469999999999</v>
      </c>
      <c r="D58" s="29">
        <v>1918.48</v>
      </c>
      <c r="E58" s="28">
        <v>1780.4390000000001</v>
      </c>
      <c r="F58" s="30">
        <v>1741.288</v>
      </c>
      <c r="G58" s="28">
        <v>616.09400000000005</v>
      </c>
      <c r="H58" s="29">
        <v>55.773000000000003</v>
      </c>
      <c r="I58" s="28">
        <v>2504.0230000000001</v>
      </c>
      <c r="J58" s="30">
        <v>290.5</v>
      </c>
      <c r="K58" s="31">
        <v>1183.5529999999999</v>
      </c>
      <c r="L58" s="32">
        <v>1862.7070000000001</v>
      </c>
    </row>
    <row r="59" spans="1:12" x14ac:dyDescent="0.2">
      <c r="A59" s="26" t="s">
        <v>110</v>
      </c>
      <c r="B59" s="27" t="s">
        <v>111</v>
      </c>
      <c r="C59" s="28">
        <v>6932.7809999999999</v>
      </c>
      <c r="D59" s="29">
        <v>6125.723</v>
      </c>
      <c r="E59" s="28">
        <v>5494.4049999999997</v>
      </c>
      <c r="F59" s="30">
        <v>6057.3980000000001</v>
      </c>
      <c r="G59" s="28">
        <v>0</v>
      </c>
      <c r="H59" s="29">
        <v>0</v>
      </c>
      <c r="I59" s="28">
        <v>0</v>
      </c>
      <c r="J59" s="30">
        <v>0</v>
      </c>
      <c r="K59" s="31">
        <v>6932.7809999999999</v>
      </c>
      <c r="L59" s="32">
        <v>6125.723</v>
      </c>
    </row>
    <row r="60" spans="1:12" x14ac:dyDescent="0.2">
      <c r="A60" s="26" t="s">
        <v>112</v>
      </c>
      <c r="B60" s="27" t="s">
        <v>113</v>
      </c>
      <c r="C60" s="28">
        <v>891.029</v>
      </c>
      <c r="D60" s="29">
        <v>412.20299999999997</v>
      </c>
      <c r="E60" s="28">
        <v>2363.1080000000002</v>
      </c>
      <c r="F60" s="30">
        <v>490.483</v>
      </c>
      <c r="G60" s="28">
        <v>544.18100000000004</v>
      </c>
      <c r="H60" s="29">
        <v>172.852</v>
      </c>
      <c r="I60" s="28">
        <v>829.048</v>
      </c>
      <c r="J60" s="30">
        <v>295.5</v>
      </c>
      <c r="K60" s="31">
        <v>346.84799999999996</v>
      </c>
      <c r="L60" s="32">
        <v>239.35099999999997</v>
      </c>
    </row>
    <row r="61" spans="1:12" x14ac:dyDescent="0.2">
      <c r="A61" s="26" t="s">
        <v>114</v>
      </c>
      <c r="B61" s="27" t="s">
        <v>115</v>
      </c>
      <c r="C61" s="28">
        <v>723.97400000000005</v>
      </c>
      <c r="D61" s="29">
        <v>270.98599999999999</v>
      </c>
      <c r="E61" s="28">
        <v>908.79399999999998</v>
      </c>
      <c r="F61" s="30">
        <v>317.94499999999999</v>
      </c>
      <c r="G61" s="28">
        <v>2437.1759999999999</v>
      </c>
      <c r="H61" s="29">
        <v>2584.19</v>
      </c>
      <c r="I61" s="28">
        <v>2318.3879999999999</v>
      </c>
      <c r="J61" s="30">
        <v>2183.9119999999998</v>
      </c>
      <c r="K61" s="31">
        <v>-1713.2019999999998</v>
      </c>
      <c r="L61" s="32">
        <v>-2313.2040000000002</v>
      </c>
    </row>
    <row r="62" spans="1:12" x14ac:dyDescent="0.2">
      <c r="A62" s="26" t="s">
        <v>116</v>
      </c>
      <c r="B62" s="27" t="s">
        <v>117</v>
      </c>
      <c r="C62" s="28">
        <v>18.710999999999999</v>
      </c>
      <c r="D62" s="29">
        <v>22.731000000000002</v>
      </c>
      <c r="E62" s="28">
        <v>23.268000000000001</v>
      </c>
      <c r="F62" s="30">
        <v>10.348000000000001</v>
      </c>
      <c r="G62" s="28">
        <v>22.27</v>
      </c>
      <c r="H62" s="29">
        <v>0</v>
      </c>
      <c r="I62" s="28">
        <v>131</v>
      </c>
      <c r="J62" s="30">
        <v>0</v>
      </c>
      <c r="K62" s="31">
        <v>-3.5590000000000011</v>
      </c>
      <c r="L62" s="32">
        <v>22.731000000000002</v>
      </c>
    </row>
    <row r="63" spans="1:12" x14ac:dyDescent="0.2">
      <c r="A63" s="26" t="s">
        <v>118</v>
      </c>
      <c r="B63" s="27" t="s">
        <v>119</v>
      </c>
      <c r="C63" s="28">
        <v>8142.8819999999996</v>
      </c>
      <c r="D63" s="29">
        <v>8233.1830000000009</v>
      </c>
      <c r="E63" s="28">
        <v>7069.9160000000002</v>
      </c>
      <c r="F63" s="30">
        <v>7201.7910000000002</v>
      </c>
      <c r="G63" s="28">
        <v>1233.9349999999999</v>
      </c>
      <c r="H63" s="29">
        <v>2153.6610000000001</v>
      </c>
      <c r="I63" s="28">
        <v>364.80599999999998</v>
      </c>
      <c r="J63" s="30">
        <v>791.471</v>
      </c>
      <c r="K63" s="31">
        <v>6908.9470000000001</v>
      </c>
      <c r="L63" s="32">
        <v>6079.5220000000008</v>
      </c>
    </row>
    <row r="64" spans="1:12" x14ac:dyDescent="0.2">
      <c r="A64" s="26" t="s">
        <v>120</v>
      </c>
      <c r="B64" s="27" t="s">
        <v>121</v>
      </c>
      <c r="C64" s="28">
        <v>6571.0940000000001</v>
      </c>
      <c r="D64" s="29">
        <v>8729.8970000000008</v>
      </c>
      <c r="E64" s="28">
        <v>8421.35</v>
      </c>
      <c r="F64" s="30">
        <v>10323.913</v>
      </c>
      <c r="G64" s="28">
        <v>2752.375</v>
      </c>
      <c r="H64" s="29">
        <v>2149.4630000000002</v>
      </c>
      <c r="I64" s="28">
        <v>1063.8140000000001</v>
      </c>
      <c r="J64" s="30">
        <v>1080.374</v>
      </c>
      <c r="K64" s="31">
        <v>3818.7190000000001</v>
      </c>
      <c r="L64" s="32">
        <v>6580.4340000000011</v>
      </c>
    </row>
    <row r="65" spans="1:12" x14ac:dyDescent="0.2">
      <c r="A65" s="26" t="s">
        <v>122</v>
      </c>
      <c r="B65" s="27" t="s">
        <v>123</v>
      </c>
      <c r="C65" s="28">
        <v>0</v>
      </c>
      <c r="D65" s="29">
        <v>96.784000000000006</v>
      </c>
      <c r="E65" s="28">
        <v>0</v>
      </c>
      <c r="F65" s="30">
        <v>72.590999999999994</v>
      </c>
      <c r="G65" s="28">
        <v>161.55799999999999</v>
      </c>
      <c r="H65" s="29">
        <v>31.64</v>
      </c>
      <c r="I65" s="28">
        <v>67.885000000000005</v>
      </c>
      <c r="J65" s="30">
        <v>17.93</v>
      </c>
      <c r="K65" s="31">
        <v>-161.55799999999999</v>
      </c>
      <c r="L65" s="32">
        <v>65.144000000000005</v>
      </c>
    </row>
    <row r="66" spans="1:12" x14ac:dyDescent="0.2">
      <c r="A66" s="26" t="s">
        <v>124</v>
      </c>
      <c r="B66" s="27" t="s">
        <v>125</v>
      </c>
      <c r="C66" s="28">
        <v>1566.155</v>
      </c>
      <c r="D66" s="29">
        <v>799.57</v>
      </c>
      <c r="E66" s="28">
        <v>328.45299999999997</v>
      </c>
      <c r="F66" s="30">
        <v>219.273</v>
      </c>
      <c r="G66" s="28">
        <v>152.85300000000001</v>
      </c>
      <c r="H66" s="29">
        <v>283.44400000000002</v>
      </c>
      <c r="I66" s="28">
        <v>50.34</v>
      </c>
      <c r="J66" s="30">
        <v>94.617000000000004</v>
      </c>
      <c r="K66" s="31">
        <v>1413.3019999999999</v>
      </c>
      <c r="L66" s="32">
        <v>516.12599999999998</v>
      </c>
    </row>
    <row r="67" spans="1:12" x14ac:dyDescent="0.2">
      <c r="A67" s="26" t="s">
        <v>126</v>
      </c>
      <c r="B67" s="27" t="s">
        <v>127</v>
      </c>
      <c r="C67" s="28">
        <v>127.836</v>
      </c>
      <c r="D67" s="29">
        <v>40.286000000000001</v>
      </c>
      <c r="E67" s="28">
        <v>130.678</v>
      </c>
      <c r="F67" s="30">
        <v>35.384</v>
      </c>
      <c r="G67" s="28">
        <v>5552.1610000000001</v>
      </c>
      <c r="H67" s="29">
        <v>4465.0020000000004</v>
      </c>
      <c r="I67" s="28">
        <v>23908.053</v>
      </c>
      <c r="J67" s="30">
        <v>13678.593999999999</v>
      </c>
      <c r="K67" s="31">
        <v>-5424.3249999999998</v>
      </c>
      <c r="L67" s="32">
        <v>-4424.7160000000003</v>
      </c>
    </row>
    <row r="68" spans="1:12" x14ac:dyDescent="0.2">
      <c r="A68" s="26" t="s">
        <v>128</v>
      </c>
      <c r="B68" s="27" t="s">
        <v>129</v>
      </c>
      <c r="C68" s="28">
        <v>113.515</v>
      </c>
      <c r="D68" s="29">
        <v>164.655</v>
      </c>
      <c r="E68" s="28">
        <v>78.242999999999995</v>
      </c>
      <c r="F68" s="30">
        <v>109.996</v>
      </c>
      <c r="G68" s="28">
        <v>0</v>
      </c>
      <c r="H68" s="29">
        <v>0.17</v>
      </c>
      <c r="I68" s="28">
        <v>0</v>
      </c>
      <c r="J68" s="30">
        <v>0.12</v>
      </c>
      <c r="K68" s="31">
        <v>113.515</v>
      </c>
      <c r="L68" s="32">
        <v>164.48500000000001</v>
      </c>
    </row>
    <row r="69" spans="1:12" x14ac:dyDescent="0.2">
      <c r="A69" s="26" t="s">
        <v>130</v>
      </c>
      <c r="B69" s="27" t="s">
        <v>131</v>
      </c>
      <c r="C69" s="28">
        <v>667.678</v>
      </c>
      <c r="D69" s="29">
        <v>794.87099999999998</v>
      </c>
      <c r="E69" s="28">
        <v>536.14300000000003</v>
      </c>
      <c r="F69" s="30">
        <v>605.52099999999996</v>
      </c>
      <c r="G69" s="28">
        <v>0</v>
      </c>
      <c r="H69" s="29">
        <v>0</v>
      </c>
      <c r="I69" s="28">
        <v>0</v>
      </c>
      <c r="J69" s="30">
        <v>0</v>
      </c>
      <c r="K69" s="31">
        <v>667.678</v>
      </c>
      <c r="L69" s="32">
        <v>794.87099999999998</v>
      </c>
    </row>
    <row r="70" spans="1:12" x14ac:dyDescent="0.2">
      <c r="A70" s="26" t="s">
        <v>132</v>
      </c>
      <c r="B70" s="27" t="s">
        <v>133</v>
      </c>
      <c r="C70" s="28">
        <v>181.87299999999999</v>
      </c>
      <c r="D70" s="29">
        <v>325.67899999999997</v>
      </c>
      <c r="E70" s="28">
        <v>50.38</v>
      </c>
      <c r="F70" s="30">
        <v>75.064999999999998</v>
      </c>
      <c r="G70" s="28">
        <v>482.55200000000002</v>
      </c>
      <c r="H70" s="29">
        <v>4127.1289999999999</v>
      </c>
      <c r="I70" s="28">
        <v>153.65</v>
      </c>
      <c r="J70" s="30">
        <v>947.19100000000003</v>
      </c>
      <c r="K70" s="31">
        <v>-300.67900000000003</v>
      </c>
      <c r="L70" s="32">
        <v>-3801.45</v>
      </c>
    </row>
    <row r="71" spans="1:12" x14ac:dyDescent="0.2">
      <c r="A71" s="26" t="s">
        <v>134</v>
      </c>
      <c r="B71" s="27" t="s">
        <v>135</v>
      </c>
      <c r="C71" s="28">
        <v>46.802</v>
      </c>
      <c r="D71" s="29">
        <v>149.38800000000001</v>
      </c>
      <c r="E71" s="28">
        <v>58.784999999999997</v>
      </c>
      <c r="F71" s="30">
        <v>338.34699999999998</v>
      </c>
      <c r="G71" s="28">
        <v>0.64</v>
      </c>
      <c r="H71" s="29">
        <v>0</v>
      </c>
      <c r="I71" s="28">
        <v>0.04</v>
      </c>
      <c r="J71" s="30">
        <v>0</v>
      </c>
      <c r="K71" s="31">
        <v>46.161999999999999</v>
      </c>
      <c r="L71" s="32">
        <v>149.38800000000001</v>
      </c>
    </row>
    <row r="72" spans="1:12" x14ac:dyDescent="0.2">
      <c r="A72" s="26" t="s">
        <v>136</v>
      </c>
      <c r="B72" s="27" t="s">
        <v>137</v>
      </c>
      <c r="C72" s="28">
        <v>12207.791999999999</v>
      </c>
      <c r="D72" s="29">
        <v>13811.306</v>
      </c>
      <c r="E72" s="28">
        <v>9366.8359999999993</v>
      </c>
      <c r="F72" s="30">
        <v>10047.038</v>
      </c>
      <c r="G72" s="28">
        <v>0</v>
      </c>
      <c r="H72" s="29">
        <v>0</v>
      </c>
      <c r="I72" s="28">
        <v>0</v>
      </c>
      <c r="J72" s="30">
        <v>0</v>
      </c>
      <c r="K72" s="31">
        <v>12207.791999999999</v>
      </c>
      <c r="L72" s="32">
        <v>13811.306</v>
      </c>
    </row>
    <row r="73" spans="1:12" x14ac:dyDescent="0.2">
      <c r="A73" s="26" t="s">
        <v>138</v>
      </c>
      <c r="B73" s="27" t="s">
        <v>139</v>
      </c>
      <c r="C73" s="28">
        <v>16067.578</v>
      </c>
      <c r="D73" s="29">
        <v>16173.529</v>
      </c>
      <c r="E73" s="28">
        <v>23423.186000000002</v>
      </c>
      <c r="F73" s="30">
        <v>23667.255000000001</v>
      </c>
      <c r="G73" s="28">
        <v>0</v>
      </c>
      <c r="H73" s="29">
        <v>0</v>
      </c>
      <c r="I73" s="28">
        <v>0</v>
      </c>
      <c r="J73" s="30">
        <v>0</v>
      </c>
      <c r="K73" s="31">
        <v>16067.578</v>
      </c>
      <c r="L73" s="32">
        <v>16173.529</v>
      </c>
    </row>
    <row r="74" spans="1:12" x14ac:dyDescent="0.2">
      <c r="A74" s="26" t="s">
        <v>140</v>
      </c>
      <c r="B74" s="27" t="s">
        <v>141</v>
      </c>
      <c r="C74" s="28">
        <v>2346.0210000000002</v>
      </c>
      <c r="D74" s="29">
        <v>2069.5410000000002</v>
      </c>
      <c r="E74" s="28">
        <v>1927.856</v>
      </c>
      <c r="F74" s="30">
        <v>1554.2429999999999</v>
      </c>
      <c r="G74" s="28">
        <v>0</v>
      </c>
      <c r="H74" s="29">
        <v>0</v>
      </c>
      <c r="I74" s="28">
        <v>0</v>
      </c>
      <c r="J74" s="30">
        <v>0</v>
      </c>
      <c r="K74" s="31">
        <v>2346.0210000000002</v>
      </c>
      <c r="L74" s="32">
        <v>2069.5410000000002</v>
      </c>
    </row>
    <row r="75" spans="1:12" x14ac:dyDescent="0.2">
      <c r="A75" s="26" t="s">
        <v>142</v>
      </c>
      <c r="B75" s="27" t="s">
        <v>143</v>
      </c>
      <c r="C75" s="28">
        <v>177.73500000000001</v>
      </c>
      <c r="D75" s="29">
        <v>280.58499999999998</v>
      </c>
      <c r="E75" s="28">
        <v>109.15600000000001</v>
      </c>
      <c r="F75" s="30">
        <v>190.26300000000001</v>
      </c>
      <c r="G75" s="28">
        <v>626.71299999999997</v>
      </c>
      <c r="H75" s="29">
        <v>1267.5540000000001</v>
      </c>
      <c r="I75" s="28">
        <v>3471.5239999999999</v>
      </c>
      <c r="J75" s="30">
        <v>6938.1090000000004</v>
      </c>
      <c r="K75" s="31">
        <v>-448.97799999999995</v>
      </c>
      <c r="L75" s="32">
        <v>-986.96900000000005</v>
      </c>
    </row>
    <row r="76" spans="1:12" x14ac:dyDescent="0.2">
      <c r="A76" s="26" t="s">
        <v>144</v>
      </c>
      <c r="B76" s="27" t="s">
        <v>145</v>
      </c>
      <c r="C76" s="28">
        <v>8112.1809999999996</v>
      </c>
      <c r="D76" s="29">
        <v>6986.9260000000004</v>
      </c>
      <c r="E76" s="28">
        <v>27273.298999999999</v>
      </c>
      <c r="F76" s="30">
        <v>15926.951999999999</v>
      </c>
      <c r="G76" s="28">
        <v>10.901999999999999</v>
      </c>
      <c r="H76" s="29">
        <v>12.957000000000001</v>
      </c>
      <c r="I76" s="28">
        <v>18.600000000000001</v>
      </c>
      <c r="J76" s="30">
        <v>20.262</v>
      </c>
      <c r="K76" s="31">
        <v>8101.2789999999995</v>
      </c>
      <c r="L76" s="32">
        <v>6973.9690000000001</v>
      </c>
    </row>
    <row r="77" spans="1:12" x14ac:dyDescent="0.2">
      <c r="A77" s="26" t="s">
        <v>146</v>
      </c>
      <c r="B77" s="27" t="s">
        <v>147</v>
      </c>
      <c r="C77" s="28">
        <v>9405.8490000000002</v>
      </c>
      <c r="D77" s="29">
        <v>5051.2700000000004</v>
      </c>
      <c r="E77" s="28">
        <v>12772.367</v>
      </c>
      <c r="F77" s="30">
        <v>5874.607</v>
      </c>
      <c r="G77" s="28">
        <v>264.64499999999998</v>
      </c>
      <c r="H77" s="29">
        <v>205.792</v>
      </c>
      <c r="I77" s="28">
        <v>229.488</v>
      </c>
      <c r="J77" s="30">
        <v>171.631</v>
      </c>
      <c r="K77" s="31">
        <v>9141.2039999999997</v>
      </c>
      <c r="L77" s="32">
        <v>4845.4780000000001</v>
      </c>
    </row>
    <row r="78" spans="1:12" x14ac:dyDescent="0.2">
      <c r="A78" s="26" t="s">
        <v>148</v>
      </c>
      <c r="B78" s="27" t="s">
        <v>149</v>
      </c>
      <c r="C78" s="28">
        <v>9868.1759999999995</v>
      </c>
      <c r="D78" s="29">
        <v>9693.9320000000007</v>
      </c>
      <c r="E78" s="28">
        <v>12755.29</v>
      </c>
      <c r="F78" s="30">
        <v>11018.34</v>
      </c>
      <c r="G78" s="28">
        <v>4535.2190000000001</v>
      </c>
      <c r="H78" s="29">
        <v>3376.527</v>
      </c>
      <c r="I78" s="28">
        <v>2257.1320000000001</v>
      </c>
      <c r="J78" s="30">
        <v>1672.953</v>
      </c>
      <c r="K78" s="31">
        <v>5332.9569999999994</v>
      </c>
      <c r="L78" s="32">
        <v>6317.4050000000007</v>
      </c>
    </row>
    <row r="79" spans="1:12" x14ac:dyDescent="0.2">
      <c r="A79" s="26" t="s">
        <v>150</v>
      </c>
      <c r="B79" s="27" t="s">
        <v>151</v>
      </c>
      <c r="C79" s="28">
        <v>2408.9189999999999</v>
      </c>
      <c r="D79" s="29">
        <v>3672.846</v>
      </c>
      <c r="E79" s="28">
        <v>2004.4970000000001</v>
      </c>
      <c r="F79" s="30">
        <v>2823.6559999999999</v>
      </c>
      <c r="G79" s="28">
        <v>37166.591999999997</v>
      </c>
      <c r="H79" s="29">
        <v>55215.993999999999</v>
      </c>
      <c r="I79" s="28">
        <v>19877.276999999998</v>
      </c>
      <c r="J79" s="30">
        <v>26872.491999999998</v>
      </c>
      <c r="K79" s="31">
        <v>-34757.672999999995</v>
      </c>
      <c r="L79" s="32">
        <v>-51543.148000000001</v>
      </c>
    </row>
    <row r="80" spans="1:12" x14ac:dyDescent="0.2">
      <c r="A80" s="26" t="s">
        <v>152</v>
      </c>
      <c r="B80" s="27" t="s">
        <v>153</v>
      </c>
      <c r="C80" s="28">
        <v>0</v>
      </c>
      <c r="D80" s="29">
        <v>0.373</v>
      </c>
      <c r="E80" s="28">
        <v>0</v>
      </c>
      <c r="F80" s="30">
        <v>0.32</v>
      </c>
      <c r="G80" s="28">
        <v>0</v>
      </c>
      <c r="H80" s="29">
        <v>0</v>
      </c>
      <c r="I80" s="28">
        <v>0</v>
      </c>
      <c r="J80" s="30">
        <v>0</v>
      </c>
      <c r="K80" s="31">
        <v>0</v>
      </c>
      <c r="L80" s="32">
        <v>0.373</v>
      </c>
    </row>
    <row r="81" spans="1:12" x14ac:dyDescent="0.2">
      <c r="A81" s="26" t="s">
        <v>154</v>
      </c>
      <c r="B81" s="27" t="s">
        <v>155</v>
      </c>
      <c r="C81" s="28">
        <v>1004.165</v>
      </c>
      <c r="D81" s="29">
        <v>486.99200000000002</v>
      </c>
      <c r="E81" s="28">
        <v>250.93700000000001</v>
      </c>
      <c r="F81" s="30">
        <v>182.68899999999999</v>
      </c>
      <c r="G81" s="28">
        <v>1208.816</v>
      </c>
      <c r="H81" s="29">
        <v>1281.663</v>
      </c>
      <c r="I81" s="28">
        <v>516.40800000000002</v>
      </c>
      <c r="J81" s="30">
        <v>584.04399999999998</v>
      </c>
      <c r="K81" s="31">
        <v>-204.65100000000007</v>
      </c>
      <c r="L81" s="32">
        <v>-794.67100000000005</v>
      </c>
    </row>
    <row r="82" spans="1:12" x14ac:dyDescent="0.2">
      <c r="A82" s="26" t="s">
        <v>156</v>
      </c>
      <c r="B82" s="27" t="s">
        <v>157</v>
      </c>
      <c r="C82" s="28">
        <v>5.7480000000000002</v>
      </c>
      <c r="D82" s="29">
        <v>20.594999999999999</v>
      </c>
      <c r="E82" s="28">
        <v>1.6870000000000001</v>
      </c>
      <c r="F82" s="30">
        <v>7.8369999999999997</v>
      </c>
      <c r="G82" s="28">
        <v>0</v>
      </c>
      <c r="H82" s="29">
        <v>0</v>
      </c>
      <c r="I82" s="28">
        <v>0</v>
      </c>
      <c r="J82" s="30">
        <v>0</v>
      </c>
      <c r="K82" s="31">
        <v>5.7480000000000002</v>
      </c>
      <c r="L82" s="32">
        <v>20.594999999999999</v>
      </c>
    </row>
    <row r="83" spans="1:12" x14ac:dyDescent="0.2">
      <c r="A83" s="26" t="s">
        <v>158</v>
      </c>
      <c r="B83" s="27" t="s">
        <v>159</v>
      </c>
      <c r="C83" s="28">
        <v>31870.574000000001</v>
      </c>
      <c r="D83" s="29">
        <v>48032.720999999998</v>
      </c>
      <c r="E83" s="28">
        <v>9720.2790000000005</v>
      </c>
      <c r="F83" s="30">
        <v>13279.815000000001</v>
      </c>
      <c r="G83" s="28">
        <v>26.22</v>
      </c>
      <c r="H83" s="29">
        <v>27.884</v>
      </c>
      <c r="I83" s="28">
        <v>5.077</v>
      </c>
      <c r="J83" s="30">
        <v>6.508</v>
      </c>
      <c r="K83" s="31">
        <v>31844.353999999999</v>
      </c>
      <c r="L83" s="32">
        <v>48004.837</v>
      </c>
    </row>
    <row r="84" spans="1:12" x14ac:dyDescent="0.2">
      <c r="A84" s="26" t="s">
        <v>160</v>
      </c>
      <c r="B84" s="27" t="s">
        <v>161</v>
      </c>
      <c r="C84" s="28">
        <v>833.84500000000003</v>
      </c>
      <c r="D84" s="29">
        <v>1548.454</v>
      </c>
      <c r="E84" s="28">
        <v>141.83500000000001</v>
      </c>
      <c r="F84" s="30">
        <v>278.12400000000002</v>
      </c>
      <c r="G84" s="28">
        <v>310.15499999999997</v>
      </c>
      <c r="H84" s="29">
        <v>91.486999999999995</v>
      </c>
      <c r="I84" s="28">
        <v>50.731000000000002</v>
      </c>
      <c r="J84" s="30">
        <v>8.6289999999999996</v>
      </c>
      <c r="K84" s="31">
        <v>523.69000000000005</v>
      </c>
      <c r="L84" s="32">
        <v>1456.9669999999999</v>
      </c>
    </row>
    <row r="85" spans="1:12" x14ac:dyDescent="0.2">
      <c r="A85" s="26" t="s">
        <v>162</v>
      </c>
      <c r="B85" s="27" t="s">
        <v>163</v>
      </c>
      <c r="C85" s="28">
        <v>22.954999999999998</v>
      </c>
      <c r="D85" s="29">
        <v>18.280999999999999</v>
      </c>
      <c r="E85" s="28">
        <v>3.141</v>
      </c>
      <c r="F85" s="30">
        <v>2.36</v>
      </c>
      <c r="G85" s="28">
        <v>0</v>
      </c>
      <c r="H85" s="29">
        <v>0</v>
      </c>
      <c r="I85" s="28">
        <v>0</v>
      </c>
      <c r="J85" s="30">
        <v>0</v>
      </c>
      <c r="K85" s="31">
        <v>22.954999999999998</v>
      </c>
      <c r="L85" s="32">
        <v>18.280999999999999</v>
      </c>
    </row>
    <row r="86" spans="1:12" x14ac:dyDescent="0.2">
      <c r="A86" s="26" t="s">
        <v>164</v>
      </c>
      <c r="B86" s="27" t="s">
        <v>165</v>
      </c>
      <c r="C86" s="28">
        <v>232.84700000000001</v>
      </c>
      <c r="D86" s="29">
        <v>465.87799999999999</v>
      </c>
      <c r="E86" s="28">
        <v>29.988</v>
      </c>
      <c r="F86" s="30">
        <v>73.572999999999993</v>
      </c>
      <c r="G86" s="28">
        <v>7.4349999999999996</v>
      </c>
      <c r="H86" s="29">
        <v>1.2849999999999999</v>
      </c>
      <c r="I86" s="28">
        <v>1</v>
      </c>
      <c r="J86" s="30">
        <v>0.48</v>
      </c>
      <c r="K86" s="31">
        <v>225.41200000000001</v>
      </c>
      <c r="L86" s="32">
        <v>464.59299999999996</v>
      </c>
    </row>
    <row r="87" spans="1:12" x14ac:dyDescent="0.2">
      <c r="A87" s="26" t="s">
        <v>166</v>
      </c>
      <c r="B87" s="27" t="s">
        <v>167</v>
      </c>
      <c r="C87" s="28">
        <v>0.43099999999999999</v>
      </c>
      <c r="D87" s="29">
        <v>3.8149999999999999</v>
      </c>
      <c r="E87" s="28">
        <v>8.0000000000000002E-3</v>
      </c>
      <c r="F87" s="30">
        <v>0.19</v>
      </c>
      <c r="G87" s="28">
        <v>0</v>
      </c>
      <c r="H87" s="29">
        <v>0</v>
      </c>
      <c r="I87" s="28">
        <v>0</v>
      </c>
      <c r="J87" s="30">
        <v>0</v>
      </c>
      <c r="K87" s="31">
        <v>0.43099999999999999</v>
      </c>
      <c r="L87" s="32">
        <v>3.8149999999999999</v>
      </c>
    </row>
    <row r="88" spans="1:12" x14ac:dyDescent="0.2">
      <c r="A88" s="26" t="s">
        <v>168</v>
      </c>
      <c r="B88" s="27" t="s">
        <v>169</v>
      </c>
      <c r="C88" s="28">
        <v>20.425000000000001</v>
      </c>
      <c r="D88" s="29">
        <v>33.1</v>
      </c>
      <c r="E88" s="28">
        <v>2.96</v>
      </c>
      <c r="F88" s="30">
        <v>4.32</v>
      </c>
      <c r="G88" s="28">
        <v>0</v>
      </c>
      <c r="H88" s="29">
        <v>0</v>
      </c>
      <c r="I88" s="28">
        <v>0</v>
      </c>
      <c r="J88" s="30">
        <v>0</v>
      </c>
      <c r="K88" s="31">
        <v>20.425000000000001</v>
      </c>
      <c r="L88" s="32">
        <v>33.1</v>
      </c>
    </row>
    <row r="89" spans="1:12" x14ac:dyDescent="0.2">
      <c r="A89" s="26" t="s">
        <v>170</v>
      </c>
      <c r="B89" s="27" t="s">
        <v>171</v>
      </c>
      <c r="C89" s="28">
        <v>0</v>
      </c>
      <c r="D89" s="29">
        <v>1E-3</v>
      </c>
      <c r="E89" s="28">
        <v>0</v>
      </c>
      <c r="F89" s="30">
        <v>1E-3</v>
      </c>
      <c r="G89" s="28">
        <v>0</v>
      </c>
      <c r="H89" s="29">
        <v>0</v>
      </c>
      <c r="I89" s="28">
        <v>0</v>
      </c>
      <c r="J89" s="30">
        <v>0</v>
      </c>
      <c r="K89" s="31">
        <v>0</v>
      </c>
      <c r="L89" s="32">
        <v>1E-3</v>
      </c>
    </row>
    <row r="90" spans="1:12" x14ac:dyDescent="0.2">
      <c r="A90" s="26" t="s">
        <v>172</v>
      </c>
      <c r="B90" s="27" t="s">
        <v>173</v>
      </c>
      <c r="C90" s="28">
        <v>3.0350000000000001</v>
      </c>
      <c r="D90" s="29">
        <v>3.125</v>
      </c>
      <c r="E90" s="28">
        <v>0.25700000000000001</v>
      </c>
      <c r="F90" s="30">
        <v>0.27200000000000002</v>
      </c>
      <c r="G90" s="28">
        <v>0</v>
      </c>
      <c r="H90" s="29">
        <v>0</v>
      </c>
      <c r="I90" s="28">
        <v>0</v>
      </c>
      <c r="J90" s="30">
        <v>0</v>
      </c>
      <c r="K90" s="31">
        <v>3.0350000000000001</v>
      </c>
      <c r="L90" s="32">
        <v>3.125</v>
      </c>
    </row>
    <row r="91" spans="1:12" x14ac:dyDescent="0.2">
      <c r="A91" s="26" t="s">
        <v>174</v>
      </c>
      <c r="B91" s="27" t="s">
        <v>175</v>
      </c>
      <c r="C91" s="28">
        <v>43.817999999999998</v>
      </c>
      <c r="D91" s="29">
        <v>21.92</v>
      </c>
      <c r="E91" s="28">
        <v>28.751999999999999</v>
      </c>
      <c r="F91" s="30">
        <v>3.4609999999999999</v>
      </c>
      <c r="G91" s="28">
        <v>203.56399999999999</v>
      </c>
      <c r="H91" s="29">
        <v>251.571</v>
      </c>
      <c r="I91" s="28">
        <v>222.40799999999999</v>
      </c>
      <c r="J91" s="30">
        <v>344.238</v>
      </c>
      <c r="K91" s="31">
        <v>-159.74599999999998</v>
      </c>
      <c r="L91" s="32">
        <v>-229.65100000000001</v>
      </c>
    </row>
    <row r="92" spans="1:12" x14ac:dyDescent="0.2">
      <c r="A92" s="26" t="s">
        <v>176</v>
      </c>
      <c r="B92" s="27" t="s">
        <v>177</v>
      </c>
      <c r="C92" s="28">
        <v>950.31</v>
      </c>
      <c r="D92" s="29">
        <v>1261.258</v>
      </c>
      <c r="E92" s="28">
        <v>866.85299999999995</v>
      </c>
      <c r="F92" s="30">
        <v>1158.0640000000001</v>
      </c>
      <c r="G92" s="28">
        <v>0</v>
      </c>
      <c r="H92" s="29">
        <v>8.3000000000000004E-2</v>
      </c>
      <c r="I92" s="28">
        <v>0</v>
      </c>
      <c r="J92" s="30">
        <v>1.6E-2</v>
      </c>
      <c r="K92" s="31">
        <v>950.31</v>
      </c>
      <c r="L92" s="32">
        <v>1261.175</v>
      </c>
    </row>
    <row r="93" spans="1:12" x14ac:dyDescent="0.2">
      <c r="A93" s="26" t="s">
        <v>178</v>
      </c>
      <c r="B93" s="27" t="s">
        <v>179</v>
      </c>
      <c r="C93" s="28">
        <v>158.792</v>
      </c>
      <c r="D93" s="29">
        <v>35.134999999999998</v>
      </c>
      <c r="E93" s="28">
        <v>385.45600000000002</v>
      </c>
      <c r="F93" s="30">
        <v>70.239999999999995</v>
      </c>
      <c r="G93" s="28">
        <v>1209.258</v>
      </c>
      <c r="H93" s="29">
        <v>1079.6279999999999</v>
      </c>
      <c r="I93" s="28">
        <v>4547.1840000000002</v>
      </c>
      <c r="J93" s="30">
        <v>3945.5819999999999</v>
      </c>
      <c r="K93" s="31">
        <v>-1050.4660000000001</v>
      </c>
      <c r="L93" s="32">
        <v>-1044.4929999999999</v>
      </c>
    </row>
    <row r="94" spans="1:12" x14ac:dyDescent="0.2">
      <c r="A94" s="26" t="s">
        <v>180</v>
      </c>
      <c r="B94" s="27" t="s">
        <v>181</v>
      </c>
      <c r="C94" s="28">
        <v>0</v>
      </c>
      <c r="D94" s="29">
        <v>83.632999999999996</v>
      </c>
      <c r="E94" s="28">
        <v>0</v>
      </c>
      <c r="F94" s="30">
        <v>568.37099999999998</v>
      </c>
      <c r="G94" s="28">
        <v>615.63499999999999</v>
      </c>
      <c r="H94" s="29">
        <v>3.96</v>
      </c>
      <c r="I94" s="28">
        <v>4324.7579999999998</v>
      </c>
      <c r="J94" s="30">
        <v>22</v>
      </c>
      <c r="K94" s="31">
        <v>-615.63499999999999</v>
      </c>
      <c r="L94" s="32">
        <v>79.673000000000002</v>
      </c>
    </row>
    <row r="95" spans="1:12" x14ac:dyDescent="0.2">
      <c r="A95" s="26" t="s">
        <v>182</v>
      </c>
      <c r="B95" s="27" t="s">
        <v>183</v>
      </c>
      <c r="C95" s="28">
        <v>114.913</v>
      </c>
      <c r="D95" s="29">
        <v>2.081</v>
      </c>
      <c r="E95" s="28">
        <v>261.04199999999997</v>
      </c>
      <c r="F95" s="30">
        <v>10.048999999999999</v>
      </c>
      <c r="G95" s="28">
        <v>50.173000000000002</v>
      </c>
      <c r="H95" s="29">
        <v>0</v>
      </c>
      <c r="I95" s="28">
        <v>217.25399999999999</v>
      </c>
      <c r="J95" s="30">
        <v>0</v>
      </c>
      <c r="K95" s="31">
        <v>64.739999999999995</v>
      </c>
      <c r="L95" s="32">
        <v>2.081</v>
      </c>
    </row>
    <row r="96" spans="1:12" x14ac:dyDescent="0.2">
      <c r="A96" s="26" t="s">
        <v>184</v>
      </c>
      <c r="B96" s="27" t="s">
        <v>185</v>
      </c>
      <c r="C96" s="28">
        <v>0</v>
      </c>
      <c r="D96" s="29">
        <v>0</v>
      </c>
      <c r="E96" s="28">
        <v>0</v>
      </c>
      <c r="F96" s="30">
        <v>0</v>
      </c>
      <c r="G96" s="28">
        <v>163.90600000000001</v>
      </c>
      <c r="H96" s="29">
        <v>381.64100000000002</v>
      </c>
      <c r="I96" s="28">
        <v>669.64400000000001</v>
      </c>
      <c r="J96" s="30">
        <v>1501.27</v>
      </c>
      <c r="K96" s="31">
        <v>-163.90600000000001</v>
      </c>
      <c r="L96" s="32">
        <v>-381.64100000000002</v>
      </c>
    </row>
    <row r="97" spans="1:12" x14ac:dyDescent="0.2">
      <c r="A97" s="26" t="s">
        <v>186</v>
      </c>
      <c r="B97" s="27" t="s">
        <v>187</v>
      </c>
      <c r="C97" s="28">
        <v>5.4569999999999999</v>
      </c>
      <c r="D97" s="29">
        <v>1488.9179999999999</v>
      </c>
      <c r="E97" s="28">
        <v>4.8730000000000002</v>
      </c>
      <c r="F97" s="30">
        <v>400.39400000000001</v>
      </c>
      <c r="G97" s="28">
        <v>19942.503000000001</v>
      </c>
      <c r="H97" s="29">
        <v>283.89</v>
      </c>
      <c r="I97" s="28">
        <v>134744.59</v>
      </c>
      <c r="J97" s="30">
        <v>1521.6959999999999</v>
      </c>
      <c r="K97" s="31">
        <v>-19937.046000000002</v>
      </c>
      <c r="L97" s="32">
        <v>1205.0279999999998</v>
      </c>
    </row>
    <row r="98" spans="1:12" x14ac:dyDescent="0.2">
      <c r="A98" s="26" t="s">
        <v>188</v>
      </c>
      <c r="B98" s="27" t="s">
        <v>189</v>
      </c>
      <c r="C98" s="28">
        <v>3.9780000000000002</v>
      </c>
      <c r="D98" s="29">
        <v>75.364999999999995</v>
      </c>
      <c r="E98" s="28">
        <v>1.6479999999999999</v>
      </c>
      <c r="F98" s="30">
        <v>71.760000000000005</v>
      </c>
      <c r="G98" s="28">
        <v>0</v>
      </c>
      <c r="H98" s="29">
        <v>207.50399999999999</v>
      </c>
      <c r="I98" s="28">
        <v>0</v>
      </c>
      <c r="J98" s="30">
        <v>487.06599999999997</v>
      </c>
      <c r="K98" s="31">
        <v>3.9780000000000002</v>
      </c>
      <c r="L98" s="32">
        <v>-132.13900000000001</v>
      </c>
    </row>
    <row r="99" spans="1:12" x14ac:dyDescent="0.2">
      <c r="A99" s="26" t="s">
        <v>190</v>
      </c>
      <c r="B99" s="27" t="s">
        <v>191</v>
      </c>
      <c r="C99" s="28">
        <v>3.7</v>
      </c>
      <c r="D99" s="29">
        <v>0</v>
      </c>
      <c r="E99" s="28">
        <v>0.88200000000000001</v>
      </c>
      <c r="F99" s="30">
        <v>0</v>
      </c>
      <c r="G99" s="28">
        <v>1148.2739999999999</v>
      </c>
      <c r="H99" s="29">
        <v>542.08199999999999</v>
      </c>
      <c r="I99" s="28">
        <v>5457.2049999999999</v>
      </c>
      <c r="J99" s="30">
        <v>2603.4299999999998</v>
      </c>
      <c r="K99" s="31">
        <v>-1144.5739999999998</v>
      </c>
      <c r="L99" s="32">
        <v>-542.08199999999999</v>
      </c>
    </row>
    <row r="100" spans="1:12" x14ac:dyDescent="0.2">
      <c r="A100" s="26" t="s">
        <v>192</v>
      </c>
      <c r="B100" s="27" t="s">
        <v>193</v>
      </c>
      <c r="C100" s="28">
        <v>78.194000000000003</v>
      </c>
      <c r="D100" s="29">
        <v>660.11900000000003</v>
      </c>
      <c r="E100" s="28">
        <v>201.61199999999999</v>
      </c>
      <c r="F100" s="30">
        <v>1323.6679999999999</v>
      </c>
      <c r="G100" s="28">
        <v>3029.7020000000002</v>
      </c>
      <c r="H100" s="29">
        <v>2376.9540000000002</v>
      </c>
      <c r="I100" s="28">
        <v>9142.777</v>
      </c>
      <c r="J100" s="30">
        <v>8155.5510000000004</v>
      </c>
      <c r="K100" s="31">
        <v>-2951.5080000000003</v>
      </c>
      <c r="L100" s="32">
        <v>-1716.835</v>
      </c>
    </row>
    <row r="101" spans="1:12" x14ac:dyDescent="0.2">
      <c r="A101" s="26" t="s">
        <v>194</v>
      </c>
      <c r="B101" s="27" t="s">
        <v>195</v>
      </c>
      <c r="C101" s="28">
        <v>13.467000000000001</v>
      </c>
      <c r="D101" s="29">
        <v>31.449000000000002</v>
      </c>
      <c r="E101" s="28">
        <v>17.366</v>
      </c>
      <c r="F101" s="30">
        <v>40.03</v>
      </c>
      <c r="G101" s="28">
        <v>0</v>
      </c>
      <c r="H101" s="29">
        <v>0</v>
      </c>
      <c r="I101" s="28">
        <v>0</v>
      </c>
      <c r="J101" s="30">
        <v>0</v>
      </c>
      <c r="K101" s="31">
        <v>13.467000000000001</v>
      </c>
      <c r="L101" s="32">
        <v>31.449000000000002</v>
      </c>
    </row>
    <row r="102" spans="1:12" x14ac:dyDescent="0.2">
      <c r="A102" s="26" t="s">
        <v>196</v>
      </c>
      <c r="B102" s="27" t="s">
        <v>197</v>
      </c>
      <c r="C102" s="28">
        <v>174.72900000000001</v>
      </c>
      <c r="D102" s="29">
        <v>93.989000000000004</v>
      </c>
      <c r="E102" s="28">
        <v>638.40700000000004</v>
      </c>
      <c r="F102" s="30">
        <v>408.58600000000001</v>
      </c>
      <c r="G102" s="28">
        <v>285.89400000000001</v>
      </c>
      <c r="H102" s="29">
        <v>133.71100000000001</v>
      </c>
      <c r="I102" s="28">
        <v>223.92500000000001</v>
      </c>
      <c r="J102" s="30">
        <v>114.006</v>
      </c>
      <c r="K102" s="31">
        <v>-111.16499999999999</v>
      </c>
      <c r="L102" s="32">
        <v>-39.722000000000008</v>
      </c>
    </row>
    <row r="103" spans="1:12" x14ac:dyDescent="0.2">
      <c r="A103" s="26" t="s">
        <v>198</v>
      </c>
      <c r="B103" s="27" t="s">
        <v>199</v>
      </c>
      <c r="C103" s="28">
        <v>16.280999999999999</v>
      </c>
      <c r="D103" s="29">
        <v>81.188999999999993</v>
      </c>
      <c r="E103" s="28">
        <v>24.059000000000001</v>
      </c>
      <c r="F103" s="30">
        <v>52.042999999999999</v>
      </c>
      <c r="G103" s="28">
        <v>122.114</v>
      </c>
      <c r="H103" s="29">
        <v>333.91</v>
      </c>
      <c r="I103" s="28">
        <v>182.3</v>
      </c>
      <c r="J103" s="30">
        <v>536.33100000000002</v>
      </c>
      <c r="K103" s="31">
        <v>-105.833</v>
      </c>
      <c r="L103" s="32">
        <v>-252.72100000000003</v>
      </c>
    </row>
    <row r="104" spans="1:12" x14ac:dyDescent="0.2">
      <c r="A104" s="26" t="s">
        <v>200</v>
      </c>
      <c r="B104" s="27" t="s">
        <v>201</v>
      </c>
      <c r="C104" s="28">
        <v>2.758</v>
      </c>
      <c r="D104" s="29">
        <v>65.540999999999997</v>
      </c>
      <c r="E104" s="28">
        <v>1.175</v>
      </c>
      <c r="F104" s="30">
        <v>56.021000000000001</v>
      </c>
      <c r="G104" s="28">
        <v>5405.2730000000001</v>
      </c>
      <c r="H104" s="29">
        <v>5482.7619999999997</v>
      </c>
      <c r="I104" s="28">
        <v>8169.009</v>
      </c>
      <c r="J104" s="30">
        <v>8479.0509999999995</v>
      </c>
      <c r="K104" s="31">
        <v>-5402.5150000000003</v>
      </c>
      <c r="L104" s="32">
        <v>-5417.2209999999995</v>
      </c>
    </row>
    <row r="105" spans="1:12" x14ac:dyDescent="0.2">
      <c r="A105" s="26" t="s">
        <v>202</v>
      </c>
      <c r="B105" s="27" t="s">
        <v>203</v>
      </c>
      <c r="C105" s="28">
        <v>2.4249999999999998</v>
      </c>
      <c r="D105" s="29">
        <v>99.213999999999999</v>
      </c>
      <c r="E105" s="28">
        <v>1.262</v>
      </c>
      <c r="F105" s="30">
        <v>75.012</v>
      </c>
      <c r="G105" s="28">
        <v>0</v>
      </c>
      <c r="H105" s="29">
        <v>4.4999999999999998E-2</v>
      </c>
      <c r="I105" s="28">
        <v>0</v>
      </c>
      <c r="J105" s="30">
        <v>2E-3</v>
      </c>
      <c r="K105" s="31">
        <v>2.4249999999999998</v>
      </c>
      <c r="L105" s="32">
        <v>99.168999999999997</v>
      </c>
    </row>
    <row r="106" spans="1:12" x14ac:dyDescent="0.2">
      <c r="A106" s="26" t="s">
        <v>204</v>
      </c>
      <c r="B106" s="27" t="s">
        <v>205</v>
      </c>
      <c r="C106" s="28">
        <v>138.32499999999999</v>
      </c>
      <c r="D106" s="29">
        <v>48.725999999999999</v>
      </c>
      <c r="E106" s="28">
        <v>22.561</v>
      </c>
      <c r="F106" s="30">
        <v>20.605</v>
      </c>
      <c r="G106" s="28">
        <v>0.29199999999999998</v>
      </c>
      <c r="H106" s="29">
        <v>32.518999999999998</v>
      </c>
      <c r="I106" s="28">
        <v>0.15</v>
      </c>
      <c r="J106" s="30">
        <v>114.175</v>
      </c>
      <c r="K106" s="31">
        <v>138.03299999999999</v>
      </c>
      <c r="L106" s="32">
        <v>16.207000000000001</v>
      </c>
    </row>
    <row r="107" spans="1:12" x14ac:dyDescent="0.2">
      <c r="A107" s="26" t="s">
        <v>206</v>
      </c>
      <c r="B107" s="27" t="s">
        <v>207</v>
      </c>
      <c r="C107" s="28">
        <v>480.74200000000002</v>
      </c>
      <c r="D107" s="29">
        <v>314.065</v>
      </c>
      <c r="E107" s="28">
        <v>821.42499999999995</v>
      </c>
      <c r="F107" s="30">
        <v>657.79899999999998</v>
      </c>
      <c r="G107" s="28">
        <v>2013.771</v>
      </c>
      <c r="H107" s="29">
        <v>1616.296</v>
      </c>
      <c r="I107" s="28">
        <v>5552.45</v>
      </c>
      <c r="J107" s="30">
        <v>4988.57</v>
      </c>
      <c r="K107" s="31">
        <v>-1533.029</v>
      </c>
      <c r="L107" s="32">
        <v>-1302.231</v>
      </c>
    </row>
    <row r="108" spans="1:12" x14ac:dyDescent="0.2">
      <c r="A108" s="26" t="s">
        <v>208</v>
      </c>
      <c r="B108" s="27" t="s">
        <v>209</v>
      </c>
      <c r="C108" s="28">
        <v>205.78800000000001</v>
      </c>
      <c r="D108" s="29">
        <v>240.827</v>
      </c>
      <c r="E108" s="28">
        <v>275.93900000000002</v>
      </c>
      <c r="F108" s="30">
        <v>369.31299999999999</v>
      </c>
      <c r="G108" s="28">
        <v>3280.3560000000002</v>
      </c>
      <c r="H108" s="29">
        <v>3768.8690000000001</v>
      </c>
      <c r="I108" s="28">
        <v>8057.61</v>
      </c>
      <c r="J108" s="30">
        <v>9949.2129999999997</v>
      </c>
      <c r="K108" s="31">
        <v>-3074.5680000000002</v>
      </c>
      <c r="L108" s="32">
        <v>-3528.0420000000004</v>
      </c>
    </row>
    <row r="109" spans="1:12" x14ac:dyDescent="0.2">
      <c r="A109" s="26" t="s">
        <v>210</v>
      </c>
      <c r="B109" s="27" t="s">
        <v>211</v>
      </c>
      <c r="C109" s="28">
        <v>187.16399999999999</v>
      </c>
      <c r="D109" s="29">
        <v>276.56299999999999</v>
      </c>
      <c r="E109" s="28">
        <v>142.35</v>
      </c>
      <c r="F109" s="30">
        <v>250.304</v>
      </c>
      <c r="G109" s="28">
        <v>0</v>
      </c>
      <c r="H109" s="29">
        <v>0</v>
      </c>
      <c r="I109" s="28">
        <v>0</v>
      </c>
      <c r="J109" s="30">
        <v>0</v>
      </c>
      <c r="K109" s="31">
        <v>187.16399999999999</v>
      </c>
      <c r="L109" s="32">
        <v>276.56299999999999</v>
      </c>
    </row>
    <row r="110" spans="1:12" x14ac:dyDescent="0.2">
      <c r="A110" s="26" t="s">
        <v>212</v>
      </c>
      <c r="B110" s="27" t="s">
        <v>213</v>
      </c>
      <c r="C110" s="28">
        <v>0.254</v>
      </c>
      <c r="D110" s="29">
        <v>3.2069999999999999</v>
      </c>
      <c r="E110" s="28">
        <v>9.6000000000000002E-2</v>
      </c>
      <c r="F110" s="30">
        <v>2.2530000000000001</v>
      </c>
      <c r="G110" s="28">
        <v>19999.161</v>
      </c>
      <c r="H110" s="29">
        <v>2969.2359999999999</v>
      </c>
      <c r="I110" s="28">
        <v>64508.811000000002</v>
      </c>
      <c r="J110" s="30">
        <v>8492.1</v>
      </c>
      <c r="K110" s="31">
        <v>-19998.906999999999</v>
      </c>
      <c r="L110" s="32">
        <v>-2966.029</v>
      </c>
    </row>
    <row r="111" spans="1:12" x14ac:dyDescent="0.2">
      <c r="A111" s="26" t="s">
        <v>214</v>
      </c>
      <c r="B111" s="27" t="s">
        <v>215</v>
      </c>
      <c r="C111" s="28">
        <v>16.047999999999998</v>
      </c>
      <c r="D111" s="29">
        <v>20.663</v>
      </c>
      <c r="E111" s="28">
        <v>13.75</v>
      </c>
      <c r="F111" s="30">
        <v>6.3360000000000003</v>
      </c>
      <c r="G111" s="28">
        <v>0</v>
      </c>
      <c r="H111" s="29">
        <v>0</v>
      </c>
      <c r="I111" s="28">
        <v>0</v>
      </c>
      <c r="J111" s="30">
        <v>0</v>
      </c>
      <c r="K111" s="31">
        <v>16.047999999999998</v>
      </c>
      <c r="L111" s="32">
        <v>20.663</v>
      </c>
    </row>
    <row r="112" spans="1:12" x14ac:dyDescent="0.2">
      <c r="A112" s="26" t="s">
        <v>536</v>
      </c>
      <c r="B112" s="27" t="s">
        <v>537</v>
      </c>
      <c r="C112" s="28">
        <v>0</v>
      </c>
      <c r="D112" s="29">
        <v>0</v>
      </c>
      <c r="E112" s="28">
        <v>0</v>
      </c>
      <c r="F112" s="30">
        <v>0</v>
      </c>
      <c r="G112" s="28">
        <v>0</v>
      </c>
      <c r="H112" s="29">
        <v>0</v>
      </c>
      <c r="I112" s="28">
        <v>0</v>
      </c>
      <c r="J112" s="30">
        <v>0</v>
      </c>
      <c r="K112" s="31">
        <v>0</v>
      </c>
      <c r="L112" s="32">
        <v>0</v>
      </c>
    </row>
    <row r="113" spans="1:12" x14ac:dyDescent="0.2">
      <c r="A113" s="26" t="s">
        <v>216</v>
      </c>
      <c r="B113" s="27" t="s">
        <v>217</v>
      </c>
      <c r="C113" s="28">
        <v>0.81</v>
      </c>
      <c r="D113" s="29">
        <v>0.84799999999999998</v>
      </c>
      <c r="E113" s="28">
        <v>0.24099999999999999</v>
      </c>
      <c r="F113" s="30">
        <v>0.55300000000000005</v>
      </c>
      <c r="G113" s="28">
        <v>1421.8869999999999</v>
      </c>
      <c r="H113" s="29">
        <v>840.58900000000006</v>
      </c>
      <c r="I113" s="28">
        <v>3028.82</v>
      </c>
      <c r="J113" s="30">
        <v>1637.86</v>
      </c>
      <c r="K113" s="31">
        <v>-1421.077</v>
      </c>
      <c r="L113" s="32">
        <v>-839.7410000000001</v>
      </c>
    </row>
    <row r="114" spans="1:12" x14ac:dyDescent="0.2">
      <c r="A114" s="26" t="s">
        <v>218</v>
      </c>
      <c r="B114" s="27" t="s">
        <v>219</v>
      </c>
      <c r="C114" s="28">
        <v>745.75099999999998</v>
      </c>
      <c r="D114" s="29">
        <v>132.441</v>
      </c>
      <c r="E114" s="28">
        <v>109.441</v>
      </c>
      <c r="F114" s="30">
        <v>17.675999999999998</v>
      </c>
      <c r="G114" s="28">
        <v>61280.836000000003</v>
      </c>
      <c r="H114" s="29">
        <v>34181.745999999999</v>
      </c>
      <c r="I114" s="28">
        <v>172707.12899999999</v>
      </c>
      <c r="J114" s="30">
        <v>94786.347999999998</v>
      </c>
      <c r="K114" s="31">
        <v>-60535.085000000006</v>
      </c>
      <c r="L114" s="32">
        <v>-34049.305</v>
      </c>
    </row>
    <row r="115" spans="1:12" x14ac:dyDescent="0.2">
      <c r="A115" s="26" t="s">
        <v>220</v>
      </c>
      <c r="B115" s="27" t="s">
        <v>221</v>
      </c>
      <c r="C115" s="28">
        <v>2.0209999999999999</v>
      </c>
      <c r="D115" s="29">
        <v>954.61800000000005</v>
      </c>
      <c r="E115" s="28">
        <v>0.254</v>
      </c>
      <c r="F115" s="30">
        <v>81.745999999999995</v>
      </c>
      <c r="G115" s="28">
        <v>1813.441</v>
      </c>
      <c r="H115" s="29">
        <v>3003.2820000000002</v>
      </c>
      <c r="I115" s="28">
        <v>3144.3240000000001</v>
      </c>
      <c r="J115" s="30">
        <v>5554.9679999999998</v>
      </c>
      <c r="K115" s="31">
        <v>-1811.42</v>
      </c>
      <c r="L115" s="32">
        <v>-2048.6640000000002</v>
      </c>
    </row>
    <row r="116" spans="1:12" x14ac:dyDescent="0.2">
      <c r="A116" s="26" t="s">
        <v>222</v>
      </c>
      <c r="B116" s="27" t="s">
        <v>223</v>
      </c>
      <c r="C116" s="28">
        <v>1395.5219999999999</v>
      </c>
      <c r="D116" s="29">
        <v>550.99300000000005</v>
      </c>
      <c r="E116" s="28">
        <v>963.93299999999999</v>
      </c>
      <c r="F116" s="30">
        <v>260.13600000000002</v>
      </c>
      <c r="G116" s="28">
        <v>1080.404</v>
      </c>
      <c r="H116" s="29">
        <v>956.26800000000003</v>
      </c>
      <c r="I116" s="28">
        <v>2081.777</v>
      </c>
      <c r="J116" s="30">
        <v>1242.2650000000001</v>
      </c>
      <c r="K116" s="31">
        <v>315.11799999999994</v>
      </c>
      <c r="L116" s="32">
        <v>-405.27499999999998</v>
      </c>
    </row>
    <row r="117" spans="1:12" x14ac:dyDescent="0.2">
      <c r="A117" s="26" t="s">
        <v>224</v>
      </c>
      <c r="B117" s="27" t="s">
        <v>225</v>
      </c>
      <c r="C117" s="28">
        <v>0.45700000000000002</v>
      </c>
      <c r="D117" s="29">
        <v>6.5810000000000004</v>
      </c>
      <c r="E117" s="28">
        <v>2.5000000000000001E-2</v>
      </c>
      <c r="F117" s="30">
        <v>3.927</v>
      </c>
      <c r="G117" s="28">
        <v>2.15</v>
      </c>
      <c r="H117" s="29">
        <v>0</v>
      </c>
      <c r="I117" s="28">
        <v>5</v>
      </c>
      <c r="J117" s="30">
        <v>0</v>
      </c>
      <c r="K117" s="31">
        <v>-1.6929999999999998</v>
      </c>
      <c r="L117" s="32">
        <v>6.5810000000000004</v>
      </c>
    </row>
    <row r="118" spans="1:12" x14ac:dyDescent="0.2">
      <c r="A118" s="26" t="s">
        <v>226</v>
      </c>
      <c r="B118" s="27" t="s">
        <v>227</v>
      </c>
      <c r="C118" s="28">
        <v>1585.625</v>
      </c>
      <c r="D118" s="29">
        <v>7971.241</v>
      </c>
      <c r="E118" s="28">
        <v>697.79</v>
      </c>
      <c r="F118" s="30">
        <v>671.9</v>
      </c>
      <c r="G118" s="28">
        <v>186.34700000000001</v>
      </c>
      <c r="H118" s="29">
        <v>218.60599999999999</v>
      </c>
      <c r="I118" s="28">
        <v>236.565</v>
      </c>
      <c r="J118" s="30">
        <v>178.47900000000001</v>
      </c>
      <c r="K118" s="31">
        <v>1399.278</v>
      </c>
      <c r="L118" s="32">
        <v>7752.6350000000002</v>
      </c>
    </row>
    <row r="119" spans="1:12" x14ac:dyDescent="0.2">
      <c r="A119" s="26" t="s">
        <v>228</v>
      </c>
      <c r="B119" s="27" t="s">
        <v>229</v>
      </c>
      <c r="C119" s="28">
        <v>114.717</v>
      </c>
      <c r="D119" s="29">
        <v>289.108</v>
      </c>
      <c r="E119" s="28">
        <v>12.741</v>
      </c>
      <c r="F119" s="30">
        <v>21.83</v>
      </c>
      <c r="G119" s="28">
        <v>0</v>
      </c>
      <c r="H119" s="29">
        <v>0</v>
      </c>
      <c r="I119" s="28">
        <v>0</v>
      </c>
      <c r="J119" s="30">
        <v>0</v>
      </c>
      <c r="K119" s="31">
        <v>114.717</v>
      </c>
      <c r="L119" s="32">
        <v>289.108</v>
      </c>
    </row>
    <row r="120" spans="1:12" x14ac:dyDescent="0.2">
      <c r="A120" s="26" t="s">
        <v>230</v>
      </c>
      <c r="B120" s="27" t="s">
        <v>231</v>
      </c>
      <c r="C120" s="28">
        <v>581.16800000000001</v>
      </c>
      <c r="D120" s="29">
        <v>637.55700000000002</v>
      </c>
      <c r="E120" s="28">
        <v>177.04300000000001</v>
      </c>
      <c r="F120" s="30">
        <v>173.12799999999999</v>
      </c>
      <c r="G120" s="28">
        <v>4022.0720000000001</v>
      </c>
      <c r="H120" s="29">
        <v>4998.7610000000004</v>
      </c>
      <c r="I120" s="28">
        <v>2309.2510000000002</v>
      </c>
      <c r="J120" s="30">
        <v>2380.9920000000002</v>
      </c>
      <c r="K120" s="31">
        <v>-3440.904</v>
      </c>
      <c r="L120" s="32">
        <v>-4361.2040000000006</v>
      </c>
    </row>
    <row r="121" spans="1:12" x14ac:dyDescent="0.2">
      <c r="A121" s="26" t="s">
        <v>232</v>
      </c>
      <c r="B121" s="27" t="s">
        <v>233</v>
      </c>
      <c r="C121" s="28">
        <v>15.78</v>
      </c>
      <c r="D121" s="29">
        <v>132.30799999999999</v>
      </c>
      <c r="E121" s="28">
        <v>9.8719999999999999</v>
      </c>
      <c r="F121" s="30">
        <v>33.552</v>
      </c>
      <c r="G121" s="28">
        <v>284.88</v>
      </c>
      <c r="H121" s="29">
        <v>394.39400000000001</v>
      </c>
      <c r="I121" s="28">
        <v>64.337999999999994</v>
      </c>
      <c r="J121" s="30">
        <v>122.51300000000001</v>
      </c>
      <c r="K121" s="31">
        <v>-269.10000000000002</v>
      </c>
      <c r="L121" s="32">
        <v>-262.08600000000001</v>
      </c>
    </row>
    <row r="122" spans="1:12" x14ac:dyDescent="0.2">
      <c r="A122" s="26" t="s">
        <v>234</v>
      </c>
      <c r="B122" s="27" t="s">
        <v>235</v>
      </c>
      <c r="C122" s="28">
        <v>0</v>
      </c>
      <c r="D122" s="29">
        <v>0</v>
      </c>
      <c r="E122" s="28">
        <v>0</v>
      </c>
      <c r="F122" s="30">
        <v>0</v>
      </c>
      <c r="G122" s="28">
        <v>2.5670000000000002</v>
      </c>
      <c r="H122" s="29">
        <v>0</v>
      </c>
      <c r="I122" s="28">
        <v>22.03</v>
      </c>
      <c r="J122" s="30">
        <v>0</v>
      </c>
      <c r="K122" s="31">
        <v>-2.5670000000000002</v>
      </c>
      <c r="L122" s="32">
        <v>0</v>
      </c>
    </row>
    <row r="123" spans="1:12" x14ac:dyDescent="0.2">
      <c r="A123" s="26" t="s">
        <v>236</v>
      </c>
      <c r="B123" s="27" t="s">
        <v>237</v>
      </c>
      <c r="C123" s="28">
        <v>18.187999999999999</v>
      </c>
      <c r="D123" s="29">
        <v>22.021999999999998</v>
      </c>
      <c r="E123" s="28">
        <v>29.353000000000002</v>
      </c>
      <c r="F123" s="30">
        <v>34.798000000000002</v>
      </c>
      <c r="G123" s="28">
        <v>646.22299999999996</v>
      </c>
      <c r="H123" s="29">
        <v>1008.1319999999999</v>
      </c>
      <c r="I123" s="28">
        <v>2274.85</v>
      </c>
      <c r="J123" s="30">
        <v>3412.7370000000001</v>
      </c>
      <c r="K123" s="31">
        <v>-628.03499999999997</v>
      </c>
      <c r="L123" s="32">
        <v>-986.1099999999999</v>
      </c>
    </row>
    <row r="124" spans="1:12" x14ac:dyDescent="0.2">
      <c r="A124" s="26" t="s">
        <v>238</v>
      </c>
      <c r="B124" s="27" t="s">
        <v>239</v>
      </c>
      <c r="C124" s="28">
        <v>0.44600000000000001</v>
      </c>
      <c r="D124" s="29">
        <v>2.754</v>
      </c>
      <c r="E124" s="28">
        <v>0.10100000000000001</v>
      </c>
      <c r="F124" s="30">
        <v>1.024</v>
      </c>
      <c r="G124" s="28">
        <v>0</v>
      </c>
      <c r="H124" s="29">
        <v>0</v>
      </c>
      <c r="I124" s="28">
        <v>0</v>
      </c>
      <c r="J124" s="30">
        <v>0</v>
      </c>
      <c r="K124" s="31">
        <v>0.44600000000000001</v>
      </c>
      <c r="L124" s="32">
        <v>2.754</v>
      </c>
    </row>
    <row r="125" spans="1:12" x14ac:dyDescent="0.2">
      <c r="A125" s="26" t="s">
        <v>240</v>
      </c>
      <c r="B125" s="27" t="s">
        <v>241</v>
      </c>
      <c r="C125" s="28">
        <v>447.17899999999997</v>
      </c>
      <c r="D125" s="29">
        <v>861.86800000000005</v>
      </c>
      <c r="E125" s="28">
        <v>33.453000000000003</v>
      </c>
      <c r="F125" s="30">
        <v>73.914000000000001</v>
      </c>
      <c r="G125" s="28">
        <v>375.66800000000001</v>
      </c>
      <c r="H125" s="29">
        <v>306.61799999999999</v>
      </c>
      <c r="I125" s="28">
        <v>394.89699999999999</v>
      </c>
      <c r="J125" s="30">
        <v>252.30600000000001</v>
      </c>
      <c r="K125" s="31">
        <v>71.510999999999967</v>
      </c>
      <c r="L125" s="32">
        <v>555.25</v>
      </c>
    </row>
    <row r="126" spans="1:12" x14ac:dyDescent="0.2">
      <c r="A126" s="26" t="s">
        <v>242</v>
      </c>
      <c r="B126" s="27" t="s">
        <v>243</v>
      </c>
      <c r="C126" s="28">
        <v>42.106000000000002</v>
      </c>
      <c r="D126" s="29">
        <v>37.4</v>
      </c>
      <c r="E126" s="28">
        <v>56.972999999999999</v>
      </c>
      <c r="F126" s="30">
        <v>39.405000000000001</v>
      </c>
      <c r="G126" s="28">
        <v>28.239000000000001</v>
      </c>
      <c r="H126" s="29">
        <v>59.874000000000002</v>
      </c>
      <c r="I126" s="28">
        <v>139.24</v>
      </c>
      <c r="J126" s="30">
        <v>372.16</v>
      </c>
      <c r="K126" s="31">
        <v>13.867000000000001</v>
      </c>
      <c r="L126" s="32">
        <v>-22.474000000000004</v>
      </c>
    </row>
    <row r="127" spans="1:12" x14ac:dyDescent="0.2">
      <c r="A127" s="26" t="s">
        <v>651</v>
      </c>
      <c r="B127" s="27" t="s">
        <v>652</v>
      </c>
      <c r="C127" s="28">
        <v>0</v>
      </c>
      <c r="D127" s="29">
        <v>0</v>
      </c>
      <c r="E127" s="28">
        <v>0</v>
      </c>
      <c r="F127" s="30">
        <v>0</v>
      </c>
      <c r="G127" s="28">
        <v>0</v>
      </c>
      <c r="H127" s="29">
        <v>0</v>
      </c>
      <c r="I127" s="28">
        <v>0</v>
      </c>
      <c r="J127" s="30">
        <v>0</v>
      </c>
      <c r="K127" s="31">
        <v>0</v>
      </c>
      <c r="L127" s="32">
        <v>0</v>
      </c>
    </row>
    <row r="128" spans="1:12" x14ac:dyDescent="0.2">
      <c r="A128" s="26" t="s">
        <v>653</v>
      </c>
      <c r="B128" s="27" t="s">
        <v>654</v>
      </c>
      <c r="C128" s="28">
        <v>0</v>
      </c>
      <c r="D128" s="29">
        <v>0</v>
      </c>
      <c r="E128" s="28">
        <v>0</v>
      </c>
      <c r="F128" s="30">
        <v>0</v>
      </c>
      <c r="G128" s="28">
        <v>0</v>
      </c>
      <c r="H128" s="29">
        <v>0</v>
      </c>
      <c r="I128" s="28">
        <v>0</v>
      </c>
      <c r="J128" s="30">
        <v>0</v>
      </c>
      <c r="K128" s="31">
        <v>0</v>
      </c>
      <c r="L128" s="32">
        <v>0</v>
      </c>
    </row>
    <row r="129" spans="1:12" x14ac:dyDescent="0.2">
      <c r="A129" s="26" t="s">
        <v>244</v>
      </c>
      <c r="B129" s="27" t="s">
        <v>245</v>
      </c>
      <c r="C129" s="28">
        <v>1.5820000000000001</v>
      </c>
      <c r="D129" s="29">
        <v>7.633</v>
      </c>
      <c r="E129" s="28">
        <v>0.124</v>
      </c>
      <c r="F129" s="30">
        <v>9.2780000000000005</v>
      </c>
      <c r="G129" s="28">
        <v>43077.324999999997</v>
      </c>
      <c r="H129" s="29">
        <v>41392.313000000002</v>
      </c>
      <c r="I129" s="28">
        <v>541506.95299999998</v>
      </c>
      <c r="J129" s="30">
        <v>677332.68</v>
      </c>
      <c r="K129" s="31">
        <v>-43075.742999999995</v>
      </c>
      <c r="L129" s="32">
        <v>-41384.68</v>
      </c>
    </row>
    <row r="130" spans="1:12" x14ac:dyDescent="0.2">
      <c r="A130" s="26" t="s">
        <v>246</v>
      </c>
      <c r="B130" s="27" t="s">
        <v>247</v>
      </c>
      <c r="C130" s="28">
        <v>485.245</v>
      </c>
      <c r="D130" s="29">
        <v>627.59100000000001</v>
      </c>
      <c r="E130" s="28">
        <v>632.55499999999995</v>
      </c>
      <c r="F130" s="30">
        <v>812.03099999999995</v>
      </c>
      <c r="G130" s="28">
        <v>1322.3309999999999</v>
      </c>
      <c r="H130" s="29">
        <v>2794.4009999999998</v>
      </c>
      <c r="I130" s="28">
        <v>2545.1950000000002</v>
      </c>
      <c r="J130" s="30">
        <v>5018.96</v>
      </c>
      <c r="K130" s="31">
        <v>-837.0859999999999</v>
      </c>
      <c r="L130" s="32">
        <v>-2166.81</v>
      </c>
    </row>
    <row r="131" spans="1:12" x14ac:dyDescent="0.2">
      <c r="A131" s="26" t="s">
        <v>248</v>
      </c>
      <c r="B131" s="27" t="s">
        <v>249</v>
      </c>
      <c r="C131" s="28">
        <v>93.543999999999997</v>
      </c>
      <c r="D131" s="29">
        <v>239.55099999999999</v>
      </c>
      <c r="E131" s="28">
        <v>188.03899999999999</v>
      </c>
      <c r="F131" s="30">
        <v>630.91499999999996</v>
      </c>
      <c r="G131" s="28">
        <v>122.57599999999999</v>
      </c>
      <c r="H131" s="29">
        <v>576.38400000000001</v>
      </c>
      <c r="I131" s="28">
        <v>229.1</v>
      </c>
      <c r="J131" s="30">
        <v>1278.57</v>
      </c>
      <c r="K131" s="31">
        <v>-29.031999999999996</v>
      </c>
      <c r="L131" s="32">
        <v>-336.83300000000003</v>
      </c>
    </row>
    <row r="132" spans="1:12" x14ac:dyDescent="0.2">
      <c r="A132" s="26" t="s">
        <v>250</v>
      </c>
      <c r="B132" s="27" t="s">
        <v>251</v>
      </c>
      <c r="C132" s="28">
        <v>0</v>
      </c>
      <c r="D132" s="29">
        <v>0</v>
      </c>
      <c r="E132" s="28">
        <v>0</v>
      </c>
      <c r="F132" s="30">
        <v>0</v>
      </c>
      <c r="G132" s="28">
        <v>0</v>
      </c>
      <c r="H132" s="29">
        <v>0</v>
      </c>
      <c r="I132" s="28">
        <v>0</v>
      </c>
      <c r="J132" s="30">
        <v>0</v>
      </c>
      <c r="K132" s="31">
        <v>0</v>
      </c>
      <c r="L132" s="32">
        <v>0</v>
      </c>
    </row>
    <row r="133" spans="1:12" x14ac:dyDescent="0.2">
      <c r="A133" s="26" t="s">
        <v>252</v>
      </c>
      <c r="B133" s="27" t="s">
        <v>253</v>
      </c>
      <c r="C133" s="28">
        <v>364.226</v>
      </c>
      <c r="D133" s="29">
        <v>110.30200000000001</v>
      </c>
      <c r="E133" s="28">
        <v>14.542</v>
      </c>
      <c r="F133" s="30">
        <v>5.476</v>
      </c>
      <c r="G133" s="28">
        <v>0</v>
      </c>
      <c r="H133" s="29">
        <v>0</v>
      </c>
      <c r="I133" s="28">
        <v>0</v>
      </c>
      <c r="J133" s="30">
        <v>0</v>
      </c>
      <c r="K133" s="31">
        <v>364.226</v>
      </c>
      <c r="L133" s="32">
        <v>110.30200000000001</v>
      </c>
    </row>
    <row r="134" spans="1:12" x14ac:dyDescent="0.2">
      <c r="A134" s="26" t="s">
        <v>254</v>
      </c>
      <c r="B134" s="27" t="s">
        <v>255</v>
      </c>
      <c r="C134" s="28">
        <v>0</v>
      </c>
      <c r="D134" s="29">
        <v>15.9</v>
      </c>
      <c r="E134" s="28">
        <v>0</v>
      </c>
      <c r="F134" s="30">
        <v>2</v>
      </c>
      <c r="G134" s="28">
        <v>0</v>
      </c>
      <c r="H134" s="29">
        <v>0</v>
      </c>
      <c r="I134" s="28">
        <v>0</v>
      </c>
      <c r="J134" s="30">
        <v>0</v>
      </c>
      <c r="K134" s="31">
        <v>0</v>
      </c>
      <c r="L134" s="32">
        <v>15.9</v>
      </c>
    </row>
    <row r="135" spans="1:12" x14ac:dyDescent="0.2">
      <c r="A135" s="26" t="s">
        <v>256</v>
      </c>
      <c r="B135" s="27" t="s">
        <v>257</v>
      </c>
      <c r="C135" s="28">
        <v>0</v>
      </c>
      <c r="D135" s="29">
        <v>5.8999999999999997E-2</v>
      </c>
      <c r="E135" s="28">
        <v>0</v>
      </c>
      <c r="F135" s="30">
        <v>0.02</v>
      </c>
      <c r="G135" s="28">
        <v>5.5E-2</v>
      </c>
      <c r="H135" s="29">
        <v>0</v>
      </c>
      <c r="I135" s="28">
        <v>7.0000000000000001E-3</v>
      </c>
      <c r="J135" s="30">
        <v>0</v>
      </c>
      <c r="K135" s="31">
        <v>-5.5E-2</v>
      </c>
      <c r="L135" s="32">
        <v>5.8999999999999997E-2</v>
      </c>
    </row>
    <row r="136" spans="1:12" x14ac:dyDescent="0.2">
      <c r="A136" s="26" t="s">
        <v>258</v>
      </c>
      <c r="B136" s="27" t="s">
        <v>259</v>
      </c>
      <c r="C136" s="28">
        <v>9.5169999999999995</v>
      </c>
      <c r="D136" s="29">
        <v>12.896000000000001</v>
      </c>
      <c r="E136" s="28">
        <v>3.36</v>
      </c>
      <c r="F136" s="30">
        <v>12.22</v>
      </c>
      <c r="G136" s="28">
        <v>85831.21</v>
      </c>
      <c r="H136" s="29">
        <v>118444.852</v>
      </c>
      <c r="I136" s="28">
        <v>144851.965</v>
      </c>
      <c r="J136" s="30">
        <v>174358.62700000001</v>
      </c>
      <c r="K136" s="31">
        <v>-85821.692999999999</v>
      </c>
      <c r="L136" s="32">
        <v>-118431.95600000001</v>
      </c>
    </row>
    <row r="137" spans="1:12" x14ac:dyDescent="0.2">
      <c r="A137" s="26" t="s">
        <v>260</v>
      </c>
      <c r="B137" s="27" t="s">
        <v>261</v>
      </c>
      <c r="C137" s="28">
        <v>0</v>
      </c>
      <c r="D137" s="29">
        <v>0.04</v>
      </c>
      <c r="E137" s="28">
        <v>0</v>
      </c>
      <c r="F137" s="30">
        <v>1.0999999999999999E-2</v>
      </c>
      <c r="G137" s="28">
        <v>0</v>
      </c>
      <c r="H137" s="29">
        <v>0</v>
      </c>
      <c r="I137" s="28">
        <v>0</v>
      </c>
      <c r="J137" s="30">
        <v>0</v>
      </c>
      <c r="K137" s="31">
        <v>0</v>
      </c>
      <c r="L137" s="32">
        <v>0.04</v>
      </c>
    </row>
    <row r="138" spans="1:12" x14ac:dyDescent="0.2">
      <c r="A138" s="26" t="s">
        <v>262</v>
      </c>
      <c r="B138" s="27" t="s">
        <v>263</v>
      </c>
      <c r="C138" s="28">
        <v>743.83</v>
      </c>
      <c r="D138" s="29">
        <v>1006.561</v>
      </c>
      <c r="E138" s="28">
        <v>262.40199999999999</v>
      </c>
      <c r="F138" s="30">
        <v>346.59800000000001</v>
      </c>
      <c r="G138" s="28">
        <v>0</v>
      </c>
      <c r="H138" s="29">
        <v>0</v>
      </c>
      <c r="I138" s="28">
        <v>0</v>
      </c>
      <c r="J138" s="30">
        <v>0</v>
      </c>
      <c r="K138" s="31">
        <v>743.83</v>
      </c>
      <c r="L138" s="32">
        <v>1006.561</v>
      </c>
    </row>
    <row r="139" spans="1:12" x14ac:dyDescent="0.2">
      <c r="A139" s="26" t="s">
        <v>264</v>
      </c>
      <c r="B139" s="27" t="s">
        <v>265</v>
      </c>
      <c r="C139" s="28">
        <v>52.725999999999999</v>
      </c>
      <c r="D139" s="29">
        <v>57.811</v>
      </c>
      <c r="E139" s="28">
        <v>22.681000000000001</v>
      </c>
      <c r="F139" s="30">
        <v>24.420999999999999</v>
      </c>
      <c r="G139" s="28">
        <v>0</v>
      </c>
      <c r="H139" s="29">
        <v>0</v>
      </c>
      <c r="I139" s="28">
        <v>0</v>
      </c>
      <c r="J139" s="30">
        <v>0</v>
      </c>
      <c r="K139" s="31">
        <v>52.725999999999999</v>
      </c>
      <c r="L139" s="32">
        <v>57.811</v>
      </c>
    </row>
    <row r="140" spans="1:12" x14ac:dyDescent="0.2">
      <c r="A140" s="26" t="s">
        <v>266</v>
      </c>
      <c r="B140" s="27" t="s">
        <v>267</v>
      </c>
      <c r="C140" s="28">
        <v>0</v>
      </c>
      <c r="D140" s="29">
        <v>21.849</v>
      </c>
      <c r="E140" s="28">
        <v>0</v>
      </c>
      <c r="F140" s="30">
        <v>22.14</v>
      </c>
      <c r="G140" s="28">
        <v>0</v>
      </c>
      <c r="H140" s="29">
        <v>0</v>
      </c>
      <c r="I140" s="28">
        <v>0</v>
      </c>
      <c r="J140" s="30">
        <v>0</v>
      </c>
      <c r="K140" s="31">
        <v>0</v>
      </c>
      <c r="L140" s="32">
        <v>21.849</v>
      </c>
    </row>
    <row r="141" spans="1:12" x14ac:dyDescent="0.2">
      <c r="A141" s="26" t="s">
        <v>268</v>
      </c>
      <c r="B141" s="27" t="s">
        <v>269</v>
      </c>
      <c r="C141" s="28">
        <v>0</v>
      </c>
      <c r="D141" s="29">
        <v>19.305</v>
      </c>
      <c r="E141" s="28">
        <v>0</v>
      </c>
      <c r="F141" s="30">
        <v>23.378</v>
      </c>
      <c r="G141" s="28">
        <v>63746.462</v>
      </c>
      <c r="H141" s="29">
        <v>119983.636</v>
      </c>
      <c r="I141" s="28">
        <v>95752.725999999995</v>
      </c>
      <c r="J141" s="30">
        <v>169109.122</v>
      </c>
      <c r="K141" s="31">
        <v>-63746.462</v>
      </c>
      <c r="L141" s="32">
        <v>-119964.33100000001</v>
      </c>
    </row>
    <row r="142" spans="1:12" x14ac:dyDescent="0.2">
      <c r="A142" s="26" t="s">
        <v>270</v>
      </c>
      <c r="B142" s="27" t="s">
        <v>271</v>
      </c>
      <c r="C142" s="28">
        <v>333.06299999999999</v>
      </c>
      <c r="D142" s="29">
        <v>676.47500000000002</v>
      </c>
      <c r="E142" s="28">
        <v>115.21</v>
      </c>
      <c r="F142" s="30">
        <v>202.685</v>
      </c>
      <c r="G142" s="28">
        <v>1.2E-2</v>
      </c>
      <c r="H142" s="29">
        <v>0</v>
      </c>
      <c r="I142" s="28">
        <v>1E-3</v>
      </c>
      <c r="J142" s="30">
        <v>0</v>
      </c>
      <c r="K142" s="31">
        <v>333.05099999999999</v>
      </c>
      <c r="L142" s="32">
        <v>676.47500000000002</v>
      </c>
    </row>
    <row r="143" spans="1:12" x14ac:dyDescent="0.2">
      <c r="A143" s="26" t="s">
        <v>272</v>
      </c>
      <c r="B143" s="27" t="s">
        <v>273</v>
      </c>
      <c r="C143" s="28">
        <v>1529.144</v>
      </c>
      <c r="D143" s="29">
        <v>1414.481</v>
      </c>
      <c r="E143" s="28">
        <v>1788.998</v>
      </c>
      <c r="F143" s="30">
        <v>1554.7619999999999</v>
      </c>
      <c r="G143" s="28">
        <v>24088.478999999999</v>
      </c>
      <c r="H143" s="29">
        <v>30135.226999999999</v>
      </c>
      <c r="I143" s="28">
        <v>31954.503000000001</v>
      </c>
      <c r="J143" s="30">
        <v>39639.385000000002</v>
      </c>
      <c r="K143" s="31">
        <v>-22559.334999999999</v>
      </c>
      <c r="L143" s="32">
        <v>-28720.745999999999</v>
      </c>
    </row>
    <row r="144" spans="1:12" x14ac:dyDescent="0.2">
      <c r="A144" s="26" t="s">
        <v>274</v>
      </c>
      <c r="B144" s="27" t="s">
        <v>275</v>
      </c>
      <c r="C144" s="28">
        <v>36.430999999999997</v>
      </c>
      <c r="D144" s="29">
        <v>43.241</v>
      </c>
      <c r="E144" s="28">
        <v>8.4700000000000006</v>
      </c>
      <c r="F144" s="30">
        <v>10.398999999999999</v>
      </c>
      <c r="G144" s="28">
        <v>214.167</v>
      </c>
      <c r="H144" s="29">
        <v>302.64299999999997</v>
      </c>
      <c r="I144" s="28">
        <v>32.411000000000001</v>
      </c>
      <c r="J144" s="30">
        <v>38.484999999999999</v>
      </c>
      <c r="K144" s="31">
        <v>-177.73599999999999</v>
      </c>
      <c r="L144" s="32">
        <v>-259.40199999999999</v>
      </c>
    </row>
    <row r="145" spans="1:12" x14ac:dyDescent="0.2">
      <c r="A145" s="26" t="s">
        <v>276</v>
      </c>
      <c r="B145" s="27" t="s">
        <v>277</v>
      </c>
      <c r="C145" s="28">
        <v>24.587</v>
      </c>
      <c r="D145" s="29">
        <v>18.533000000000001</v>
      </c>
      <c r="E145" s="28">
        <v>6.3010000000000002</v>
      </c>
      <c r="F145" s="30">
        <v>4.0220000000000002</v>
      </c>
      <c r="G145" s="28">
        <v>0</v>
      </c>
      <c r="H145" s="29">
        <v>0</v>
      </c>
      <c r="I145" s="28">
        <v>0</v>
      </c>
      <c r="J145" s="30">
        <v>0</v>
      </c>
      <c r="K145" s="31">
        <v>24.587</v>
      </c>
      <c r="L145" s="32">
        <v>18.533000000000001</v>
      </c>
    </row>
    <row r="146" spans="1:12" x14ac:dyDescent="0.2">
      <c r="A146" s="26" t="s">
        <v>278</v>
      </c>
      <c r="B146" s="27" t="s">
        <v>279</v>
      </c>
      <c r="C146" s="28">
        <v>921.96</v>
      </c>
      <c r="D146" s="29">
        <v>1772.9069999999999</v>
      </c>
      <c r="E146" s="28">
        <v>1084.2439999999999</v>
      </c>
      <c r="F146" s="30">
        <v>2123.4740000000002</v>
      </c>
      <c r="G146" s="28">
        <v>693.83299999999997</v>
      </c>
      <c r="H146" s="29">
        <v>1166.962</v>
      </c>
      <c r="I146" s="28">
        <v>1065.29</v>
      </c>
      <c r="J146" s="30">
        <v>1509.95</v>
      </c>
      <c r="K146" s="31">
        <v>228.12700000000007</v>
      </c>
      <c r="L146" s="32">
        <v>605.94499999999994</v>
      </c>
    </row>
    <row r="147" spans="1:12" x14ac:dyDescent="0.2">
      <c r="A147" s="26" t="s">
        <v>280</v>
      </c>
      <c r="B147" s="27" t="s">
        <v>281</v>
      </c>
      <c r="C147" s="28">
        <v>32.444000000000003</v>
      </c>
      <c r="D147" s="29">
        <v>24.600999999999999</v>
      </c>
      <c r="E147" s="28">
        <v>10.75</v>
      </c>
      <c r="F147" s="30">
        <v>15.015000000000001</v>
      </c>
      <c r="G147" s="28">
        <v>129.46199999999999</v>
      </c>
      <c r="H147" s="29">
        <v>671.75599999999997</v>
      </c>
      <c r="I147" s="28">
        <v>215.8</v>
      </c>
      <c r="J147" s="30">
        <v>1021.48</v>
      </c>
      <c r="K147" s="31">
        <v>-97.017999999999986</v>
      </c>
      <c r="L147" s="32">
        <v>-647.15499999999997</v>
      </c>
    </row>
    <row r="148" spans="1:12" x14ac:dyDescent="0.2">
      <c r="A148" s="26" t="s">
        <v>655</v>
      </c>
      <c r="B148" s="27" t="s">
        <v>656</v>
      </c>
      <c r="C148" s="28">
        <v>0</v>
      </c>
      <c r="D148" s="29">
        <v>0</v>
      </c>
      <c r="E148" s="28">
        <v>0</v>
      </c>
      <c r="F148" s="30">
        <v>0</v>
      </c>
      <c r="G148" s="28">
        <v>0</v>
      </c>
      <c r="H148" s="29">
        <v>0</v>
      </c>
      <c r="I148" s="28">
        <v>0</v>
      </c>
      <c r="J148" s="30">
        <v>0</v>
      </c>
      <c r="K148" s="31">
        <v>0</v>
      </c>
      <c r="L148" s="32">
        <v>0</v>
      </c>
    </row>
    <row r="149" spans="1:12" x14ac:dyDescent="0.2">
      <c r="A149" s="26" t="s">
        <v>282</v>
      </c>
      <c r="B149" s="27" t="s">
        <v>283</v>
      </c>
      <c r="C149" s="28">
        <v>948.14499999999998</v>
      </c>
      <c r="D149" s="29">
        <v>486.923</v>
      </c>
      <c r="E149" s="28">
        <v>6177.26</v>
      </c>
      <c r="F149" s="30">
        <v>3211.96</v>
      </c>
      <c r="G149" s="28">
        <v>0</v>
      </c>
      <c r="H149" s="29">
        <v>0</v>
      </c>
      <c r="I149" s="28">
        <v>0</v>
      </c>
      <c r="J149" s="30">
        <v>0</v>
      </c>
      <c r="K149" s="31">
        <v>948.14499999999998</v>
      </c>
      <c r="L149" s="32">
        <v>486.923</v>
      </c>
    </row>
    <row r="150" spans="1:12" x14ac:dyDescent="0.2">
      <c r="A150" s="26" t="s">
        <v>284</v>
      </c>
      <c r="B150" s="27" t="s">
        <v>285</v>
      </c>
      <c r="C150" s="28">
        <v>4.9800000000000004</v>
      </c>
      <c r="D150" s="29">
        <v>21.254000000000001</v>
      </c>
      <c r="E150" s="28">
        <v>2.2000000000000002</v>
      </c>
      <c r="F150" s="30">
        <v>5.726</v>
      </c>
      <c r="G150" s="28">
        <v>549.66099999999994</v>
      </c>
      <c r="H150" s="29">
        <v>718.26199999999994</v>
      </c>
      <c r="I150" s="28">
        <v>88.655000000000001</v>
      </c>
      <c r="J150" s="30">
        <v>107.345</v>
      </c>
      <c r="K150" s="31">
        <v>-544.68099999999993</v>
      </c>
      <c r="L150" s="32">
        <v>-697.00799999999992</v>
      </c>
    </row>
    <row r="151" spans="1:12" x14ac:dyDescent="0.2">
      <c r="A151" s="26" t="s">
        <v>286</v>
      </c>
      <c r="B151" s="27" t="s">
        <v>287</v>
      </c>
      <c r="C151" s="28">
        <v>0</v>
      </c>
      <c r="D151" s="29">
        <v>0</v>
      </c>
      <c r="E151" s="28">
        <v>0</v>
      </c>
      <c r="F151" s="30">
        <v>0</v>
      </c>
      <c r="G151" s="28">
        <v>0</v>
      </c>
      <c r="H151" s="29">
        <v>0</v>
      </c>
      <c r="I151" s="28">
        <v>0</v>
      </c>
      <c r="J151" s="30">
        <v>0</v>
      </c>
      <c r="K151" s="31">
        <v>0</v>
      </c>
      <c r="L151" s="32">
        <v>0</v>
      </c>
    </row>
    <row r="152" spans="1:12" x14ac:dyDescent="0.2">
      <c r="A152" s="26" t="s">
        <v>288</v>
      </c>
      <c r="B152" s="27" t="s">
        <v>289</v>
      </c>
      <c r="C152" s="28">
        <v>3294.7559999999999</v>
      </c>
      <c r="D152" s="29">
        <v>5724.9110000000001</v>
      </c>
      <c r="E152" s="28">
        <v>1495.2449999999999</v>
      </c>
      <c r="F152" s="30">
        <v>3421.1120000000001</v>
      </c>
      <c r="G152" s="28">
        <v>0</v>
      </c>
      <c r="H152" s="29">
        <v>0</v>
      </c>
      <c r="I152" s="28">
        <v>0</v>
      </c>
      <c r="J152" s="30">
        <v>0</v>
      </c>
      <c r="K152" s="31">
        <v>3294.7559999999999</v>
      </c>
      <c r="L152" s="32">
        <v>5724.9110000000001</v>
      </c>
    </row>
    <row r="153" spans="1:12" x14ac:dyDescent="0.2">
      <c r="A153" s="26" t="s">
        <v>290</v>
      </c>
      <c r="B153" s="27" t="s">
        <v>291</v>
      </c>
      <c r="C153" s="28">
        <v>2257.027</v>
      </c>
      <c r="D153" s="29">
        <v>3329.1350000000002</v>
      </c>
      <c r="E153" s="28">
        <v>1459.8710000000001</v>
      </c>
      <c r="F153" s="30">
        <v>2841.31</v>
      </c>
      <c r="G153" s="28">
        <v>0</v>
      </c>
      <c r="H153" s="29">
        <v>46.576999999999998</v>
      </c>
      <c r="I153" s="28">
        <v>0</v>
      </c>
      <c r="J153" s="30">
        <v>19.584</v>
      </c>
      <c r="K153" s="31">
        <v>2257.027</v>
      </c>
      <c r="L153" s="32">
        <v>3282.558</v>
      </c>
    </row>
    <row r="154" spans="1:12" x14ac:dyDescent="0.2">
      <c r="A154" s="26" t="s">
        <v>292</v>
      </c>
      <c r="B154" s="27" t="s">
        <v>293</v>
      </c>
      <c r="C154" s="28">
        <v>0</v>
      </c>
      <c r="D154" s="29">
        <v>3.9420000000000002</v>
      </c>
      <c r="E154" s="28">
        <v>0</v>
      </c>
      <c r="F154" s="30">
        <v>0.32700000000000001</v>
      </c>
      <c r="G154" s="28">
        <v>0</v>
      </c>
      <c r="H154" s="29">
        <v>0</v>
      </c>
      <c r="I154" s="28">
        <v>0</v>
      </c>
      <c r="J154" s="30">
        <v>0</v>
      </c>
      <c r="K154" s="31">
        <v>0</v>
      </c>
      <c r="L154" s="32">
        <v>3.9420000000000002</v>
      </c>
    </row>
    <row r="155" spans="1:12" x14ac:dyDescent="0.2">
      <c r="A155" s="26" t="s">
        <v>294</v>
      </c>
      <c r="B155" s="27" t="s">
        <v>295</v>
      </c>
      <c r="C155" s="28">
        <v>1101.604</v>
      </c>
      <c r="D155" s="29">
        <v>1502.992</v>
      </c>
      <c r="E155" s="28">
        <v>452.1</v>
      </c>
      <c r="F155" s="30">
        <v>554.99400000000003</v>
      </c>
      <c r="G155" s="28">
        <v>6.2E-2</v>
      </c>
      <c r="H155" s="29">
        <v>7.0000000000000001E-3</v>
      </c>
      <c r="I155" s="28">
        <v>2.1999999999999999E-2</v>
      </c>
      <c r="J155" s="30">
        <v>0</v>
      </c>
      <c r="K155" s="31">
        <v>1101.5420000000001</v>
      </c>
      <c r="L155" s="32">
        <v>1502.9849999999999</v>
      </c>
    </row>
    <row r="156" spans="1:12" x14ac:dyDescent="0.2">
      <c r="A156" s="26" t="s">
        <v>296</v>
      </c>
      <c r="B156" s="27" t="s">
        <v>297</v>
      </c>
      <c r="C156" s="28">
        <v>71.123999999999995</v>
      </c>
      <c r="D156" s="29">
        <v>202.256</v>
      </c>
      <c r="E156" s="28">
        <v>6.7569999999999997</v>
      </c>
      <c r="F156" s="30">
        <v>22.292999999999999</v>
      </c>
      <c r="G156" s="28">
        <v>0</v>
      </c>
      <c r="H156" s="29">
        <v>0</v>
      </c>
      <c r="I156" s="28">
        <v>0</v>
      </c>
      <c r="J156" s="30">
        <v>0</v>
      </c>
      <c r="K156" s="31">
        <v>71.123999999999995</v>
      </c>
      <c r="L156" s="32">
        <v>202.256</v>
      </c>
    </row>
    <row r="157" spans="1:12" x14ac:dyDescent="0.2">
      <c r="A157" s="26" t="s">
        <v>298</v>
      </c>
      <c r="B157" s="27" t="s">
        <v>299</v>
      </c>
      <c r="C157" s="28">
        <v>194.04900000000001</v>
      </c>
      <c r="D157" s="29">
        <v>387.38499999999999</v>
      </c>
      <c r="E157" s="28">
        <v>151.43700000000001</v>
      </c>
      <c r="F157" s="30">
        <v>470.173</v>
      </c>
      <c r="G157" s="28">
        <v>490.31099999999998</v>
      </c>
      <c r="H157" s="29">
        <v>2594.0819999999999</v>
      </c>
      <c r="I157" s="28">
        <v>1455.04</v>
      </c>
      <c r="J157" s="30">
        <v>7160</v>
      </c>
      <c r="K157" s="31">
        <v>-296.26199999999994</v>
      </c>
      <c r="L157" s="32">
        <v>-2206.6970000000001</v>
      </c>
    </row>
    <row r="158" spans="1:12" x14ac:dyDescent="0.2">
      <c r="A158" s="26" t="s">
        <v>300</v>
      </c>
      <c r="B158" s="27" t="s">
        <v>301</v>
      </c>
      <c r="C158" s="28">
        <v>1314.9829999999999</v>
      </c>
      <c r="D158" s="29">
        <v>1987.4179999999999</v>
      </c>
      <c r="E158" s="28">
        <v>1799.5719999999999</v>
      </c>
      <c r="F158" s="30">
        <v>5311.34</v>
      </c>
      <c r="G158" s="28">
        <v>2.2570000000000001</v>
      </c>
      <c r="H158" s="29">
        <v>0.189</v>
      </c>
      <c r="I158" s="28">
        <v>3.528</v>
      </c>
      <c r="J158" s="30">
        <v>0.08</v>
      </c>
      <c r="K158" s="31">
        <v>1312.7259999999999</v>
      </c>
      <c r="L158" s="32">
        <v>1987.2289999999998</v>
      </c>
    </row>
    <row r="159" spans="1:12" x14ac:dyDescent="0.2">
      <c r="A159" s="26" t="s">
        <v>302</v>
      </c>
      <c r="B159" s="27" t="s">
        <v>303</v>
      </c>
      <c r="C159" s="28">
        <v>22.324999999999999</v>
      </c>
      <c r="D159" s="29">
        <v>225.24</v>
      </c>
      <c r="E159" s="28">
        <v>5.4009999999999998</v>
      </c>
      <c r="F159" s="30">
        <v>57.624000000000002</v>
      </c>
      <c r="G159" s="28">
        <v>69.542000000000002</v>
      </c>
      <c r="H159" s="29">
        <v>285.19499999999999</v>
      </c>
      <c r="I159" s="28">
        <v>934.66</v>
      </c>
      <c r="J159" s="30">
        <v>3047.3</v>
      </c>
      <c r="K159" s="31">
        <v>-47.216999999999999</v>
      </c>
      <c r="L159" s="32">
        <v>-59.954999999999984</v>
      </c>
    </row>
    <row r="160" spans="1:12" x14ac:dyDescent="0.2">
      <c r="A160" s="26" t="s">
        <v>304</v>
      </c>
      <c r="B160" s="27" t="s">
        <v>305</v>
      </c>
      <c r="C160" s="28">
        <v>14549.633</v>
      </c>
      <c r="D160" s="29">
        <v>15014.303</v>
      </c>
      <c r="E160" s="28">
        <v>3041.8339999999998</v>
      </c>
      <c r="F160" s="30">
        <v>3221.652</v>
      </c>
      <c r="G160" s="28">
        <v>12123.137000000001</v>
      </c>
      <c r="H160" s="29">
        <v>15380.255999999999</v>
      </c>
      <c r="I160" s="28">
        <v>7515.0730000000003</v>
      </c>
      <c r="J160" s="30">
        <v>8630.134</v>
      </c>
      <c r="K160" s="31">
        <v>2426.4959999999992</v>
      </c>
      <c r="L160" s="32">
        <v>-365.95299999999952</v>
      </c>
    </row>
    <row r="161" spans="1:12" x14ac:dyDescent="0.2">
      <c r="A161" s="26" t="s">
        <v>306</v>
      </c>
      <c r="B161" s="27" t="s">
        <v>307</v>
      </c>
      <c r="C161" s="28">
        <v>4.399</v>
      </c>
      <c r="D161" s="29">
        <v>40.545999999999999</v>
      </c>
      <c r="E161" s="28">
        <v>5.1449999999999996</v>
      </c>
      <c r="F161" s="30">
        <v>31.829000000000001</v>
      </c>
      <c r="G161" s="28">
        <v>0</v>
      </c>
      <c r="H161" s="29">
        <v>0</v>
      </c>
      <c r="I161" s="28">
        <v>0</v>
      </c>
      <c r="J161" s="30">
        <v>0</v>
      </c>
      <c r="K161" s="31">
        <v>4.399</v>
      </c>
      <c r="L161" s="32">
        <v>40.545999999999999</v>
      </c>
    </row>
    <row r="162" spans="1:12" x14ac:dyDescent="0.2">
      <c r="A162" s="26" t="s">
        <v>308</v>
      </c>
      <c r="B162" s="27" t="s">
        <v>309</v>
      </c>
      <c r="C162" s="28">
        <v>22.975000000000001</v>
      </c>
      <c r="D162" s="29">
        <v>43.747999999999998</v>
      </c>
      <c r="E162" s="28">
        <v>74.75</v>
      </c>
      <c r="F162" s="30">
        <v>158.768</v>
      </c>
      <c r="G162" s="28">
        <v>0</v>
      </c>
      <c r="H162" s="29">
        <v>0</v>
      </c>
      <c r="I162" s="28">
        <v>0</v>
      </c>
      <c r="J162" s="30">
        <v>0</v>
      </c>
      <c r="K162" s="31">
        <v>22.975000000000001</v>
      </c>
      <c r="L162" s="32">
        <v>43.747999999999998</v>
      </c>
    </row>
    <row r="163" spans="1:12" x14ac:dyDescent="0.2">
      <c r="A163" s="26" t="s">
        <v>310</v>
      </c>
      <c r="B163" s="27" t="s">
        <v>311</v>
      </c>
      <c r="C163" s="28">
        <v>996.67700000000002</v>
      </c>
      <c r="D163" s="29">
        <v>1174.44</v>
      </c>
      <c r="E163" s="28">
        <v>413.428</v>
      </c>
      <c r="F163" s="30">
        <v>493.45299999999997</v>
      </c>
      <c r="G163" s="28">
        <v>15.282999999999999</v>
      </c>
      <c r="H163" s="29">
        <v>0.44</v>
      </c>
      <c r="I163" s="28">
        <v>20.5</v>
      </c>
      <c r="J163" s="30">
        <v>5.8999999999999997E-2</v>
      </c>
      <c r="K163" s="31">
        <v>981.39400000000001</v>
      </c>
      <c r="L163" s="32">
        <v>1174</v>
      </c>
    </row>
    <row r="164" spans="1:12" x14ac:dyDescent="0.2">
      <c r="A164" s="26" t="s">
        <v>312</v>
      </c>
      <c r="B164" s="27" t="s">
        <v>313</v>
      </c>
      <c r="C164" s="28">
        <v>39.942</v>
      </c>
      <c r="D164" s="29">
        <v>13.493</v>
      </c>
      <c r="E164" s="28">
        <v>15.64</v>
      </c>
      <c r="F164" s="30">
        <v>2.3279999999999998</v>
      </c>
      <c r="G164" s="28">
        <v>3.3000000000000002E-2</v>
      </c>
      <c r="H164" s="29">
        <v>0</v>
      </c>
      <c r="I164" s="28">
        <v>2E-3</v>
      </c>
      <c r="J164" s="30">
        <v>0</v>
      </c>
      <c r="K164" s="31">
        <v>39.908999999999999</v>
      </c>
      <c r="L164" s="32">
        <v>13.493</v>
      </c>
    </row>
    <row r="165" spans="1:12" x14ac:dyDescent="0.2">
      <c r="A165" s="26" t="s">
        <v>314</v>
      </c>
      <c r="B165" s="27" t="s">
        <v>315</v>
      </c>
      <c r="C165" s="28">
        <v>160.251</v>
      </c>
      <c r="D165" s="29">
        <v>299.37400000000002</v>
      </c>
      <c r="E165" s="28">
        <v>73.010000000000005</v>
      </c>
      <c r="F165" s="30">
        <v>124.797</v>
      </c>
      <c r="G165" s="28">
        <v>8.9999999999999993E-3</v>
      </c>
      <c r="H165" s="29">
        <v>0</v>
      </c>
      <c r="I165" s="28">
        <v>2E-3</v>
      </c>
      <c r="J165" s="30">
        <v>0</v>
      </c>
      <c r="K165" s="31">
        <v>160.24200000000002</v>
      </c>
      <c r="L165" s="32">
        <v>299.37400000000002</v>
      </c>
    </row>
    <row r="166" spans="1:12" x14ac:dyDescent="0.2">
      <c r="A166" s="26" t="s">
        <v>316</v>
      </c>
      <c r="B166" s="27" t="s">
        <v>317</v>
      </c>
      <c r="C166" s="28">
        <v>41545.51</v>
      </c>
      <c r="D166" s="29">
        <v>56747.601000000002</v>
      </c>
      <c r="E166" s="28">
        <v>10721.696</v>
      </c>
      <c r="F166" s="30">
        <v>14988.377</v>
      </c>
      <c r="G166" s="28">
        <v>6600.0450000000001</v>
      </c>
      <c r="H166" s="29">
        <v>8897.3529999999992</v>
      </c>
      <c r="I166" s="28">
        <v>2857.2930000000001</v>
      </c>
      <c r="J166" s="30">
        <v>3987.1320000000001</v>
      </c>
      <c r="K166" s="31">
        <v>34945.465000000004</v>
      </c>
      <c r="L166" s="32">
        <v>47850.248000000007</v>
      </c>
    </row>
    <row r="167" spans="1:12" x14ac:dyDescent="0.2">
      <c r="A167" s="26" t="s">
        <v>318</v>
      </c>
      <c r="B167" s="27" t="s">
        <v>319</v>
      </c>
      <c r="C167" s="28">
        <v>13134.004000000001</v>
      </c>
      <c r="D167" s="29">
        <v>14714.638999999999</v>
      </c>
      <c r="E167" s="28">
        <v>4671.1369999999997</v>
      </c>
      <c r="F167" s="30">
        <v>5245.4219999999996</v>
      </c>
      <c r="G167" s="28">
        <v>168.482</v>
      </c>
      <c r="H167" s="29">
        <v>196.887</v>
      </c>
      <c r="I167" s="28">
        <v>138.00299999999999</v>
      </c>
      <c r="J167" s="30">
        <v>173.05099999999999</v>
      </c>
      <c r="K167" s="31">
        <v>12965.522000000001</v>
      </c>
      <c r="L167" s="32">
        <v>14517.751999999999</v>
      </c>
    </row>
    <row r="168" spans="1:12" x14ac:dyDescent="0.2">
      <c r="A168" s="26" t="s">
        <v>320</v>
      </c>
      <c r="B168" s="27" t="s">
        <v>321</v>
      </c>
      <c r="C168" s="28">
        <v>6893.9409999999998</v>
      </c>
      <c r="D168" s="29">
        <v>7090.5969999999998</v>
      </c>
      <c r="E168" s="28">
        <v>10757.168</v>
      </c>
      <c r="F168" s="30">
        <v>10872.455</v>
      </c>
      <c r="G168" s="28">
        <v>463.15300000000002</v>
      </c>
      <c r="H168" s="29">
        <v>925.37400000000002</v>
      </c>
      <c r="I168" s="28">
        <v>311.95699999999999</v>
      </c>
      <c r="J168" s="30">
        <v>472.57900000000001</v>
      </c>
      <c r="K168" s="31">
        <v>6430.7879999999996</v>
      </c>
      <c r="L168" s="32">
        <v>6165.223</v>
      </c>
    </row>
    <row r="169" spans="1:12" x14ac:dyDescent="0.2">
      <c r="A169" s="26" t="s">
        <v>322</v>
      </c>
      <c r="B169" s="27" t="s">
        <v>323</v>
      </c>
      <c r="C169" s="28">
        <v>0.27200000000000002</v>
      </c>
      <c r="D169" s="29">
        <v>2.004</v>
      </c>
      <c r="E169" s="28">
        <v>0.14799999999999999</v>
      </c>
      <c r="F169" s="30">
        <v>0.70499999999999996</v>
      </c>
      <c r="G169" s="28">
        <v>0</v>
      </c>
      <c r="H169" s="29">
        <v>0</v>
      </c>
      <c r="I169" s="28">
        <v>0</v>
      </c>
      <c r="J169" s="30">
        <v>0</v>
      </c>
      <c r="K169" s="31">
        <v>0.27200000000000002</v>
      </c>
      <c r="L169" s="32">
        <v>2.004</v>
      </c>
    </row>
    <row r="170" spans="1:12" x14ac:dyDescent="0.2">
      <c r="A170" s="26" t="s">
        <v>324</v>
      </c>
      <c r="B170" s="27" t="s">
        <v>325</v>
      </c>
      <c r="C170" s="28">
        <v>6066.491</v>
      </c>
      <c r="D170" s="29">
        <v>7581.9489999999996</v>
      </c>
      <c r="E170" s="28">
        <v>3527.6480000000001</v>
      </c>
      <c r="F170" s="30">
        <v>4421.7219999999998</v>
      </c>
      <c r="G170" s="28">
        <v>792.17899999999997</v>
      </c>
      <c r="H170" s="29">
        <v>893.678</v>
      </c>
      <c r="I170" s="28">
        <v>1210.673</v>
      </c>
      <c r="J170" s="30">
        <v>1145.0540000000001</v>
      </c>
      <c r="K170" s="31">
        <v>5274.3119999999999</v>
      </c>
      <c r="L170" s="32">
        <v>6688.2709999999997</v>
      </c>
    </row>
    <row r="171" spans="1:12" x14ac:dyDescent="0.2">
      <c r="A171" s="26" t="s">
        <v>326</v>
      </c>
      <c r="B171" s="27" t="s">
        <v>327</v>
      </c>
      <c r="C171" s="28">
        <v>24748.32</v>
      </c>
      <c r="D171" s="29">
        <v>32915.762000000002</v>
      </c>
      <c r="E171" s="28">
        <v>10346.638999999999</v>
      </c>
      <c r="F171" s="30">
        <v>13211.465</v>
      </c>
      <c r="G171" s="28">
        <v>7456.5609999999997</v>
      </c>
      <c r="H171" s="29">
        <v>8120.2139999999999</v>
      </c>
      <c r="I171" s="28">
        <v>6092.2269999999999</v>
      </c>
      <c r="J171" s="30">
        <v>6920.0659999999998</v>
      </c>
      <c r="K171" s="31">
        <v>17291.758999999998</v>
      </c>
      <c r="L171" s="32">
        <v>24795.548000000003</v>
      </c>
    </row>
    <row r="172" spans="1:12" x14ac:dyDescent="0.2">
      <c r="A172" s="26" t="s">
        <v>328</v>
      </c>
      <c r="B172" s="27" t="s">
        <v>329</v>
      </c>
      <c r="C172" s="28">
        <v>831.33399999999995</v>
      </c>
      <c r="D172" s="29">
        <v>1227.271</v>
      </c>
      <c r="E172" s="28">
        <v>487.94600000000003</v>
      </c>
      <c r="F172" s="30">
        <v>704.45</v>
      </c>
      <c r="G172" s="28">
        <v>128.07</v>
      </c>
      <c r="H172" s="29">
        <v>196.4</v>
      </c>
      <c r="I172" s="28">
        <v>180.94399999999999</v>
      </c>
      <c r="J172" s="30">
        <v>293.60599999999999</v>
      </c>
      <c r="K172" s="31">
        <v>703.2639999999999</v>
      </c>
      <c r="L172" s="32">
        <v>1030.8709999999999</v>
      </c>
    </row>
    <row r="173" spans="1:12" x14ac:dyDescent="0.2">
      <c r="A173" s="26" t="s">
        <v>330</v>
      </c>
      <c r="B173" s="27" t="s">
        <v>331</v>
      </c>
      <c r="C173" s="28">
        <v>367.42500000000001</v>
      </c>
      <c r="D173" s="29">
        <v>562.57399999999996</v>
      </c>
      <c r="E173" s="28">
        <v>501.52699999999999</v>
      </c>
      <c r="F173" s="30">
        <v>643.70299999999997</v>
      </c>
      <c r="G173" s="28">
        <v>18948.077000000001</v>
      </c>
      <c r="H173" s="29">
        <v>19012.956999999999</v>
      </c>
      <c r="I173" s="28">
        <v>26806.975999999999</v>
      </c>
      <c r="J173" s="30">
        <v>25890.972000000002</v>
      </c>
      <c r="K173" s="31">
        <v>-18580.652000000002</v>
      </c>
      <c r="L173" s="32">
        <v>-18450.382999999998</v>
      </c>
    </row>
    <row r="174" spans="1:12" x14ac:dyDescent="0.2">
      <c r="A174" s="26" t="s">
        <v>332</v>
      </c>
      <c r="B174" s="27" t="s">
        <v>333</v>
      </c>
      <c r="C174" s="28">
        <v>26.786000000000001</v>
      </c>
      <c r="D174" s="29">
        <v>30.271000000000001</v>
      </c>
      <c r="E174" s="28">
        <v>20.672000000000001</v>
      </c>
      <c r="F174" s="30">
        <v>23.241</v>
      </c>
      <c r="G174" s="28">
        <v>0</v>
      </c>
      <c r="H174" s="29">
        <v>0</v>
      </c>
      <c r="I174" s="28">
        <v>0</v>
      </c>
      <c r="J174" s="30">
        <v>0</v>
      </c>
      <c r="K174" s="31">
        <v>26.786000000000001</v>
      </c>
      <c r="L174" s="32">
        <v>30.271000000000001</v>
      </c>
    </row>
    <row r="175" spans="1:12" x14ac:dyDescent="0.2">
      <c r="A175" s="26" t="s">
        <v>334</v>
      </c>
      <c r="B175" s="27" t="s">
        <v>335</v>
      </c>
      <c r="C175" s="28">
        <v>12190.698</v>
      </c>
      <c r="D175" s="29">
        <v>10908.837</v>
      </c>
      <c r="E175" s="28">
        <v>15910.356</v>
      </c>
      <c r="F175" s="30">
        <v>14499.474</v>
      </c>
      <c r="G175" s="28">
        <v>0</v>
      </c>
      <c r="H175" s="29">
        <v>0</v>
      </c>
      <c r="I175" s="28">
        <v>0</v>
      </c>
      <c r="J175" s="30">
        <v>0</v>
      </c>
      <c r="K175" s="31">
        <v>12190.698</v>
      </c>
      <c r="L175" s="32">
        <v>10908.837</v>
      </c>
    </row>
    <row r="176" spans="1:12" x14ac:dyDescent="0.2">
      <c r="A176" s="26" t="s">
        <v>336</v>
      </c>
      <c r="B176" s="27" t="s">
        <v>337</v>
      </c>
      <c r="C176" s="28">
        <v>18298.312999999998</v>
      </c>
      <c r="D176" s="29">
        <v>6950.8410000000003</v>
      </c>
      <c r="E176" s="28">
        <v>8182.1940000000004</v>
      </c>
      <c r="F176" s="30">
        <v>3203.1930000000002</v>
      </c>
      <c r="G176" s="28">
        <v>55.57</v>
      </c>
      <c r="H176" s="29">
        <v>80.497</v>
      </c>
      <c r="I176" s="28">
        <v>72.861000000000004</v>
      </c>
      <c r="J176" s="30">
        <v>91.168000000000006</v>
      </c>
      <c r="K176" s="31">
        <v>18242.742999999999</v>
      </c>
      <c r="L176" s="32">
        <v>6870.3440000000001</v>
      </c>
    </row>
    <row r="177" spans="1:12" x14ac:dyDescent="0.2">
      <c r="A177" s="26" t="s">
        <v>338</v>
      </c>
      <c r="B177" s="27" t="s">
        <v>339</v>
      </c>
      <c r="C177" s="28">
        <v>51.99</v>
      </c>
      <c r="D177" s="29">
        <v>81.55</v>
      </c>
      <c r="E177" s="28">
        <v>26.181000000000001</v>
      </c>
      <c r="F177" s="30">
        <v>42.570999999999998</v>
      </c>
      <c r="G177" s="28">
        <v>9.8379999999999992</v>
      </c>
      <c r="H177" s="29">
        <v>0</v>
      </c>
      <c r="I177" s="28">
        <v>0.755</v>
      </c>
      <c r="J177" s="30">
        <v>0</v>
      </c>
      <c r="K177" s="31">
        <v>42.152000000000001</v>
      </c>
      <c r="L177" s="32">
        <v>81.55</v>
      </c>
    </row>
    <row r="178" spans="1:12" x14ac:dyDescent="0.2">
      <c r="A178" s="26" t="s">
        <v>340</v>
      </c>
      <c r="B178" s="27" t="s">
        <v>341</v>
      </c>
      <c r="C178" s="28">
        <v>1583.1969999999999</v>
      </c>
      <c r="D178" s="29">
        <v>4080.5880000000002</v>
      </c>
      <c r="E178" s="28">
        <v>796.96199999999999</v>
      </c>
      <c r="F178" s="30">
        <v>1631.23</v>
      </c>
      <c r="G178" s="28">
        <v>330.42200000000003</v>
      </c>
      <c r="H178" s="29">
        <v>623.89599999999996</v>
      </c>
      <c r="I178" s="28">
        <v>34.143999999999998</v>
      </c>
      <c r="J178" s="30">
        <v>69.194000000000003</v>
      </c>
      <c r="K178" s="31">
        <v>1252.7749999999999</v>
      </c>
      <c r="L178" s="32">
        <v>3456.692</v>
      </c>
    </row>
    <row r="179" spans="1:12" x14ac:dyDescent="0.2">
      <c r="A179" s="26" t="s">
        <v>342</v>
      </c>
      <c r="B179" s="27" t="s">
        <v>343</v>
      </c>
      <c r="C179" s="28">
        <v>1970.0909999999999</v>
      </c>
      <c r="D179" s="29">
        <v>3511.5219999999999</v>
      </c>
      <c r="E179" s="28">
        <v>776.29700000000003</v>
      </c>
      <c r="F179" s="30">
        <v>1159.048</v>
      </c>
      <c r="G179" s="28">
        <v>254.428</v>
      </c>
      <c r="H179" s="29">
        <v>299.16699999999997</v>
      </c>
      <c r="I179" s="28">
        <v>122.892</v>
      </c>
      <c r="J179" s="30">
        <v>141.76900000000001</v>
      </c>
      <c r="K179" s="31">
        <v>1715.663</v>
      </c>
      <c r="L179" s="32">
        <v>3212.355</v>
      </c>
    </row>
    <row r="180" spans="1:12" x14ac:dyDescent="0.2">
      <c r="A180" s="26" t="s">
        <v>344</v>
      </c>
      <c r="B180" s="27" t="s">
        <v>345</v>
      </c>
      <c r="C180" s="28">
        <v>2080.7939999999999</v>
      </c>
      <c r="D180" s="29">
        <v>3616.6950000000002</v>
      </c>
      <c r="E180" s="28">
        <v>1725.1959999999999</v>
      </c>
      <c r="F180" s="30">
        <v>3769.9180000000001</v>
      </c>
      <c r="G180" s="28">
        <v>11854.959000000001</v>
      </c>
      <c r="H180" s="29">
        <v>7811.3770000000004</v>
      </c>
      <c r="I180" s="28">
        <v>11373.386</v>
      </c>
      <c r="J180" s="30">
        <v>6804.8040000000001</v>
      </c>
      <c r="K180" s="31">
        <v>-9774.1650000000009</v>
      </c>
      <c r="L180" s="32">
        <v>-4194.6820000000007</v>
      </c>
    </row>
    <row r="181" spans="1:12" x14ac:dyDescent="0.2">
      <c r="A181" s="26" t="s">
        <v>346</v>
      </c>
      <c r="B181" s="27" t="s">
        <v>347</v>
      </c>
      <c r="C181" s="28">
        <v>2404.1419999999998</v>
      </c>
      <c r="D181" s="29">
        <v>4412.2030000000004</v>
      </c>
      <c r="E181" s="28">
        <v>540.73199999999997</v>
      </c>
      <c r="F181" s="30">
        <v>1094.8019999999999</v>
      </c>
      <c r="G181" s="28">
        <v>598.79100000000005</v>
      </c>
      <c r="H181" s="29">
        <v>658.91</v>
      </c>
      <c r="I181" s="28">
        <v>374.24200000000002</v>
      </c>
      <c r="J181" s="30">
        <v>390.31799999999998</v>
      </c>
      <c r="K181" s="31">
        <v>1805.3509999999997</v>
      </c>
      <c r="L181" s="32">
        <v>3753.2930000000006</v>
      </c>
    </row>
    <row r="182" spans="1:12" x14ac:dyDescent="0.2">
      <c r="A182" s="26" t="s">
        <v>348</v>
      </c>
      <c r="B182" s="27" t="s">
        <v>349</v>
      </c>
      <c r="C182" s="28">
        <v>2012.124</v>
      </c>
      <c r="D182" s="29">
        <v>1895.711</v>
      </c>
      <c r="E182" s="28">
        <v>1204.7</v>
      </c>
      <c r="F182" s="30">
        <v>1159.3979999999999</v>
      </c>
      <c r="G182" s="28">
        <v>3882.011</v>
      </c>
      <c r="H182" s="29">
        <v>3901.502</v>
      </c>
      <c r="I182" s="28">
        <v>8172.701</v>
      </c>
      <c r="J182" s="30">
        <v>8127.741</v>
      </c>
      <c r="K182" s="31">
        <v>-1869.8869999999999</v>
      </c>
      <c r="L182" s="32">
        <v>-2005.7909999999999</v>
      </c>
    </row>
    <row r="183" spans="1:12" x14ac:dyDescent="0.2">
      <c r="A183" s="26" t="s">
        <v>350</v>
      </c>
      <c r="B183" s="27" t="s">
        <v>351</v>
      </c>
      <c r="C183" s="28">
        <v>11633.486000000001</v>
      </c>
      <c r="D183" s="29">
        <v>9533.7420000000002</v>
      </c>
      <c r="E183" s="28">
        <v>5682.9290000000001</v>
      </c>
      <c r="F183" s="30">
        <v>3951.3420000000001</v>
      </c>
      <c r="G183" s="28">
        <v>271.85199999999998</v>
      </c>
      <c r="H183" s="29">
        <v>928.01599999999996</v>
      </c>
      <c r="I183" s="28">
        <v>309.19600000000003</v>
      </c>
      <c r="J183" s="30">
        <v>521.697</v>
      </c>
      <c r="K183" s="31">
        <v>11361.634</v>
      </c>
      <c r="L183" s="32">
        <v>8605.7260000000006</v>
      </c>
    </row>
    <row r="184" spans="1:12" x14ac:dyDescent="0.2">
      <c r="A184" s="26" t="s">
        <v>352</v>
      </c>
      <c r="B184" s="27" t="s">
        <v>353</v>
      </c>
      <c r="C184" s="28">
        <v>2101.9850000000001</v>
      </c>
      <c r="D184" s="29">
        <v>1271.789</v>
      </c>
      <c r="E184" s="28">
        <v>809.74599999999998</v>
      </c>
      <c r="F184" s="30">
        <v>453.06599999999997</v>
      </c>
      <c r="G184" s="28">
        <v>0.46300000000000002</v>
      </c>
      <c r="H184" s="29">
        <v>0.11899999999999999</v>
      </c>
      <c r="I184" s="28">
        <v>3.3000000000000002E-2</v>
      </c>
      <c r="J184" s="30">
        <v>5.0999999999999997E-2</v>
      </c>
      <c r="K184" s="31">
        <v>2101.5219999999999</v>
      </c>
      <c r="L184" s="32">
        <v>1271.67</v>
      </c>
    </row>
    <row r="185" spans="1:12" x14ac:dyDescent="0.2">
      <c r="A185" s="26" t="s">
        <v>354</v>
      </c>
      <c r="B185" s="27" t="s">
        <v>355</v>
      </c>
      <c r="C185" s="28">
        <v>129.559</v>
      </c>
      <c r="D185" s="29">
        <v>436.584</v>
      </c>
      <c r="E185" s="28">
        <v>44.604999999999997</v>
      </c>
      <c r="F185" s="30">
        <v>106.33799999999999</v>
      </c>
      <c r="G185" s="28">
        <v>195.887</v>
      </c>
      <c r="H185" s="29">
        <v>671.88300000000004</v>
      </c>
      <c r="I185" s="28">
        <v>69.236000000000004</v>
      </c>
      <c r="J185" s="30">
        <v>260.584</v>
      </c>
      <c r="K185" s="31">
        <v>-66.328000000000003</v>
      </c>
      <c r="L185" s="32">
        <v>-235.29900000000004</v>
      </c>
    </row>
    <row r="186" spans="1:12" x14ac:dyDescent="0.2">
      <c r="A186" s="26" t="s">
        <v>356</v>
      </c>
      <c r="B186" s="27" t="s">
        <v>357</v>
      </c>
      <c r="C186" s="28">
        <v>38226.364000000001</v>
      </c>
      <c r="D186" s="29">
        <v>40671.012000000002</v>
      </c>
      <c r="E186" s="28">
        <v>6383.5140000000001</v>
      </c>
      <c r="F186" s="30">
        <v>6982.2569999999996</v>
      </c>
      <c r="G186" s="28">
        <v>30.827000000000002</v>
      </c>
      <c r="H186" s="29">
        <v>18.141999999999999</v>
      </c>
      <c r="I186" s="28">
        <v>1.1739999999999999</v>
      </c>
      <c r="J186" s="30">
        <v>5.1539999999999999</v>
      </c>
      <c r="K186" s="31">
        <v>38195.537000000004</v>
      </c>
      <c r="L186" s="32">
        <v>40652.870000000003</v>
      </c>
    </row>
    <row r="187" spans="1:12" x14ac:dyDescent="0.2">
      <c r="A187" s="26" t="s">
        <v>358</v>
      </c>
      <c r="B187" s="27" t="s">
        <v>359</v>
      </c>
      <c r="C187" s="28">
        <v>987.28499999999997</v>
      </c>
      <c r="D187" s="29">
        <v>676.71699999999998</v>
      </c>
      <c r="E187" s="28">
        <v>4812.9390000000003</v>
      </c>
      <c r="F187" s="30">
        <v>3104.4609999999998</v>
      </c>
      <c r="G187" s="28">
        <v>4.0439999999999996</v>
      </c>
      <c r="H187" s="29">
        <v>0.10299999999999999</v>
      </c>
      <c r="I187" s="28">
        <v>6.4470000000000001</v>
      </c>
      <c r="J187" s="30">
        <v>0.104</v>
      </c>
      <c r="K187" s="31">
        <v>983.24099999999999</v>
      </c>
      <c r="L187" s="32">
        <v>676.61400000000003</v>
      </c>
    </row>
    <row r="188" spans="1:12" x14ac:dyDescent="0.2">
      <c r="A188" s="26" t="s">
        <v>360</v>
      </c>
      <c r="B188" s="27" t="s">
        <v>361</v>
      </c>
      <c r="C188" s="28">
        <v>5418.4570000000003</v>
      </c>
      <c r="D188" s="29">
        <v>8371.2240000000002</v>
      </c>
      <c r="E188" s="28">
        <v>15276.848</v>
      </c>
      <c r="F188" s="30">
        <v>24477.026999999998</v>
      </c>
      <c r="G188" s="28">
        <v>2264.415</v>
      </c>
      <c r="H188" s="29">
        <v>7349.19</v>
      </c>
      <c r="I188" s="28">
        <v>5611.2070000000003</v>
      </c>
      <c r="J188" s="30">
        <v>18718.137999999999</v>
      </c>
      <c r="K188" s="31">
        <v>3154.0420000000004</v>
      </c>
      <c r="L188" s="32">
        <v>1022.0340000000006</v>
      </c>
    </row>
    <row r="189" spans="1:12" x14ac:dyDescent="0.2">
      <c r="A189" s="26" t="s">
        <v>362</v>
      </c>
      <c r="B189" s="27" t="s">
        <v>363</v>
      </c>
      <c r="C189" s="28">
        <v>486.29</v>
      </c>
      <c r="D189" s="29">
        <v>1108.6669999999999</v>
      </c>
      <c r="E189" s="28">
        <v>909.21400000000006</v>
      </c>
      <c r="F189" s="30">
        <v>1841.807</v>
      </c>
      <c r="G189" s="28">
        <v>938.779</v>
      </c>
      <c r="H189" s="29">
        <v>337.495</v>
      </c>
      <c r="I189" s="28">
        <v>1701.145</v>
      </c>
      <c r="J189" s="30">
        <v>603.97199999999998</v>
      </c>
      <c r="K189" s="31">
        <v>-452.48899999999998</v>
      </c>
      <c r="L189" s="32">
        <v>771.17199999999991</v>
      </c>
    </row>
    <row r="190" spans="1:12" x14ac:dyDescent="0.2">
      <c r="A190" s="26" t="s">
        <v>364</v>
      </c>
      <c r="B190" s="27" t="s">
        <v>365</v>
      </c>
      <c r="C190" s="28">
        <v>14391.321</v>
      </c>
      <c r="D190" s="29">
        <v>16617.241000000002</v>
      </c>
      <c r="E190" s="28">
        <v>5589.6440000000002</v>
      </c>
      <c r="F190" s="30">
        <v>6428.732</v>
      </c>
      <c r="G190" s="28">
        <v>269.46499999999997</v>
      </c>
      <c r="H190" s="29">
        <v>330.91199999999998</v>
      </c>
      <c r="I190" s="28">
        <v>165.03399999999999</v>
      </c>
      <c r="J190" s="30">
        <v>195.65299999999999</v>
      </c>
      <c r="K190" s="31">
        <v>14121.856</v>
      </c>
      <c r="L190" s="32">
        <v>16286.329000000002</v>
      </c>
    </row>
    <row r="191" spans="1:12" x14ac:dyDescent="0.2">
      <c r="A191" s="26" t="s">
        <v>366</v>
      </c>
      <c r="B191" s="27" t="s">
        <v>367</v>
      </c>
      <c r="C191" s="28">
        <v>236.78299999999999</v>
      </c>
      <c r="D191" s="29">
        <v>129.035</v>
      </c>
      <c r="E191" s="28">
        <v>245.03399999999999</v>
      </c>
      <c r="F191" s="30">
        <v>155.57599999999999</v>
      </c>
      <c r="G191" s="28">
        <v>4.0000000000000001E-3</v>
      </c>
      <c r="H191" s="29">
        <v>0</v>
      </c>
      <c r="I191" s="28">
        <v>2E-3</v>
      </c>
      <c r="J191" s="30">
        <v>0</v>
      </c>
      <c r="K191" s="31">
        <v>236.779</v>
      </c>
      <c r="L191" s="32">
        <v>129.035</v>
      </c>
    </row>
    <row r="192" spans="1:12" x14ac:dyDescent="0.2">
      <c r="A192" s="26" t="s">
        <v>368</v>
      </c>
      <c r="B192" s="27" t="s">
        <v>369</v>
      </c>
      <c r="C192" s="28">
        <v>87.27</v>
      </c>
      <c r="D192" s="29">
        <v>211.29400000000001</v>
      </c>
      <c r="E192" s="28">
        <v>55.875</v>
      </c>
      <c r="F192" s="30">
        <v>144.99600000000001</v>
      </c>
      <c r="G192" s="28">
        <v>1049.752</v>
      </c>
      <c r="H192" s="29">
        <v>4435.1779999999999</v>
      </c>
      <c r="I192" s="28">
        <v>1944.1079999999999</v>
      </c>
      <c r="J192" s="30">
        <v>6880.9989999999998</v>
      </c>
      <c r="K192" s="31">
        <v>-962.48199999999997</v>
      </c>
      <c r="L192" s="32">
        <v>-4223.884</v>
      </c>
    </row>
    <row r="193" spans="1:12" x14ac:dyDescent="0.2">
      <c r="A193" s="26" t="s">
        <v>370</v>
      </c>
      <c r="B193" s="27" t="s">
        <v>371</v>
      </c>
      <c r="C193" s="28">
        <v>3.03</v>
      </c>
      <c r="D193" s="29">
        <v>4.7549999999999999</v>
      </c>
      <c r="E193" s="28">
        <v>1.355</v>
      </c>
      <c r="F193" s="30">
        <v>2.1760000000000002</v>
      </c>
      <c r="G193" s="28">
        <v>4597.2820000000002</v>
      </c>
      <c r="H193" s="29">
        <v>4006.9789999999998</v>
      </c>
      <c r="I193" s="28">
        <v>7655.6530000000002</v>
      </c>
      <c r="J193" s="30">
        <v>5739.3389999999999</v>
      </c>
      <c r="K193" s="31">
        <v>-4594.2520000000004</v>
      </c>
      <c r="L193" s="32">
        <v>-4002.2239999999997</v>
      </c>
    </row>
    <row r="194" spans="1:12" x14ac:dyDescent="0.2">
      <c r="A194" s="26" t="s">
        <v>372</v>
      </c>
      <c r="B194" s="27" t="s">
        <v>373</v>
      </c>
      <c r="C194" s="28">
        <v>5636.4589999999998</v>
      </c>
      <c r="D194" s="29">
        <v>8080.5559999999996</v>
      </c>
      <c r="E194" s="28">
        <v>5455.4859999999999</v>
      </c>
      <c r="F194" s="30">
        <v>7242.9049999999997</v>
      </c>
      <c r="G194" s="28">
        <v>4023.9430000000002</v>
      </c>
      <c r="H194" s="29">
        <v>3194.098</v>
      </c>
      <c r="I194" s="28">
        <v>2045.7570000000001</v>
      </c>
      <c r="J194" s="30">
        <v>1650.63</v>
      </c>
      <c r="K194" s="31">
        <v>1612.5159999999996</v>
      </c>
      <c r="L194" s="32">
        <v>4886.4579999999996</v>
      </c>
    </row>
    <row r="195" spans="1:12" x14ac:dyDescent="0.2">
      <c r="A195" s="26" t="s">
        <v>374</v>
      </c>
      <c r="B195" s="27" t="s">
        <v>375</v>
      </c>
      <c r="C195" s="28">
        <v>106.82599999999999</v>
      </c>
      <c r="D195" s="29">
        <v>113.97799999999999</v>
      </c>
      <c r="E195" s="28">
        <v>451.98399999999998</v>
      </c>
      <c r="F195" s="30">
        <v>449.875</v>
      </c>
      <c r="G195" s="28">
        <v>0</v>
      </c>
      <c r="H195" s="29">
        <v>0</v>
      </c>
      <c r="I195" s="28">
        <v>0</v>
      </c>
      <c r="J195" s="30">
        <v>0</v>
      </c>
      <c r="K195" s="31">
        <v>106.82599999999999</v>
      </c>
      <c r="L195" s="32">
        <v>113.97799999999999</v>
      </c>
    </row>
    <row r="196" spans="1:12" x14ac:dyDescent="0.2">
      <c r="A196" s="26" t="s">
        <v>376</v>
      </c>
      <c r="B196" s="27" t="s">
        <v>377</v>
      </c>
      <c r="C196" s="28">
        <v>4496.3010000000004</v>
      </c>
      <c r="D196" s="29">
        <v>6314.2550000000001</v>
      </c>
      <c r="E196" s="28">
        <v>8985.9920000000002</v>
      </c>
      <c r="F196" s="30">
        <v>13372.834000000001</v>
      </c>
      <c r="G196" s="28">
        <v>1.7999999999999999E-2</v>
      </c>
      <c r="H196" s="29">
        <v>1.7999999999999999E-2</v>
      </c>
      <c r="I196" s="28">
        <v>1E-3</v>
      </c>
      <c r="J196" s="30">
        <v>0</v>
      </c>
      <c r="K196" s="31">
        <v>4496.2830000000004</v>
      </c>
      <c r="L196" s="32">
        <v>6314.2370000000001</v>
      </c>
    </row>
    <row r="197" spans="1:12" x14ac:dyDescent="0.2">
      <c r="A197" s="26" t="s">
        <v>378</v>
      </c>
      <c r="B197" s="27" t="s">
        <v>379</v>
      </c>
      <c r="C197" s="28">
        <v>0</v>
      </c>
      <c r="D197" s="29">
        <v>0</v>
      </c>
      <c r="E197" s="28">
        <v>0</v>
      </c>
      <c r="F197" s="30">
        <v>0</v>
      </c>
      <c r="G197" s="28">
        <v>297.72500000000002</v>
      </c>
      <c r="H197" s="29">
        <v>0</v>
      </c>
      <c r="I197" s="28">
        <v>2423.02</v>
      </c>
      <c r="J197" s="30">
        <v>0</v>
      </c>
      <c r="K197" s="31">
        <v>-297.72500000000002</v>
      </c>
      <c r="L197" s="32">
        <v>0</v>
      </c>
    </row>
    <row r="198" spans="1:12" x14ac:dyDescent="0.2">
      <c r="A198" s="26" t="s">
        <v>380</v>
      </c>
      <c r="B198" s="27" t="s">
        <v>381</v>
      </c>
      <c r="C198" s="28">
        <v>86.718000000000004</v>
      </c>
      <c r="D198" s="29">
        <v>110.319</v>
      </c>
      <c r="E198" s="28">
        <v>63.25</v>
      </c>
      <c r="F198" s="30">
        <v>104.5</v>
      </c>
      <c r="G198" s="28">
        <v>5587.2209999999995</v>
      </c>
      <c r="H198" s="29">
        <v>5880.951</v>
      </c>
      <c r="I198" s="28">
        <v>37249.86</v>
      </c>
      <c r="J198" s="30">
        <v>42169.11</v>
      </c>
      <c r="K198" s="31">
        <v>-5500.5029999999997</v>
      </c>
      <c r="L198" s="32">
        <v>-5770.6319999999996</v>
      </c>
    </row>
    <row r="199" spans="1:12" x14ac:dyDescent="0.2">
      <c r="A199" s="26" t="s">
        <v>382</v>
      </c>
      <c r="B199" s="27" t="s">
        <v>383</v>
      </c>
      <c r="C199" s="28">
        <v>10.494</v>
      </c>
      <c r="D199" s="29">
        <v>0.255</v>
      </c>
      <c r="E199" s="28">
        <v>21.5</v>
      </c>
      <c r="F199" s="30">
        <v>2.1000000000000001E-2</v>
      </c>
      <c r="G199" s="28">
        <v>63345.004000000001</v>
      </c>
      <c r="H199" s="29">
        <v>46791.1</v>
      </c>
      <c r="I199" s="28">
        <v>185382.897</v>
      </c>
      <c r="J199" s="30">
        <v>122171.545</v>
      </c>
      <c r="K199" s="31">
        <v>-63334.51</v>
      </c>
      <c r="L199" s="32">
        <v>-46790.845000000001</v>
      </c>
    </row>
    <row r="200" spans="1:12" x14ac:dyDescent="0.2">
      <c r="A200" s="26" t="s">
        <v>538</v>
      </c>
      <c r="B200" s="27" t="s">
        <v>539</v>
      </c>
      <c r="C200" s="28">
        <v>0</v>
      </c>
      <c r="D200" s="29">
        <v>0</v>
      </c>
      <c r="E200" s="28">
        <v>0</v>
      </c>
      <c r="F200" s="30">
        <v>0</v>
      </c>
      <c r="G200" s="28">
        <v>0</v>
      </c>
      <c r="H200" s="29">
        <v>0</v>
      </c>
      <c r="I200" s="28">
        <v>0</v>
      </c>
      <c r="J200" s="30">
        <v>0</v>
      </c>
      <c r="K200" s="31">
        <v>0</v>
      </c>
      <c r="L200" s="32">
        <v>0</v>
      </c>
    </row>
    <row r="201" spans="1:12" x14ac:dyDescent="0.2">
      <c r="A201" s="26" t="s">
        <v>384</v>
      </c>
      <c r="B201" s="27" t="s">
        <v>385</v>
      </c>
      <c r="C201" s="28">
        <v>0.26</v>
      </c>
      <c r="D201" s="29">
        <v>4.3109999999999999</v>
      </c>
      <c r="E201" s="28">
        <v>1.4E-2</v>
      </c>
      <c r="F201" s="30">
        <v>4.2</v>
      </c>
      <c r="G201" s="28">
        <v>75187.418999999994</v>
      </c>
      <c r="H201" s="29">
        <v>75620.073000000004</v>
      </c>
      <c r="I201" s="28">
        <v>403517.93599999999</v>
      </c>
      <c r="J201" s="30">
        <v>386748.549</v>
      </c>
      <c r="K201" s="31">
        <v>-75187.159</v>
      </c>
      <c r="L201" s="32">
        <v>-75615.762000000002</v>
      </c>
    </row>
    <row r="202" spans="1:12" x14ac:dyDescent="0.2">
      <c r="A202" s="26" t="s">
        <v>636</v>
      </c>
      <c r="B202" s="27" t="s">
        <v>637</v>
      </c>
      <c r="C202" s="28">
        <v>0</v>
      </c>
      <c r="D202" s="29">
        <v>0</v>
      </c>
      <c r="E202" s="28">
        <v>0</v>
      </c>
      <c r="F202" s="30">
        <v>0</v>
      </c>
      <c r="G202" s="28">
        <v>0</v>
      </c>
      <c r="H202" s="29">
        <v>0</v>
      </c>
      <c r="I202" s="28">
        <v>0</v>
      </c>
      <c r="J202" s="30">
        <v>0</v>
      </c>
      <c r="K202" s="31">
        <v>0</v>
      </c>
      <c r="L202" s="32">
        <v>0</v>
      </c>
    </row>
    <row r="203" spans="1:12" x14ac:dyDescent="0.2">
      <c r="A203" s="26" t="s">
        <v>386</v>
      </c>
      <c r="B203" s="27" t="s">
        <v>387</v>
      </c>
      <c r="C203" s="28">
        <v>2.2959999999999998</v>
      </c>
      <c r="D203" s="29">
        <v>0</v>
      </c>
      <c r="E203" s="28">
        <v>0.03</v>
      </c>
      <c r="F203" s="30">
        <v>0</v>
      </c>
      <c r="G203" s="28">
        <v>2759.3159999999998</v>
      </c>
      <c r="H203" s="29">
        <v>2154.7069999999999</v>
      </c>
      <c r="I203" s="28">
        <v>22098.55</v>
      </c>
      <c r="J203" s="30">
        <v>18715.205999999998</v>
      </c>
      <c r="K203" s="31">
        <v>-2757.02</v>
      </c>
      <c r="L203" s="32">
        <v>-2154.7069999999999</v>
      </c>
    </row>
    <row r="204" spans="1:12" x14ac:dyDescent="0.2">
      <c r="A204" s="26" t="s">
        <v>388</v>
      </c>
      <c r="B204" s="27" t="s">
        <v>389</v>
      </c>
      <c r="C204" s="28">
        <v>52306.332999999999</v>
      </c>
      <c r="D204" s="29">
        <v>76021.637000000002</v>
      </c>
      <c r="E204" s="28">
        <v>45525.178</v>
      </c>
      <c r="F204" s="30">
        <v>61173.451000000001</v>
      </c>
      <c r="G204" s="28">
        <v>929.58699999999999</v>
      </c>
      <c r="H204" s="29">
        <v>1197.1410000000001</v>
      </c>
      <c r="I204" s="28">
        <v>898.72</v>
      </c>
      <c r="J204" s="30">
        <v>1062.441</v>
      </c>
      <c r="K204" s="31">
        <v>51376.745999999999</v>
      </c>
      <c r="L204" s="32">
        <v>74824.495999999999</v>
      </c>
    </row>
    <row r="205" spans="1:12" x14ac:dyDescent="0.2">
      <c r="A205" s="26" t="s">
        <v>390</v>
      </c>
      <c r="B205" s="27" t="s">
        <v>391</v>
      </c>
      <c r="C205" s="28">
        <v>470.69</v>
      </c>
      <c r="D205" s="29">
        <v>150.75899999999999</v>
      </c>
      <c r="E205" s="28">
        <v>120.621</v>
      </c>
      <c r="F205" s="30">
        <v>53.838000000000001</v>
      </c>
      <c r="G205" s="28">
        <v>0</v>
      </c>
      <c r="H205" s="29">
        <v>0</v>
      </c>
      <c r="I205" s="28">
        <v>0</v>
      </c>
      <c r="J205" s="30">
        <v>0</v>
      </c>
      <c r="K205" s="31">
        <v>470.69</v>
      </c>
      <c r="L205" s="32">
        <v>150.75899999999999</v>
      </c>
    </row>
    <row r="206" spans="1:12" x14ac:dyDescent="0.2">
      <c r="A206" s="26" t="s">
        <v>392</v>
      </c>
      <c r="B206" s="27" t="s">
        <v>393</v>
      </c>
      <c r="C206" s="28">
        <v>534.13499999999999</v>
      </c>
      <c r="D206" s="29">
        <v>480.25200000000001</v>
      </c>
      <c r="E206" s="28">
        <v>23.257999999999999</v>
      </c>
      <c r="F206" s="30">
        <v>14.449</v>
      </c>
      <c r="G206" s="28">
        <v>1.321</v>
      </c>
      <c r="H206" s="29">
        <v>0.51600000000000001</v>
      </c>
      <c r="I206" s="28">
        <v>6.8000000000000005E-2</v>
      </c>
      <c r="J206" s="30">
        <v>4.9000000000000002E-2</v>
      </c>
      <c r="K206" s="31">
        <v>532.81399999999996</v>
      </c>
      <c r="L206" s="32">
        <v>479.73599999999999</v>
      </c>
    </row>
    <row r="207" spans="1:12" ht="13.5" thickBot="1" x14ac:dyDescent="0.25">
      <c r="A207" s="33" t="s">
        <v>394</v>
      </c>
      <c r="B207" s="34" t="s">
        <v>395</v>
      </c>
      <c r="C207" s="35">
        <v>2.399</v>
      </c>
      <c r="D207" s="36">
        <v>31.449000000000002</v>
      </c>
      <c r="E207" s="35">
        <v>0.05</v>
      </c>
      <c r="F207" s="37">
        <v>2.3039999999999998</v>
      </c>
      <c r="G207" s="35">
        <v>0</v>
      </c>
      <c r="H207" s="36">
        <v>286.54599999999999</v>
      </c>
      <c r="I207" s="35">
        <v>0</v>
      </c>
      <c r="J207" s="37">
        <v>251.1</v>
      </c>
      <c r="K207" s="38">
        <v>2.399</v>
      </c>
      <c r="L207" s="39">
        <v>-255.09699999999998</v>
      </c>
    </row>
    <row r="208" spans="1:12" ht="15.75" x14ac:dyDescent="0.25">
      <c r="A208" s="94" t="s">
        <v>416</v>
      </c>
    </row>
  </sheetData>
  <sortState xmlns:xlrd2="http://schemas.microsoft.com/office/spreadsheetml/2017/richdata2" ref="A6:L207">
    <sortCondition ref="A6"/>
  </sortState>
  <printOptions horizontalCentered="1"/>
  <pageMargins left="0.19685039370078741" right="0.19685039370078741" top="0.70866141732283472" bottom="0.43307086614173229" header="0.19685039370078741" footer="0.23622047244094491"/>
  <pageSetup paperSize="9" scale="75" orientation="landscape" r:id="rId1"/>
  <headerFooter alignWithMargins="0">
    <oddHeader>&amp;L&amp;"Times New Roman CE,Pogrubiona kursywa"&amp;12Departament Rynków Rolnych&amp;C
&amp;8
&amp;"Times New Roman CE,Standardowy"&amp;14Polski handel zagraniczny towarami rolno-spożywczymi z UKRAINĄ w 2020 r. - dane ostateczne!</oddHeader>
    <oddFooter>&amp;L&amp;"Times New Roman CE,Pogrubiona kursywa"&amp;12 Źródło: Min. Finansów&amp;CStrona &amp;P&amp;R&amp;"Times New Roman CE,Pogrubiona kursywa"&amp;12Przygotował: Tomasz Chruśliński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7"/>
  <dimension ref="A1:L169"/>
  <sheetViews>
    <sheetView showGridLines="0" showZeros="0" zoomScale="90" zoomScaleNormal="90" workbookViewId="0">
      <selection activeCell="B11" sqref="B11"/>
    </sheetView>
  </sheetViews>
  <sheetFormatPr defaultColWidth="10.140625" defaultRowHeight="12.75" x14ac:dyDescent="0.2"/>
  <cols>
    <col min="1" max="1" width="4.85546875" bestFit="1" customWidth="1"/>
    <col min="2" max="2" width="55.7109375" bestFit="1" customWidth="1"/>
    <col min="3" max="12" width="10.7109375" customWidth="1"/>
    <col min="257" max="257" width="4.85546875" bestFit="1" customWidth="1"/>
    <col min="258" max="258" width="55.7109375" bestFit="1" customWidth="1"/>
    <col min="259" max="259" width="10.5703125" bestFit="1" customWidth="1"/>
    <col min="260" max="260" width="11.5703125" bestFit="1" customWidth="1"/>
    <col min="261" max="261" width="10.5703125" bestFit="1" customWidth="1"/>
    <col min="262" max="262" width="11.5703125" bestFit="1" customWidth="1"/>
    <col min="263" max="263" width="10.5703125" bestFit="1" customWidth="1"/>
    <col min="264" max="264" width="11.5703125" bestFit="1" customWidth="1"/>
    <col min="265" max="265" width="10.5703125" bestFit="1" customWidth="1"/>
    <col min="266" max="266" width="11.5703125" bestFit="1" customWidth="1"/>
    <col min="267" max="267" width="10.5703125" bestFit="1" customWidth="1"/>
    <col min="268" max="268" width="11.5703125" bestFit="1" customWidth="1"/>
    <col min="513" max="513" width="4.85546875" bestFit="1" customWidth="1"/>
    <col min="514" max="514" width="55.7109375" bestFit="1" customWidth="1"/>
    <col min="515" max="515" width="10.5703125" bestFit="1" customWidth="1"/>
    <col min="516" max="516" width="11.5703125" bestFit="1" customWidth="1"/>
    <col min="517" max="517" width="10.5703125" bestFit="1" customWidth="1"/>
    <col min="518" max="518" width="11.5703125" bestFit="1" customWidth="1"/>
    <col min="519" max="519" width="10.5703125" bestFit="1" customWidth="1"/>
    <col min="520" max="520" width="11.5703125" bestFit="1" customWidth="1"/>
    <col min="521" max="521" width="10.5703125" bestFit="1" customWidth="1"/>
    <col min="522" max="522" width="11.5703125" bestFit="1" customWidth="1"/>
    <col min="523" max="523" width="10.5703125" bestFit="1" customWidth="1"/>
    <col min="524" max="524" width="11.5703125" bestFit="1" customWidth="1"/>
    <col min="769" max="769" width="4.85546875" bestFit="1" customWidth="1"/>
    <col min="770" max="770" width="55.7109375" bestFit="1" customWidth="1"/>
    <col min="771" max="771" width="10.5703125" bestFit="1" customWidth="1"/>
    <col min="772" max="772" width="11.5703125" bestFit="1" customWidth="1"/>
    <col min="773" max="773" width="10.5703125" bestFit="1" customWidth="1"/>
    <col min="774" max="774" width="11.5703125" bestFit="1" customWidth="1"/>
    <col min="775" max="775" width="10.5703125" bestFit="1" customWidth="1"/>
    <col min="776" max="776" width="11.5703125" bestFit="1" customWidth="1"/>
    <col min="777" max="777" width="10.5703125" bestFit="1" customWidth="1"/>
    <col min="778" max="778" width="11.5703125" bestFit="1" customWidth="1"/>
    <col min="779" max="779" width="10.5703125" bestFit="1" customWidth="1"/>
    <col min="780" max="780" width="11.5703125" bestFit="1" customWidth="1"/>
    <col min="1025" max="1025" width="4.85546875" bestFit="1" customWidth="1"/>
    <col min="1026" max="1026" width="55.7109375" bestFit="1" customWidth="1"/>
    <col min="1027" max="1027" width="10.5703125" bestFit="1" customWidth="1"/>
    <col min="1028" max="1028" width="11.5703125" bestFit="1" customWidth="1"/>
    <col min="1029" max="1029" width="10.5703125" bestFit="1" customWidth="1"/>
    <col min="1030" max="1030" width="11.5703125" bestFit="1" customWidth="1"/>
    <col min="1031" max="1031" width="10.5703125" bestFit="1" customWidth="1"/>
    <col min="1032" max="1032" width="11.5703125" bestFit="1" customWidth="1"/>
    <col min="1033" max="1033" width="10.5703125" bestFit="1" customWidth="1"/>
    <col min="1034" max="1034" width="11.5703125" bestFit="1" customWidth="1"/>
    <col min="1035" max="1035" width="10.5703125" bestFit="1" customWidth="1"/>
    <col min="1036" max="1036" width="11.5703125" bestFit="1" customWidth="1"/>
    <col min="1281" max="1281" width="4.85546875" bestFit="1" customWidth="1"/>
    <col min="1282" max="1282" width="55.7109375" bestFit="1" customWidth="1"/>
    <col min="1283" max="1283" width="10.5703125" bestFit="1" customWidth="1"/>
    <col min="1284" max="1284" width="11.5703125" bestFit="1" customWidth="1"/>
    <col min="1285" max="1285" width="10.5703125" bestFit="1" customWidth="1"/>
    <col min="1286" max="1286" width="11.5703125" bestFit="1" customWidth="1"/>
    <col min="1287" max="1287" width="10.5703125" bestFit="1" customWidth="1"/>
    <col min="1288" max="1288" width="11.5703125" bestFit="1" customWidth="1"/>
    <col min="1289" max="1289" width="10.5703125" bestFit="1" customWidth="1"/>
    <col min="1290" max="1290" width="11.5703125" bestFit="1" customWidth="1"/>
    <col min="1291" max="1291" width="10.5703125" bestFit="1" customWidth="1"/>
    <col min="1292" max="1292" width="11.5703125" bestFit="1" customWidth="1"/>
    <col min="1537" max="1537" width="4.85546875" bestFit="1" customWidth="1"/>
    <col min="1538" max="1538" width="55.7109375" bestFit="1" customWidth="1"/>
    <col min="1539" max="1539" width="10.5703125" bestFit="1" customWidth="1"/>
    <col min="1540" max="1540" width="11.5703125" bestFit="1" customWidth="1"/>
    <col min="1541" max="1541" width="10.5703125" bestFit="1" customWidth="1"/>
    <col min="1542" max="1542" width="11.5703125" bestFit="1" customWidth="1"/>
    <col min="1543" max="1543" width="10.5703125" bestFit="1" customWidth="1"/>
    <col min="1544" max="1544" width="11.5703125" bestFit="1" customWidth="1"/>
    <col min="1545" max="1545" width="10.5703125" bestFit="1" customWidth="1"/>
    <col min="1546" max="1546" width="11.5703125" bestFit="1" customWidth="1"/>
    <col min="1547" max="1547" width="10.5703125" bestFit="1" customWidth="1"/>
    <col min="1548" max="1548" width="11.5703125" bestFit="1" customWidth="1"/>
    <col min="1793" max="1793" width="4.85546875" bestFit="1" customWidth="1"/>
    <col min="1794" max="1794" width="55.7109375" bestFit="1" customWidth="1"/>
    <col min="1795" max="1795" width="10.5703125" bestFit="1" customWidth="1"/>
    <col min="1796" max="1796" width="11.5703125" bestFit="1" customWidth="1"/>
    <col min="1797" max="1797" width="10.5703125" bestFit="1" customWidth="1"/>
    <col min="1798" max="1798" width="11.5703125" bestFit="1" customWidth="1"/>
    <col min="1799" max="1799" width="10.5703125" bestFit="1" customWidth="1"/>
    <col min="1800" max="1800" width="11.5703125" bestFit="1" customWidth="1"/>
    <col min="1801" max="1801" width="10.5703125" bestFit="1" customWidth="1"/>
    <col min="1802" max="1802" width="11.5703125" bestFit="1" customWidth="1"/>
    <col min="1803" max="1803" width="10.5703125" bestFit="1" customWidth="1"/>
    <col min="1804" max="1804" width="11.5703125" bestFit="1" customWidth="1"/>
    <col min="2049" max="2049" width="4.85546875" bestFit="1" customWidth="1"/>
    <col min="2050" max="2050" width="55.7109375" bestFit="1" customWidth="1"/>
    <col min="2051" max="2051" width="10.5703125" bestFit="1" customWidth="1"/>
    <col min="2052" max="2052" width="11.5703125" bestFit="1" customWidth="1"/>
    <col min="2053" max="2053" width="10.5703125" bestFit="1" customWidth="1"/>
    <col min="2054" max="2054" width="11.5703125" bestFit="1" customWidth="1"/>
    <col min="2055" max="2055" width="10.5703125" bestFit="1" customWidth="1"/>
    <col min="2056" max="2056" width="11.5703125" bestFit="1" customWidth="1"/>
    <col min="2057" max="2057" width="10.5703125" bestFit="1" customWidth="1"/>
    <col min="2058" max="2058" width="11.5703125" bestFit="1" customWidth="1"/>
    <col min="2059" max="2059" width="10.5703125" bestFit="1" customWidth="1"/>
    <col min="2060" max="2060" width="11.5703125" bestFit="1" customWidth="1"/>
    <col min="2305" max="2305" width="4.85546875" bestFit="1" customWidth="1"/>
    <col min="2306" max="2306" width="55.7109375" bestFit="1" customWidth="1"/>
    <col min="2307" max="2307" width="10.5703125" bestFit="1" customWidth="1"/>
    <col min="2308" max="2308" width="11.5703125" bestFit="1" customWidth="1"/>
    <col min="2309" max="2309" width="10.5703125" bestFit="1" customWidth="1"/>
    <col min="2310" max="2310" width="11.5703125" bestFit="1" customWidth="1"/>
    <col min="2311" max="2311" width="10.5703125" bestFit="1" customWidth="1"/>
    <col min="2312" max="2312" width="11.5703125" bestFit="1" customWidth="1"/>
    <col min="2313" max="2313" width="10.5703125" bestFit="1" customWidth="1"/>
    <col min="2314" max="2314" width="11.5703125" bestFit="1" customWidth="1"/>
    <col min="2315" max="2315" width="10.5703125" bestFit="1" customWidth="1"/>
    <col min="2316" max="2316" width="11.5703125" bestFit="1" customWidth="1"/>
    <col min="2561" max="2561" width="4.85546875" bestFit="1" customWidth="1"/>
    <col min="2562" max="2562" width="55.7109375" bestFit="1" customWidth="1"/>
    <col min="2563" max="2563" width="10.5703125" bestFit="1" customWidth="1"/>
    <col min="2564" max="2564" width="11.5703125" bestFit="1" customWidth="1"/>
    <col min="2565" max="2565" width="10.5703125" bestFit="1" customWidth="1"/>
    <col min="2566" max="2566" width="11.5703125" bestFit="1" customWidth="1"/>
    <col min="2567" max="2567" width="10.5703125" bestFit="1" customWidth="1"/>
    <col min="2568" max="2568" width="11.5703125" bestFit="1" customWidth="1"/>
    <col min="2569" max="2569" width="10.5703125" bestFit="1" customWidth="1"/>
    <col min="2570" max="2570" width="11.5703125" bestFit="1" customWidth="1"/>
    <col min="2571" max="2571" width="10.5703125" bestFit="1" customWidth="1"/>
    <col min="2572" max="2572" width="11.5703125" bestFit="1" customWidth="1"/>
    <col min="2817" max="2817" width="4.85546875" bestFit="1" customWidth="1"/>
    <col min="2818" max="2818" width="55.7109375" bestFit="1" customWidth="1"/>
    <col min="2819" max="2819" width="10.5703125" bestFit="1" customWidth="1"/>
    <col min="2820" max="2820" width="11.5703125" bestFit="1" customWidth="1"/>
    <col min="2821" max="2821" width="10.5703125" bestFit="1" customWidth="1"/>
    <col min="2822" max="2822" width="11.5703125" bestFit="1" customWidth="1"/>
    <col min="2823" max="2823" width="10.5703125" bestFit="1" customWidth="1"/>
    <col min="2824" max="2824" width="11.5703125" bestFit="1" customWidth="1"/>
    <col min="2825" max="2825" width="10.5703125" bestFit="1" customWidth="1"/>
    <col min="2826" max="2826" width="11.5703125" bestFit="1" customWidth="1"/>
    <col min="2827" max="2827" width="10.5703125" bestFit="1" customWidth="1"/>
    <col min="2828" max="2828" width="11.5703125" bestFit="1" customWidth="1"/>
    <col min="3073" max="3073" width="4.85546875" bestFit="1" customWidth="1"/>
    <col min="3074" max="3074" width="55.7109375" bestFit="1" customWidth="1"/>
    <col min="3075" max="3075" width="10.5703125" bestFit="1" customWidth="1"/>
    <col min="3076" max="3076" width="11.5703125" bestFit="1" customWidth="1"/>
    <col min="3077" max="3077" width="10.5703125" bestFit="1" customWidth="1"/>
    <col min="3078" max="3078" width="11.5703125" bestFit="1" customWidth="1"/>
    <col min="3079" max="3079" width="10.5703125" bestFit="1" customWidth="1"/>
    <col min="3080" max="3080" width="11.5703125" bestFit="1" customWidth="1"/>
    <col min="3081" max="3081" width="10.5703125" bestFit="1" customWidth="1"/>
    <col min="3082" max="3082" width="11.5703125" bestFit="1" customWidth="1"/>
    <col min="3083" max="3083" width="10.5703125" bestFit="1" customWidth="1"/>
    <col min="3084" max="3084" width="11.5703125" bestFit="1" customWidth="1"/>
    <col min="3329" max="3329" width="4.85546875" bestFit="1" customWidth="1"/>
    <col min="3330" max="3330" width="55.7109375" bestFit="1" customWidth="1"/>
    <col min="3331" max="3331" width="10.5703125" bestFit="1" customWidth="1"/>
    <col min="3332" max="3332" width="11.5703125" bestFit="1" customWidth="1"/>
    <col min="3333" max="3333" width="10.5703125" bestFit="1" customWidth="1"/>
    <col min="3334" max="3334" width="11.5703125" bestFit="1" customWidth="1"/>
    <col min="3335" max="3335" width="10.5703125" bestFit="1" customWidth="1"/>
    <col min="3336" max="3336" width="11.5703125" bestFit="1" customWidth="1"/>
    <col min="3337" max="3337" width="10.5703125" bestFit="1" customWidth="1"/>
    <col min="3338" max="3338" width="11.5703125" bestFit="1" customWidth="1"/>
    <col min="3339" max="3339" width="10.5703125" bestFit="1" customWidth="1"/>
    <col min="3340" max="3340" width="11.5703125" bestFit="1" customWidth="1"/>
    <col min="3585" max="3585" width="4.85546875" bestFit="1" customWidth="1"/>
    <col min="3586" max="3586" width="55.7109375" bestFit="1" customWidth="1"/>
    <col min="3587" max="3587" width="10.5703125" bestFit="1" customWidth="1"/>
    <col min="3588" max="3588" width="11.5703125" bestFit="1" customWidth="1"/>
    <col min="3589" max="3589" width="10.5703125" bestFit="1" customWidth="1"/>
    <col min="3590" max="3590" width="11.5703125" bestFit="1" customWidth="1"/>
    <col min="3591" max="3591" width="10.5703125" bestFit="1" customWidth="1"/>
    <col min="3592" max="3592" width="11.5703125" bestFit="1" customWidth="1"/>
    <col min="3593" max="3593" width="10.5703125" bestFit="1" customWidth="1"/>
    <col min="3594" max="3594" width="11.5703125" bestFit="1" customWidth="1"/>
    <col min="3595" max="3595" width="10.5703125" bestFit="1" customWidth="1"/>
    <col min="3596" max="3596" width="11.5703125" bestFit="1" customWidth="1"/>
    <col min="3841" max="3841" width="4.85546875" bestFit="1" customWidth="1"/>
    <col min="3842" max="3842" width="55.7109375" bestFit="1" customWidth="1"/>
    <col min="3843" max="3843" width="10.5703125" bestFit="1" customWidth="1"/>
    <col min="3844" max="3844" width="11.5703125" bestFit="1" customWidth="1"/>
    <col min="3845" max="3845" width="10.5703125" bestFit="1" customWidth="1"/>
    <col min="3846" max="3846" width="11.5703125" bestFit="1" customWidth="1"/>
    <col min="3847" max="3847" width="10.5703125" bestFit="1" customWidth="1"/>
    <col min="3848" max="3848" width="11.5703125" bestFit="1" customWidth="1"/>
    <col min="3849" max="3849" width="10.5703125" bestFit="1" customWidth="1"/>
    <col min="3850" max="3850" width="11.5703125" bestFit="1" customWidth="1"/>
    <col min="3851" max="3851" width="10.5703125" bestFit="1" customWidth="1"/>
    <col min="3852" max="3852" width="11.5703125" bestFit="1" customWidth="1"/>
    <col min="4097" max="4097" width="4.85546875" bestFit="1" customWidth="1"/>
    <col min="4098" max="4098" width="55.7109375" bestFit="1" customWidth="1"/>
    <col min="4099" max="4099" width="10.5703125" bestFit="1" customWidth="1"/>
    <col min="4100" max="4100" width="11.5703125" bestFit="1" customWidth="1"/>
    <col min="4101" max="4101" width="10.5703125" bestFit="1" customWidth="1"/>
    <col min="4102" max="4102" width="11.5703125" bestFit="1" customWidth="1"/>
    <col min="4103" max="4103" width="10.5703125" bestFit="1" customWidth="1"/>
    <col min="4104" max="4104" width="11.5703125" bestFit="1" customWidth="1"/>
    <col min="4105" max="4105" width="10.5703125" bestFit="1" customWidth="1"/>
    <col min="4106" max="4106" width="11.5703125" bestFit="1" customWidth="1"/>
    <col min="4107" max="4107" width="10.5703125" bestFit="1" customWidth="1"/>
    <col min="4108" max="4108" width="11.5703125" bestFit="1" customWidth="1"/>
    <col min="4353" max="4353" width="4.85546875" bestFit="1" customWidth="1"/>
    <col min="4354" max="4354" width="55.7109375" bestFit="1" customWidth="1"/>
    <col min="4355" max="4355" width="10.5703125" bestFit="1" customWidth="1"/>
    <col min="4356" max="4356" width="11.5703125" bestFit="1" customWidth="1"/>
    <col min="4357" max="4357" width="10.5703125" bestFit="1" customWidth="1"/>
    <col min="4358" max="4358" width="11.5703125" bestFit="1" customWidth="1"/>
    <col min="4359" max="4359" width="10.5703125" bestFit="1" customWidth="1"/>
    <col min="4360" max="4360" width="11.5703125" bestFit="1" customWidth="1"/>
    <col min="4361" max="4361" width="10.5703125" bestFit="1" customWidth="1"/>
    <col min="4362" max="4362" width="11.5703125" bestFit="1" customWidth="1"/>
    <col min="4363" max="4363" width="10.5703125" bestFit="1" customWidth="1"/>
    <col min="4364" max="4364" width="11.5703125" bestFit="1" customWidth="1"/>
    <col min="4609" max="4609" width="4.85546875" bestFit="1" customWidth="1"/>
    <col min="4610" max="4610" width="55.7109375" bestFit="1" customWidth="1"/>
    <col min="4611" max="4611" width="10.5703125" bestFit="1" customWidth="1"/>
    <col min="4612" max="4612" width="11.5703125" bestFit="1" customWidth="1"/>
    <col min="4613" max="4613" width="10.5703125" bestFit="1" customWidth="1"/>
    <col min="4614" max="4614" width="11.5703125" bestFit="1" customWidth="1"/>
    <col min="4615" max="4615" width="10.5703125" bestFit="1" customWidth="1"/>
    <col min="4616" max="4616" width="11.5703125" bestFit="1" customWidth="1"/>
    <col min="4617" max="4617" width="10.5703125" bestFit="1" customWidth="1"/>
    <col min="4618" max="4618" width="11.5703125" bestFit="1" customWidth="1"/>
    <col min="4619" max="4619" width="10.5703125" bestFit="1" customWidth="1"/>
    <col min="4620" max="4620" width="11.5703125" bestFit="1" customWidth="1"/>
    <col min="4865" max="4865" width="4.85546875" bestFit="1" customWidth="1"/>
    <col min="4866" max="4866" width="55.7109375" bestFit="1" customWidth="1"/>
    <col min="4867" max="4867" width="10.5703125" bestFit="1" customWidth="1"/>
    <col min="4868" max="4868" width="11.5703125" bestFit="1" customWidth="1"/>
    <col min="4869" max="4869" width="10.5703125" bestFit="1" customWidth="1"/>
    <col min="4870" max="4870" width="11.5703125" bestFit="1" customWidth="1"/>
    <col min="4871" max="4871" width="10.5703125" bestFit="1" customWidth="1"/>
    <col min="4872" max="4872" width="11.5703125" bestFit="1" customWidth="1"/>
    <col min="4873" max="4873" width="10.5703125" bestFit="1" customWidth="1"/>
    <col min="4874" max="4874" width="11.5703125" bestFit="1" customWidth="1"/>
    <col min="4875" max="4875" width="10.5703125" bestFit="1" customWidth="1"/>
    <col min="4876" max="4876" width="11.5703125" bestFit="1" customWidth="1"/>
    <col min="5121" max="5121" width="4.85546875" bestFit="1" customWidth="1"/>
    <col min="5122" max="5122" width="55.7109375" bestFit="1" customWidth="1"/>
    <col min="5123" max="5123" width="10.5703125" bestFit="1" customWidth="1"/>
    <col min="5124" max="5124" width="11.5703125" bestFit="1" customWidth="1"/>
    <col min="5125" max="5125" width="10.5703125" bestFit="1" customWidth="1"/>
    <col min="5126" max="5126" width="11.5703125" bestFit="1" customWidth="1"/>
    <col min="5127" max="5127" width="10.5703125" bestFit="1" customWidth="1"/>
    <col min="5128" max="5128" width="11.5703125" bestFit="1" customWidth="1"/>
    <col min="5129" max="5129" width="10.5703125" bestFit="1" customWidth="1"/>
    <col min="5130" max="5130" width="11.5703125" bestFit="1" customWidth="1"/>
    <col min="5131" max="5131" width="10.5703125" bestFit="1" customWidth="1"/>
    <col min="5132" max="5132" width="11.5703125" bestFit="1" customWidth="1"/>
    <col min="5377" max="5377" width="4.85546875" bestFit="1" customWidth="1"/>
    <col min="5378" max="5378" width="55.7109375" bestFit="1" customWidth="1"/>
    <col min="5379" max="5379" width="10.5703125" bestFit="1" customWidth="1"/>
    <col min="5380" max="5380" width="11.5703125" bestFit="1" customWidth="1"/>
    <col min="5381" max="5381" width="10.5703125" bestFit="1" customWidth="1"/>
    <col min="5382" max="5382" width="11.5703125" bestFit="1" customWidth="1"/>
    <col min="5383" max="5383" width="10.5703125" bestFit="1" customWidth="1"/>
    <col min="5384" max="5384" width="11.5703125" bestFit="1" customWidth="1"/>
    <col min="5385" max="5385" width="10.5703125" bestFit="1" customWidth="1"/>
    <col min="5386" max="5386" width="11.5703125" bestFit="1" customWidth="1"/>
    <col min="5387" max="5387" width="10.5703125" bestFit="1" customWidth="1"/>
    <col min="5388" max="5388" width="11.5703125" bestFit="1" customWidth="1"/>
    <col min="5633" max="5633" width="4.85546875" bestFit="1" customWidth="1"/>
    <col min="5634" max="5634" width="55.7109375" bestFit="1" customWidth="1"/>
    <col min="5635" max="5635" width="10.5703125" bestFit="1" customWidth="1"/>
    <col min="5636" max="5636" width="11.5703125" bestFit="1" customWidth="1"/>
    <col min="5637" max="5637" width="10.5703125" bestFit="1" customWidth="1"/>
    <col min="5638" max="5638" width="11.5703125" bestFit="1" customWidth="1"/>
    <col min="5639" max="5639" width="10.5703125" bestFit="1" customWidth="1"/>
    <col min="5640" max="5640" width="11.5703125" bestFit="1" customWidth="1"/>
    <col min="5641" max="5641" width="10.5703125" bestFit="1" customWidth="1"/>
    <col min="5642" max="5642" width="11.5703125" bestFit="1" customWidth="1"/>
    <col min="5643" max="5643" width="10.5703125" bestFit="1" customWidth="1"/>
    <col min="5644" max="5644" width="11.5703125" bestFit="1" customWidth="1"/>
    <col min="5889" max="5889" width="4.85546875" bestFit="1" customWidth="1"/>
    <col min="5890" max="5890" width="55.7109375" bestFit="1" customWidth="1"/>
    <col min="5891" max="5891" width="10.5703125" bestFit="1" customWidth="1"/>
    <col min="5892" max="5892" width="11.5703125" bestFit="1" customWidth="1"/>
    <col min="5893" max="5893" width="10.5703125" bestFit="1" customWidth="1"/>
    <col min="5894" max="5894" width="11.5703125" bestFit="1" customWidth="1"/>
    <col min="5895" max="5895" width="10.5703125" bestFit="1" customWidth="1"/>
    <col min="5896" max="5896" width="11.5703125" bestFit="1" customWidth="1"/>
    <col min="5897" max="5897" width="10.5703125" bestFit="1" customWidth="1"/>
    <col min="5898" max="5898" width="11.5703125" bestFit="1" customWidth="1"/>
    <col min="5899" max="5899" width="10.5703125" bestFit="1" customWidth="1"/>
    <col min="5900" max="5900" width="11.5703125" bestFit="1" customWidth="1"/>
    <col min="6145" max="6145" width="4.85546875" bestFit="1" customWidth="1"/>
    <col min="6146" max="6146" width="55.7109375" bestFit="1" customWidth="1"/>
    <col min="6147" max="6147" width="10.5703125" bestFit="1" customWidth="1"/>
    <col min="6148" max="6148" width="11.5703125" bestFit="1" customWidth="1"/>
    <col min="6149" max="6149" width="10.5703125" bestFit="1" customWidth="1"/>
    <col min="6150" max="6150" width="11.5703125" bestFit="1" customWidth="1"/>
    <col min="6151" max="6151" width="10.5703125" bestFit="1" customWidth="1"/>
    <col min="6152" max="6152" width="11.5703125" bestFit="1" customWidth="1"/>
    <col min="6153" max="6153" width="10.5703125" bestFit="1" customWidth="1"/>
    <col min="6154" max="6154" width="11.5703125" bestFit="1" customWidth="1"/>
    <col min="6155" max="6155" width="10.5703125" bestFit="1" customWidth="1"/>
    <col min="6156" max="6156" width="11.5703125" bestFit="1" customWidth="1"/>
    <col min="6401" max="6401" width="4.85546875" bestFit="1" customWidth="1"/>
    <col min="6402" max="6402" width="55.7109375" bestFit="1" customWidth="1"/>
    <col min="6403" max="6403" width="10.5703125" bestFit="1" customWidth="1"/>
    <col min="6404" max="6404" width="11.5703125" bestFit="1" customWidth="1"/>
    <col min="6405" max="6405" width="10.5703125" bestFit="1" customWidth="1"/>
    <col min="6406" max="6406" width="11.5703125" bestFit="1" customWidth="1"/>
    <col min="6407" max="6407" width="10.5703125" bestFit="1" customWidth="1"/>
    <col min="6408" max="6408" width="11.5703125" bestFit="1" customWidth="1"/>
    <col min="6409" max="6409" width="10.5703125" bestFit="1" customWidth="1"/>
    <col min="6410" max="6410" width="11.5703125" bestFit="1" customWidth="1"/>
    <col min="6411" max="6411" width="10.5703125" bestFit="1" customWidth="1"/>
    <col min="6412" max="6412" width="11.5703125" bestFit="1" customWidth="1"/>
    <col min="6657" max="6657" width="4.85546875" bestFit="1" customWidth="1"/>
    <col min="6658" max="6658" width="55.7109375" bestFit="1" customWidth="1"/>
    <col min="6659" max="6659" width="10.5703125" bestFit="1" customWidth="1"/>
    <col min="6660" max="6660" width="11.5703125" bestFit="1" customWidth="1"/>
    <col min="6661" max="6661" width="10.5703125" bestFit="1" customWidth="1"/>
    <col min="6662" max="6662" width="11.5703125" bestFit="1" customWidth="1"/>
    <col min="6663" max="6663" width="10.5703125" bestFit="1" customWidth="1"/>
    <col min="6664" max="6664" width="11.5703125" bestFit="1" customWidth="1"/>
    <col min="6665" max="6665" width="10.5703125" bestFit="1" customWidth="1"/>
    <col min="6666" max="6666" width="11.5703125" bestFit="1" customWidth="1"/>
    <col min="6667" max="6667" width="10.5703125" bestFit="1" customWidth="1"/>
    <col min="6668" max="6668" width="11.5703125" bestFit="1" customWidth="1"/>
    <col min="6913" max="6913" width="4.85546875" bestFit="1" customWidth="1"/>
    <col min="6914" max="6914" width="55.7109375" bestFit="1" customWidth="1"/>
    <col min="6915" max="6915" width="10.5703125" bestFit="1" customWidth="1"/>
    <col min="6916" max="6916" width="11.5703125" bestFit="1" customWidth="1"/>
    <col min="6917" max="6917" width="10.5703125" bestFit="1" customWidth="1"/>
    <col min="6918" max="6918" width="11.5703125" bestFit="1" customWidth="1"/>
    <col min="6919" max="6919" width="10.5703125" bestFit="1" customWidth="1"/>
    <col min="6920" max="6920" width="11.5703125" bestFit="1" customWidth="1"/>
    <col min="6921" max="6921" width="10.5703125" bestFit="1" customWidth="1"/>
    <col min="6922" max="6922" width="11.5703125" bestFit="1" customWidth="1"/>
    <col min="6923" max="6923" width="10.5703125" bestFit="1" customWidth="1"/>
    <col min="6924" max="6924" width="11.5703125" bestFit="1" customWidth="1"/>
    <col min="7169" max="7169" width="4.85546875" bestFit="1" customWidth="1"/>
    <col min="7170" max="7170" width="55.7109375" bestFit="1" customWidth="1"/>
    <col min="7171" max="7171" width="10.5703125" bestFit="1" customWidth="1"/>
    <col min="7172" max="7172" width="11.5703125" bestFit="1" customWidth="1"/>
    <col min="7173" max="7173" width="10.5703125" bestFit="1" customWidth="1"/>
    <col min="7174" max="7174" width="11.5703125" bestFit="1" customWidth="1"/>
    <col min="7175" max="7175" width="10.5703125" bestFit="1" customWidth="1"/>
    <col min="7176" max="7176" width="11.5703125" bestFit="1" customWidth="1"/>
    <col min="7177" max="7177" width="10.5703125" bestFit="1" customWidth="1"/>
    <col min="7178" max="7178" width="11.5703125" bestFit="1" customWidth="1"/>
    <col min="7179" max="7179" width="10.5703125" bestFit="1" customWidth="1"/>
    <col min="7180" max="7180" width="11.5703125" bestFit="1" customWidth="1"/>
    <col min="7425" max="7425" width="4.85546875" bestFit="1" customWidth="1"/>
    <col min="7426" max="7426" width="55.7109375" bestFit="1" customWidth="1"/>
    <col min="7427" max="7427" width="10.5703125" bestFit="1" customWidth="1"/>
    <col min="7428" max="7428" width="11.5703125" bestFit="1" customWidth="1"/>
    <col min="7429" max="7429" width="10.5703125" bestFit="1" customWidth="1"/>
    <col min="7430" max="7430" width="11.5703125" bestFit="1" customWidth="1"/>
    <col min="7431" max="7431" width="10.5703125" bestFit="1" customWidth="1"/>
    <col min="7432" max="7432" width="11.5703125" bestFit="1" customWidth="1"/>
    <col min="7433" max="7433" width="10.5703125" bestFit="1" customWidth="1"/>
    <col min="7434" max="7434" width="11.5703125" bestFit="1" customWidth="1"/>
    <col min="7435" max="7435" width="10.5703125" bestFit="1" customWidth="1"/>
    <col min="7436" max="7436" width="11.5703125" bestFit="1" customWidth="1"/>
    <col min="7681" max="7681" width="4.85546875" bestFit="1" customWidth="1"/>
    <col min="7682" max="7682" width="55.7109375" bestFit="1" customWidth="1"/>
    <col min="7683" max="7683" width="10.5703125" bestFit="1" customWidth="1"/>
    <col min="7684" max="7684" width="11.5703125" bestFit="1" customWidth="1"/>
    <col min="7685" max="7685" width="10.5703125" bestFit="1" customWidth="1"/>
    <col min="7686" max="7686" width="11.5703125" bestFit="1" customWidth="1"/>
    <col min="7687" max="7687" width="10.5703125" bestFit="1" customWidth="1"/>
    <col min="7688" max="7688" width="11.5703125" bestFit="1" customWidth="1"/>
    <col min="7689" max="7689" width="10.5703125" bestFit="1" customWidth="1"/>
    <col min="7690" max="7690" width="11.5703125" bestFit="1" customWidth="1"/>
    <col min="7691" max="7691" width="10.5703125" bestFit="1" customWidth="1"/>
    <col min="7692" max="7692" width="11.5703125" bestFit="1" customWidth="1"/>
    <col min="7937" max="7937" width="4.85546875" bestFit="1" customWidth="1"/>
    <col min="7938" max="7938" width="55.7109375" bestFit="1" customWidth="1"/>
    <col min="7939" max="7939" width="10.5703125" bestFit="1" customWidth="1"/>
    <col min="7940" max="7940" width="11.5703125" bestFit="1" customWidth="1"/>
    <col min="7941" max="7941" width="10.5703125" bestFit="1" customWidth="1"/>
    <col min="7942" max="7942" width="11.5703125" bestFit="1" customWidth="1"/>
    <col min="7943" max="7943" width="10.5703125" bestFit="1" customWidth="1"/>
    <col min="7944" max="7944" width="11.5703125" bestFit="1" customWidth="1"/>
    <col min="7945" max="7945" width="10.5703125" bestFit="1" customWidth="1"/>
    <col min="7946" max="7946" width="11.5703125" bestFit="1" customWidth="1"/>
    <col min="7947" max="7947" width="10.5703125" bestFit="1" customWidth="1"/>
    <col min="7948" max="7948" width="11.5703125" bestFit="1" customWidth="1"/>
    <col min="8193" max="8193" width="4.85546875" bestFit="1" customWidth="1"/>
    <col min="8194" max="8194" width="55.7109375" bestFit="1" customWidth="1"/>
    <col min="8195" max="8195" width="10.5703125" bestFit="1" customWidth="1"/>
    <col min="8196" max="8196" width="11.5703125" bestFit="1" customWidth="1"/>
    <col min="8197" max="8197" width="10.5703125" bestFit="1" customWidth="1"/>
    <col min="8198" max="8198" width="11.5703125" bestFit="1" customWidth="1"/>
    <col min="8199" max="8199" width="10.5703125" bestFit="1" customWidth="1"/>
    <col min="8200" max="8200" width="11.5703125" bestFit="1" customWidth="1"/>
    <col min="8201" max="8201" width="10.5703125" bestFit="1" customWidth="1"/>
    <col min="8202" max="8202" width="11.5703125" bestFit="1" customWidth="1"/>
    <col min="8203" max="8203" width="10.5703125" bestFit="1" customWidth="1"/>
    <col min="8204" max="8204" width="11.5703125" bestFit="1" customWidth="1"/>
    <col min="8449" max="8449" width="4.85546875" bestFit="1" customWidth="1"/>
    <col min="8450" max="8450" width="55.7109375" bestFit="1" customWidth="1"/>
    <col min="8451" max="8451" width="10.5703125" bestFit="1" customWidth="1"/>
    <col min="8452" max="8452" width="11.5703125" bestFit="1" customWidth="1"/>
    <col min="8453" max="8453" width="10.5703125" bestFit="1" customWidth="1"/>
    <col min="8454" max="8454" width="11.5703125" bestFit="1" customWidth="1"/>
    <col min="8455" max="8455" width="10.5703125" bestFit="1" customWidth="1"/>
    <col min="8456" max="8456" width="11.5703125" bestFit="1" customWidth="1"/>
    <col min="8457" max="8457" width="10.5703125" bestFit="1" customWidth="1"/>
    <col min="8458" max="8458" width="11.5703125" bestFit="1" customWidth="1"/>
    <col min="8459" max="8459" width="10.5703125" bestFit="1" customWidth="1"/>
    <col min="8460" max="8460" width="11.5703125" bestFit="1" customWidth="1"/>
    <col min="8705" max="8705" width="4.85546875" bestFit="1" customWidth="1"/>
    <col min="8706" max="8706" width="55.7109375" bestFit="1" customWidth="1"/>
    <col min="8707" max="8707" width="10.5703125" bestFit="1" customWidth="1"/>
    <col min="8708" max="8708" width="11.5703125" bestFit="1" customWidth="1"/>
    <col min="8709" max="8709" width="10.5703125" bestFit="1" customWidth="1"/>
    <col min="8710" max="8710" width="11.5703125" bestFit="1" customWidth="1"/>
    <col min="8711" max="8711" width="10.5703125" bestFit="1" customWidth="1"/>
    <col min="8712" max="8712" width="11.5703125" bestFit="1" customWidth="1"/>
    <col min="8713" max="8713" width="10.5703125" bestFit="1" customWidth="1"/>
    <col min="8714" max="8714" width="11.5703125" bestFit="1" customWidth="1"/>
    <col min="8715" max="8715" width="10.5703125" bestFit="1" customWidth="1"/>
    <col min="8716" max="8716" width="11.5703125" bestFit="1" customWidth="1"/>
    <col min="8961" max="8961" width="4.85546875" bestFit="1" customWidth="1"/>
    <col min="8962" max="8962" width="55.7109375" bestFit="1" customWidth="1"/>
    <col min="8963" max="8963" width="10.5703125" bestFit="1" customWidth="1"/>
    <col min="8964" max="8964" width="11.5703125" bestFit="1" customWidth="1"/>
    <col min="8965" max="8965" width="10.5703125" bestFit="1" customWidth="1"/>
    <col min="8966" max="8966" width="11.5703125" bestFit="1" customWidth="1"/>
    <col min="8967" max="8967" width="10.5703125" bestFit="1" customWidth="1"/>
    <col min="8968" max="8968" width="11.5703125" bestFit="1" customWidth="1"/>
    <col min="8969" max="8969" width="10.5703125" bestFit="1" customWidth="1"/>
    <col min="8970" max="8970" width="11.5703125" bestFit="1" customWidth="1"/>
    <col min="8971" max="8971" width="10.5703125" bestFit="1" customWidth="1"/>
    <col min="8972" max="8972" width="11.5703125" bestFit="1" customWidth="1"/>
    <col min="9217" max="9217" width="4.85546875" bestFit="1" customWidth="1"/>
    <col min="9218" max="9218" width="55.7109375" bestFit="1" customWidth="1"/>
    <col min="9219" max="9219" width="10.5703125" bestFit="1" customWidth="1"/>
    <col min="9220" max="9220" width="11.5703125" bestFit="1" customWidth="1"/>
    <col min="9221" max="9221" width="10.5703125" bestFit="1" customWidth="1"/>
    <col min="9222" max="9222" width="11.5703125" bestFit="1" customWidth="1"/>
    <col min="9223" max="9223" width="10.5703125" bestFit="1" customWidth="1"/>
    <col min="9224" max="9224" width="11.5703125" bestFit="1" customWidth="1"/>
    <col min="9225" max="9225" width="10.5703125" bestFit="1" customWidth="1"/>
    <col min="9226" max="9226" width="11.5703125" bestFit="1" customWidth="1"/>
    <col min="9227" max="9227" width="10.5703125" bestFit="1" customWidth="1"/>
    <col min="9228" max="9228" width="11.5703125" bestFit="1" customWidth="1"/>
    <col min="9473" max="9473" width="4.85546875" bestFit="1" customWidth="1"/>
    <col min="9474" max="9474" width="55.7109375" bestFit="1" customWidth="1"/>
    <col min="9475" max="9475" width="10.5703125" bestFit="1" customWidth="1"/>
    <col min="9476" max="9476" width="11.5703125" bestFit="1" customWidth="1"/>
    <col min="9477" max="9477" width="10.5703125" bestFit="1" customWidth="1"/>
    <col min="9478" max="9478" width="11.5703125" bestFit="1" customWidth="1"/>
    <col min="9479" max="9479" width="10.5703125" bestFit="1" customWidth="1"/>
    <col min="9480" max="9480" width="11.5703125" bestFit="1" customWidth="1"/>
    <col min="9481" max="9481" width="10.5703125" bestFit="1" customWidth="1"/>
    <col min="9482" max="9482" width="11.5703125" bestFit="1" customWidth="1"/>
    <col min="9483" max="9483" width="10.5703125" bestFit="1" customWidth="1"/>
    <col min="9484" max="9484" width="11.5703125" bestFit="1" customWidth="1"/>
    <col min="9729" max="9729" width="4.85546875" bestFit="1" customWidth="1"/>
    <col min="9730" max="9730" width="55.7109375" bestFit="1" customWidth="1"/>
    <col min="9731" max="9731" width="10.5703125" bestFit="1" customWidth="1"/>
    <col min="9732" max="9732" width="11.5703125" bestFit="1" customWidth="1"/>
    <col min="9733" max="9733" width="10.5703125" bestFit="1" customWidth="1"/>
    <col min="9734" max="9734" width="11.5703125" bestFit="1" customWidth="1"/>
    <col min="9735" max="9735" width="10.5703125" bestFit="1" customWidth="1"/>
    <col min="9736" max="9736" width="11.5703125" bestFit="1" customWidth="1"/>
    <col min="9737" max="9737" width="10.5703125" bestFit="1" customWidth="1"/>
    <col min="9738" max="9738" width="11.5703125" bestFit="1" customWidth="1"/>
    <col min="9739" max="9739" width="10.5703125" bestFit="1" customWidth="1"/>
    <col min="9740" max="9740" width="11.5703125" bestFit="1" customWidth="1"/>
    <col min="9985" max="9985" width="4.85546875" bestFit="1" customWidth="1"/>
    <col min="9986" max="9986" width="55.7109375" bestFit="1" customWidth="1"/>
    <col min="9987" max="9987" width="10.5703125" bestFit="1" customWidth="1"/>
    <col min="9988" max="9988" width="11.5703125" bestFit="1" customWidth="1"/>
    <col min="9989" max="9989" width="10.5703125" bestFit="1" customWidth="1"/>
    <col min="9990" max="9990" width="11.5703125" bestFit="1" customWidth="1"/>
    <col min="9991" max="9991" width="10.5703125" bestFit="1" customWidth="1"/>
    <col min="9992" max="9992" width="11.5703125" bestFit="1" customWidth="1"/>
    <col min="9993" max="9993" width="10.5703125" bestFit="1" customWidth="1"/>
    <col min="9994" max="9994" width="11.5703125" bestFit="1" customWidth="1"/>
    <col min="9995" max="9995" width="10.5703125" bestFit="1" customWidth="1"/>
    <col min="9996" max="9996" width="11.5703125" bestFit="1" customWidth="1"/>
    <col min="10241" max="10241" width="4.85546875" bestFit="1" customWidth="1"/>
    <col min="10242" max="10242" width="55.7109375" bestFit="1" customWidth="1"/>
    <col min="10243" max="10243" width="10.5703125" bestFit="1" customWidth="1"/>
    <col min="10244" max="10244" width="11.5703125" bestFit="1" customWidth="1"/>
    <col min="10245" max="10245" width="10.5703125" bestFit="1" customWidth="1"/>
    <col min="10246" max="10246" width="11.5703125" bestFit="1" customWidth="1"/>
    <col min="10247" max="10247" width="10.5703125" bestFit="1" customWidth="1"/>
    <col min="10248" max="10248" width="11.5703125" bestFit="1" customWidth="1"/>
    <col min="10249" max="10249" width="10.5703125" bestFit="1" customWidth="1"/>
    <col min="10250" max="10250" width="11.5703125" bestFit="1" customWidth="1"/>
    <col min="10251" max="10251" width="10.5703125" bestFit="1" customWidth="1"/>
    <col min="10252" max="10252" width="11.5703125" bestFit="1" customWidth="1"/>
    <col min="10497" max="10497" width="4.85546875" bestFit="1" customWidth="1"/>
    <col min="10498" max="10498" width="55.7109375" bestFit="1" customWidth="1"/>
    <col min="10499" max="10499" width="10.5703125" bestFit="1" customWidth="1"/>
    <col min="10500" max="10500" width="11.5703125" bestFit="1" customWidth="1"/>
    <col min="10501" max="10501" width="10.5703125" bestFit="1" customWidth="1"/>
    <col min="10502" max="10502" width="11.5703125" bestFit="1" customWidth="1"/>
    <col min="10503" max="10503" width="10.5703125" bestFit="1" customWidth="1"/>
    <col min="10504" max="10504" width="11.5703125" bestFit="1" customWidth="1"/>
    <col min="10505" max="10505" width="10.5703125" bestFit="1" customWidth="1"/>
    <col min="10506" max="10506" width="11.5703125" bestFit="1" customWidth="1"/>
    <col min="10507" max="10507" width="10.5703125" bestFit="1" customWidth="1"/>
    <col min="10508" max="10508" width="11.5703125" bestFit="1" customWidth="1"/>
    <col min="10753" max="10753" width="4.85546875" bestFit="1" customWidth="1"/>
    <col min="10754" max="10754" width="55.7109375" bestFit="1" customWidth="1"/>
    <col min="10755" max="10755" width="10.5703125" bestFit="1" customWidth="1"/>
    <col min="10756" max="10756" width="11.5703125" bestFit="1" customWidth="1"/>
    <col min="10757" max="10757" width="10.5703125" bestFit="1" customWidth="1"/>
    <col min="10758" max="10758" width="11.5703125" bestFit="1" customWidth="1"/>
    <col min="10759" max="10759" width="10.5703125" bestFit="1" customWidth="1"/>
    <col min="10760" max="10760" width="11.5703125" bestFit="1" customWidth="1"/>
    <col min="10761" max="10761" width="10.5703125" bestFit="1" customWidth="1"/>
    <col min="10762" max="10762" width="11.5703125" bestFit="1" customWidth="1"/>
    <col min="10763" max="10763" width="10.5703125" bestFit="1" customWidth="1"/>
    <col min="10764" max="10764" width="11.5703125" bestFit="1" customWidth="1"/>
    <col min="11009" max="11009" width="4.85546875" bestFit="1" customWidth="1"/>
    <col min="11010" max="11010" width="55.7109375" bestFit="1" customWidth="1"/>
    <col min="11011" max="11011" width="10.5703125" bestFit="1" customWidth="1"/>
    <col min="11012" max="11012" width="11.5703125" bestFit="1" customWidth="1"/>
    <col min="11013" max="11013" width="10.5703125" bestFit="1" customWidth="1"/>
    <col min="11014" max="11014" width="11.5703125" bestFit="1" customWidth="1"/>
    <col min="11015" max="11015" width="10.5703125" bestFit="1" customWidth="1"/>
    <col min="11016" max="11016" width="11.5703125" bestFit="1" customWidth="1"/>
    <col min="11017" max="11017" width="10.5703125" bestFit="1" customWidth="1"/>
    <col min="11018" max="11018" width="11.5703125" bestFit="1" customWidth="1"/>
    <col min="11019" max="11019" width="10.5703125" bestFit="1" customWidth="1"/>
    <col min="11020" max="11020" width="11.5703125" bestFit="1" customWidth="1"/>
    <col min="11265" max="11265" width="4.85546875" bestFit="1" customWidth="1"/>
    <col min="11266" max="11266" width="55.7109375" bestFit="1" customWidth="1"/>
    <col min="11267" max="11267" width="10.5703125" bestFit="1" customWidth="1"/>
    <col min="11268" max="11268" width="11.5703125" bestFit="1" customWidth="1"/>
    <col min="11269" max="11269" width="10.5703125" bestFit="1" customWidth="1"/>
    <col min="11270" max="11270" width="11.5703125" bestFit="1" customWidth="1"/>
    <col min="11271" max="11271" width="10.5703125" bestFit="1" customWidth="1"/>
    <col min="11272" max="11272" width="11.5703125" bestFit="1" customWidth="1"/>
    <col min="11273" max="11273" width="10.5703125" bestFit="1" customWidth="1"/>
    <col min="11274" max="11274" width="11.5703125" bestFit="1" customWidth="1"/>
    <col min="11275" max="11275" width="10.5703125" bestFit="1" customWidth="1"/>
    <col min="11276" max="11276" width="11.5703125" bestFit="1" customWidth="1"/>
    <col min="11521" max="11521" width="4.85546875" bestFit="1" customWidth="1"/>
    <col min="11522" max="11522" width="55.7109375" bestFit="1" customWidth="1"/>
    <col min="11523" max="11523" width="10.5703125" bestFit="1" customWidth="1"/>
    <col min="11524" max="11524" width="11.5703125" bestFit="1" customWidth="1"/>
    <col min="11525" max="11525" width="10.5703125" bestFit="1" customWidth="1"/>
    <col min="11526" max="11526" width="11.5703125" bestFit="1" customWidth="1"/>
    <col min="11527" max="11527" width="10.5703125" bestFit="1" customWidth="1"/>
    <col min="11528" max="11528" width="11.5703125" bestFit="1" customWidth="1"/>
    <col min="11529" max="11529" width="10.5703125" bestFit="1" customWidth="1"/>
    <col min="11530" max="11530" width="11.5703125" bestFit="1" customWidth="1"/>
    <col min="11531" max="11531" width="10.5703125" bestFit="1" customWidth="1"/>
    <col min="11532" max="11532" width="11.5703125" bestFit="1" customWidth="1"/>
    <col min="11777" max="11777" width="4.85546875" bestFit="1" customWidth="1"/>
    <col min="11778" max="11778" width="55.7109375" bestFit="1" customWidth="1"/>
    <col min="11779" max="11779" width="10.5703125" bestFit="1" customWidth="1"/>
    <col min="11780" max="11780" width="11.5703125" bestFit="1" customWidth="1"/>
    <col min="11781" max="11781" width="10.5703125" bestFit="1" customWidth="1"/>
    <col min="11782" max="11782" width="11.5703125" bestFit="1" customWidth="1"/>
    <col min="11783" max="11783" width="10.5703125" bestFit="1" customWidth="1"/>
    <col min="11784" max="11784" width="11.5703125" bestFit="1" customWidth="1"/>
    <col min="11785" max="11785" width="10.5703125" bestFit="1" customWidth="1"/>
    <col min="11786" max="11786" width="11.5703125" bestFit="1" customWidth="1"/>
    <col min="11787" max="11787" width="10.5703125" bestFit="1" customWidth="1"/>
    <col min="11788" max="11788" width="11.5703125" bestFit="1" customWidth="1"/>
    <col min="12033" max="12033" width="4.85546875" bestFit="1" customWidth="1"/>
    <col min="12034" max="12034" width="55.7109375" bestFit="1" customWidth="1"/>
    <col min="12035" max="12035" width="10.5703125" bestFit="1" customWidth="1"/>
    <col min="12036" max="12036" width="11.5703125" bestFit="1" customWidth="1"/>
    <col min="12037" max="12037" width="10.5703125" bestFit="1" customWidth="1"/>
    <col min="12038" max="12038" width="11.5703125" bestFit="1" customWidth="1"/>
    <col min="12039" max="12039" width="10.5703125" bestFit="1" customWidth="1"/>
    <col min="12040" max="12040" width="11.5703125" bestFit="1" customWidth="1"/>
    <col min="12041" max="12041" width="10.5703125" bestFit="1" customWidth="1"/>
    <col min="12042" max="12042" width="11.5703125" bestFit="1" customWidth="1"/>
    <col min="12043" max="12043" width="10.5703125" bestFit="1" customWidth="1"/>
    <col min="12044" max="12044" width="11.5703125" bestFit="1" customWidth="1"/>
    <col min="12289" max="12289" width="4.85546875" bestFit="1" customWidth="1"/>
    <col min="12290" max="12290" width="55.7109375" bestFit="1" customWidth="1"/>
    <col min="12291" max="12291" width="10.5703125" bestFit="1" customWidth="1"/>
    <col min="12292" max="12292" width="11.5703125" bestFit="1" customWidth="1"/>
    <col min="12293" max="12293" width="10.5703125" bestFit="1" customWidth="1"/>
    <col min="12294" max="12294" width="11.5703125" bestFit="1" customWidth="1"/>
    <col min="12295" max="12295" width="10.5703125" bestFit="1" customWidth="1"/>
    <col min="12296" max="12296" width="11.5703125" bestFit="1" customWidth="1"/>
    <col min="12297" max="12297" width="10.5703125" bestFit="1" customWidth="1"/>
    <col min="12298" max="12298" width="11.5703125" bestFit="1" customWidth="1"/>
    <col min="12299" max="12299" width="10.5703125" bestFit="1" customWidth="1"/>
    <col min="12300" max="12300" width="11.5703125" bestFit="1" customWidth="1"/>
    <col min="12545" max="12545" width="4.85546875" bestFit="1" customWidth="1"/>
    <col min="12546" max="12546" width="55.7109375" bestFit="1" customWidth="1"/>
    <col min="12547" max="12547" width="10.5703125" bestFit="1" customWidth="1"/>
    <col min="12548" max="12548" width="11.5703125" bestFit="1" customWidth="1"/>
    <col min="12549" max="12549" width="10.5703125" bestFit="1" customWidth="1"/>
    <col min="12550" max="12550" width="11.5703125" bestFit="1" customWidth="1"/>
    <col min="12551" max="12551" width="10.5703125" bestFit="1" customWidth="1"/>
    <col min="12552" max="12552" width="11.5703125" bestFit="1" customWidth="1"/>
    <col min="12553" max="12553" width="10.5703125" bestFit="1" customWidth="1"/>
    <col min="12554" max="12554" width="11.5703125" bestFit="1" customWidth="1"/>
    <col min="12555" max="12555" width="10.5703125" bestFit="1" customWidth="1"/>
    <col min="12556" max="12556" width="11.5703125" bestFit="1" customWidth="1"/>
    <col min="12801" max="12801" width="4.85546875" bestFit="1" customWidth="1"/>
    <col min="12802" max="12802" width="55.7109375" bestFit="1" customWidth="1"/>
    <col min="12803" max="12803" width="10.5703125" bestFit="1" customWidth="1"/>
    <col min="12804" max="12804" width="11.5703125" bestFit="1" customWidth="1"/>
    <col min="12805" max="12805" width="10.5703125" bestFit="1" customWidth="1"/>
    <col min="12806" max="12806" width="11.5703125" bestFit="1" customWidth="1"/>
    <col min="12807" max="12807" width="10.5703125" bestFit="1" customWidth="1"/>
    <col min="12808" max="12808" width="11.5703125" bestFit="1" customWidth="1"/>
    <col min="12809" max="12809" width="10.5703125" bestFit="1" customWidth="1"/>
    <col min="12810" max="12810" width="11.5703125" bestFit="1" customWidth="1"/>
    <col min="12811" max="12811" width="10.5703125" bestFit="1" customWidth="1"/>
    <col min="12812" max="12812" width="11.5703125" bestFit="1" customWidth="1"/>
    <col min="13057" max="13057" width="4.85546875" bestFit="1" customWidth="1"/>
    <col min="13058" max="13058" width="55.7109375" bestFit="1" customWidth="1"/>
    <col min="13059" max="13059" width="10.5703125" bestFit="1" customWidth="1"/>
    <col min="13060" max="13060" width="11.5703125" bestFit="1" customWidth="1"/>
    <col min="13061" max="13061" width="10.5703125" bestFit="1" customWidth="1"/>
    <col min="13062" max="13062" width="11.5703125" bestFit="1" customWidth="1"/>
    <col min="13063" max="13063" width="10.5703125" bestFit="1" customWidth="1"/>
    <col min="13064" max="13064" width="11.5703125" bestFit="1" customWidth="1"/>
    <col min="13065" max="13065" width="10.5703125" bestFit="1" customWidth="1"/>
    <col min="13066" max="13066" width="11.5703125" bestFit="1" customWidth="1"/>
    <col min="13067" max="13067" width="10.5703125" bestFit="1" customWidth="1"/>
    <col min="13068" max="13068" width="11.5703125" bestFit="1" customWidth="1"/>
    <col min="13313" max="13313" width="4.85546875" bestFit="1" customWidth="1"/>
    <col min="13314" max="13314" width="55.7109375" bestFit="1" customWidth="1"/>
    <col min="13315" max="13315" width="10.5703125" bestFit="1" customWidth="1"/>
    <col min="13316" max="13316" width="11.5703125" bestFit="1" customWidth="1"/>
    <col min="13317" max="13317" width="10.5703125" bestFit="1" customWidth="1"/>
    <col min="13318" max="13318" width="11.5703125" bestFit="1" customWidth="1"/>
    <col min="13319" max="13319" width="10.5703125" bestFit="1" customWidth="1"/>
    <col min="13320" max="13320" width="11.5703125" bestFit="1" customWidth="1"/>
    <col min="13321" max="13321" width="10.5703125" bestFit="1" customWidth="1"/>
    <col min="13322" max="13322" width="11.5703125" bestFit="1" customWidth="1"/>
    <col min="13323" max="13323" width="10.5703125" bestFit="1" customWidth="1"/>
    <col min="13324" max="13324" width="11.5703125" bestFit="1" customWidth="1"/>
    <col min="13569" max="13569" width="4.85546875" bestFit="1" customWidth="1"/>
    <col min="13570" max="13570" width="55.7109375" bestFit="1" customWidth="1"/>
    <col min="13571" max="13571" width="10.5703125" bestFit="1" customWidth="1"/>
    <col min="13572" max="13572" width="11.5703125" bestFit="1" customWidth="1"/>
    <col min="13573" max="13573" width="10.5703125" bestFit="1" customWidth="1"/>
    <col min="13574" max="13574" width="11.5703125" bestFit="1" customWidth="1"/>
    <col min="13575" max="13575" width="10.5703125" bestFit="1" customWidth="1"/>
    <col min="13576" max="13576" width="11.5703125" bestFit="1" customWidth="1"/>
    <col min="13577" max="13577" width="10.5703125" bestFit="1" customWidth="1"/>
    <col min="13578" max="13578" width="11.5703125" bestFit="1" customWidth="1"/>
    <col min="13579" max="13579" width="10.5703125" bestFit="1" customWidth="1"/>
    <col min="13580" max="13580" width="11.5703125" bestFit="1" customWidth="1"/>
    <col min="13825" max="13825" width="4.85546875" bestFit="1" customWidth="1"/>
    <col min="13826" max="13826" width="55.7109375" bestFit="1" customWidth="1"/>
    <col min="13827" max="13827" width="10.5703125" bestFit="1" customWidth="1"/>
    <col min="13828" max="13828" width="11.5703125" bestFit="1" customWidth="1"/>
    <col min="13829" max="13829" width="10.5703125" bestFit="1" customWidth="1"/>
    <col min="13830" max="13830" width="11.5703125" bestFit="1" customWidth="1"/>
    <col min="13831" max="13831" width="10.5703125" bestFit="1" customWidth="1"/>
    <col min="13832" max="13832" width="11.5703125" bestFit="1" customWidth="1"/>
    <col min="13833" max="13833" width="10.5703125" bestFit="1" customWidth="1"/>
    <col min="13834" max="13834" width="11.5703125" bestFit="1" customWidth="1"/>
    <col min="13835" max="13835" width="10.5703125" bestFit="1" customWidth="1"/>
    <col min="13836" max="13836" width="11.5703125" bestFit="1" customWidth="1"/>
    <col min="14081" max="14081" width="4.85546875" bestFit="1" customWidth="1"/>
    <col min="14082" max="14082" width="55.7109375" bestFit="1" customWidth="1"/>
    <col min="14083" max="14083" width="10.5703125" bestFit="1" customWidth="1"/>
    <col min="14084" max="14084" width="11.5703125" bestFit="1" customWidth="1"/>
    <col min="14085" max="14085" width="10.5703125" bestFit="1" customWidth="1"/>
    <col min="14086" max="14086" width="11.5703125" bestFit="1" customWidth="1"/>
    <col min="14087" max="14087" width="10.5703125" bestFit="1" customWidth="1"/>
    <col min="14088" max="14088" width="11.5703125" bestFit="1" customWidth="1"/>
    <col min="14089" max="14089" width="10.5703125" bestFit="1" customWidth="1"/>
    <col min="14090" max="14090" width="11.5703125" bestFit="1" customWidth="1"/>
    <col min="14091" max="14091" width="10.5703125" bestFit="1" customWidth="1"/>
    <col min="14092" max="14092" width="11.5703125" bestFit="1" customWidth="1"/>
    <col min="14337" max="14337" width="4.85546875" bestFit="1" customWidth="1"/>
    <col min="14338" max="14338" width="55.7109375" bestFit="1" customWidth="1"/>
    <col min="14339" max="14339" width="10.5703125" bestFit="1" customWidth="1"/>
    <col min="14340" max="14340" width="11.5703125" bestFit="1" customWidth="1"/>
    <col min="14341" max="14341" width="10.5703125" bestFit="1" customWidth="1"/>
    <col min="14342" max="14342" width="11.5703125" bestFit="1" customWidth="1"/>
    <col min="14343" max="14343" width="10.5703125" bestFit="1" customWidth="1"/>
    <col min="14344" max="14344" width="11.5703125" bestFit="1" customWidth="1"/>
    <col min="14345" max="14345" width="10.5703125" bestFit="1" customWidth="1"/>
    <col min="14346" max="14346" width="11.5703125" bestFit="1" customWidth="1"/>
    <col min="14347" max="14347" width="10.5703125" bestFit="1" customWidth="1"/>
    <col min="14348" max="14348" width="11.5703125" bestFit="1" customWidth="1"/>
    <col min="14593" max="14593" width="4.85546875" bestFit="1" customWidth="1"/>
    <col min="14594" max="14594" width="55.7109375" bestFit="1" customWidth="1"/>
    <col min="14595" max="14595" width="10.5703125" bestFit="1" customWidth="1"/>
    <col min="14596" max="14596" width="11.5703125" bestFit="1" customWidth="1"/>
    <col min="14597" max="14597" width="10.5703125" bestFit="1" customWidth="1"/>
    <col min="14598" max="14598" width="11.5703125" bestFit="1" customWidth="1"/>
    <col min="14599" max="14599" width="10.5703125" bestFit="1" customWidth="1"/>
    <col min="14600" max="14600" width="11.5703125" bestFit="1" customWidth="1"/>
    <col min="14601" max="14601" width="10.5703125" bestFit="1" customWidth="1"/>
    <col min="14602" max="14602" width="11.5703125" bestFit="1" customWidth="1"/>
    <col min="14603" max="14603" width="10.5703125" bestFit="1" customWidth="1"/>
    <col min="14604" max="14604" width="11.5703125" bestFit="1" customWidth="1"/>
    <col min="14849" max="14849" width="4.85546875" bestFit="1" customWidth="1"/>
    <col min="14850" max="14850" width="55.7109375" bestFit="1" customWidth="1"/>
    <col min="14851" max="14851" width="10.5703125" bestFit="1" customWidth="1"/>
    <col min="14852" max="14852" width="11.5703125" bestFit="1" customWidth="1"/>
    <col min="14853" max="14853" width="10.5703125" bestFit="1" customWidth="1"/>
    <col min="14854" max="14854" width="11.5703125" bestFit="1" customWidth="1"/>
    <col min="14855" max="14855" width="10.5703125" bestFit="1" customWidth="1"/>
    <col min="14856" max="14856" width="11.5703125" bestFit="1" customWidth="1"/>
    <col min="14857" max="14857" width="10.5703125" bestFit="1" customWidth="1"/>
    <col min="14858" max="14858" width="11.5703125" bestFit="1" customWidth="1"/>
    <col min="14859" max="14859" width="10.5703125" bestFit="1" customWidth="1"/>
    <col min="14860" max="14860" width="11.5703125" bestFit="1" customWidth="1"/>
    <col min="15105" max="15105" width="4.85546875" bestFit="1" customWidth="1"/>
    <col min="15106" max="15106" width="55.7109375" bestFit="1" customWidth="1"/>
    <col min="15107" max="15107" width="10.5703125" bestFit="1" customWidth="1"/>
    <col min="15108" max="15108" width="11.5703125" bestFit="1" customWidth="1"/>
    <col min="15109" max="15109" width="10.5703125" bestFit="1" customWidth="1"/>
    <col min="15110" max="15110" width="11.5703125" bestFit="1" customWidth="1"/>
    <col min="15111" max="15111" width="10.5703125" bestFit="1" customWidth="1"/>
    <col min="15112" max="15112" width="11.5703125" bestFit="1" customWidth="1"/>
    <col min="15113" max="15113" width="10.5703125" bestFit="1" customWidth="1"/>
    <col min="15114" max="15114" width="11.5703125" bestFit="1" customWidth="1"/>
    <col min="15115" max="15115" width="10.5703125" bestFit="1" customWidth="1"/>
    <col min="15116" max="15116" width="11.5703125" bestFit="1" customWidth="1"/>
    <col min="15361" max="15361" width="4.85546875" bestFit="1" customWidth="1"/>
    <col min="15362" max="15362" width="55.7109375" bestFit="1" customWidth="1"/>
    <col min="15363" max="15363" width="10.5703125" bestFit="1" customWidth="1"/>
    <col min="15364" max="15364" width="11.5703125" bestFit="1" customWidth="1"/>
    <col min="15365" max="15365" width="10.5703125" bestFit="1" customWidth="1"/>
    <col min="15366" max="15366" width="11.5703125" bestFit="1" customWidth="1"/>
    <col min="15367" max="15367" width="10.5703125" bestFit="1" customWidth="1"/>
    <col min="15368" max="15368" width="11.5703125" bestFit="1" customWidth="1"/>
    <col min="15369" max="15369" width="10.5703125" bestFit="1" customWidth="1"/>
    <col min="15370" max="15370" width="11.5703125" bestFit="1" customWidth="1"/>
    <col min="15371" max="15371" width="10.5703125" bestFit="1" customWidth="1"/>
    <col min="15372" max="15372" width="11.5703125" bestFit="1" customWidth="1"/>
    <col min="15617" max="15617" width="4.85546875" bestFit="1" customWidth="1"/>
    <col min="15618" max="15618" width="55.7109375" bestFit="1" customWidth="1"/>
    <col min="15619" max="15619" width="10.5703125" bestFit="1" customWidth="1"/>
    <col min="15620" max="15620" width="11.5703125" bestFit="1" customWidth="1"/>
    <col min="15621" max="15621" width="10.5703125" bestFit="1" customWidth="1"/>
    <col min="15622" max="15622" width="11.5703125" bestFit="1" customWidth="1"/>
    <col min="15623" max="15623" width="10.5703125" bestFit="1" customWidth="1"/>
    <col min="15624" max="15624" width="11.5703125" bestFit="1" customWidth="1"/>
    <col min="15625" max="15625" width="10.5703125" bestFit="1" customWidth="1"/>
    <col min="15626" max="15626" width="11.5703125" bestFit="1" customWidth="1"/>
    <col min="15627" max="15627" width="10.5703125" bestFit="1" customWidth="1"/>
    <col min="15628" max="15628" width="11.5703125" bestFit="1" customWidth="1"/>
    <col min="15873" max="15873" width="4.85546875" bestFit="1" customWidth="1"/>
    <col min="15874" max="15874" width="55.7109375" bestFit="1" customWidth="1"/>
    <col min="15875" max="15875" width="10.5703125" bestFit="1" customWidth="1"/>
    <col min="15876" max="15876" width="11.5703125" bestFit="1" customWidth="1"/>
    <col min="15877" max="15877" width="10.5703125" bestFit="1" customWidth="1"/>
    <col min="15878" max="15878" width="11.5703125" bestFit="1" customWidth="1"/>
    <col min="15879" max="15879" width="10.5703125" bestFit="1" customWidth="1"/>
    <col min="15880" max="15880" width="11.5703125" bestFit="1" customWidth="1"/>
    <col min="15881" max="15881" width="10.5703125" bestFit="1" customWidth="1"/>
    <col min="15882" max="15882" width="11.5703125" bestFit="1" customWidth="1"/>
    <col min="15883" max="15883" width="10.5703125" bestFit="1" customWidth="1"/>
    <col min="15884" max="15884" width="11.5703125" bestFit="1" customWidth="1"/>
    <col min="16129" max="16129" width="4.85546875" bestFit="1" customWidth="1"/>
    <col min="16130" max="16130" width="55.7109375" bestFit="1" customWidth="1"/>
    <col min="16131" max="16131" width="10.5703125" bestFit="1" customWidth="1"/>
    <col min="16132" max="16132" width="11.5703125" bestFit="1" customWidth="1"/>
    <col min="16133" max="16133" width="10.5703125" bestFit="1" customWidth="1"/>
    <col min="16134" max="16134" width="11.5703125" bestFit="1" customWidth="1"/>
    <col min="16135" max="16135" width="10.5703125" bestFit="1" customWidth="1"/>
    <col min="16136" max="16136" width="11.5703125" bestFit="1" customWidth="1"/>
    <col min="16137" max="16137" width="10.5703125" bestFit="1" customWidth="1"/>
    <col min="16138" max="16138" width="11.5703125" bestFit="1" customWidth="1"/>
    <col min="16139" max="16139" width="10.5703125" bestFit="1" customWidth="1"/>
    <col min="16140" max="16140" width="11.5703125" bestFit="1" customWidth="1"/>
  </cols>
  <sheetData>
    <row r="1" spans="1:12" ht="13.5" thickBot="1" x14ac:dyDescent="0.25">
      <c r="A1" s="1" t="s">
        <v>0</v>
      </c>
    </row>
    <row r="2" spans="1:12" ht="14.25" x14ac:dyDescent="0.2">
      <c r="A2" s="2"/>
      <c r="B2" s="3"/>
      <c r="C2" s="4" t="s">
        <v>1</v>
      </c>
      <c r="D2" s="5"/>
      <c r="E2" s="5"/>
      <c r="F2" s="6"/>
      <c r="G2" s="4" t="s">
        <v>2</v>
      </c>
      <c r="H2" s="5"/>
      <c r="I2" s="5"/>
      <c r="J2" s="6"/>
      <c r="K2" s="4" t="s">
        <v>3</v>
      </c>
      <c r="L2" s="7"/>
    </row>
    <row r="3" spans="1:12" ht="14.25" x14ac:dyDescent="0.2">
      <c r="A3" s="8" t="s">
        <v>4</v>
      </c>
      <c r="B3" s="9" t="s">
        <v>5</v>
      </c>
      <c r="C3" s="10" t="s">
        <v>6</v>
      </c>
      <c r="D3" s="10"/>
      <c r="E3" s="10" t="s">
        <v>7</v>
      </c>
      <c r="F3" s="11"/>
      <c r="G3" s="10" t="s">
        <v>6</v>
      </c>
      <c r="H3" s="10"/>
      <c r="I3" s="10" t="s">
        <v>7</v>
      </c>
      <c r="J3" s="11"/>
      <c r="K3" s="10" t="s">
        <v>6</v>
      </c>
      <c r="L3" s="12"/>
    </row>
    <row r="4" spans="1:12" ht="14.25" thickBot="1" x14ac:dyDescent="0.3">
      <c r="A4" s="13"/>
      <c r="B4" s="14"/>
      <c r="C4" s="15" t="s">
        <v>540</v>
      </c>
      <c r="D4" s="16" t="s">
        <v>658</v>
      </c>
      <c r="E4" s="15" t="s">
        <v>540</v>
      </c>
      <c r="F4" s="17" t="s">
        <v>658</v>
      </c>
      <c r="G4" s="15" t="s">
        <v>540</v>
      </c>
      <c r="H4" s="16" t="s">
        <v>658</v>
      </c>
      <c r="I4" s="15" t="s">
        <v>540</v>
      </c>
      <c r="J4" s="17" t="s">
        <v>658</v>
      </c>
      <c r="K4" s="15" t="s">
        <v>540</v>
      </c>
      <c r="L4" s="18" t="s">
        <v>658</v>
      </c>
    </row>
    <row r="5" spans="1:12" ht="13.5" x14ac:dyDescent="0.25">
      <c r="A5" s="19" t="s">
        <v>645</v>
      </c>
      <c r="B5" s="20"/>
      <c r="C5" s="21">
        <v>565215.74500000011</v>
      </c>
      <c r="D5" s="22">
        <v>566611.7860000002</v>
      </c>
      <c r="E5" s="21"/>
      <c r="F5" s="23"/>
      <c r="G5" s="21">
        <v>199752.78699999998</v>
      </c>
      <c r="H5" s="22">
        <v>260205.13699999993</v>
      </c>
      <c r="I5" s="21"/>
      <c r="J5" s="23"/>
      <c r="K5" s="21">
        <v>365462.95800000004</v>
      </c>
      <c r="L5" s="24">
        <v>306406.64900000003</v>
      </c>
    </row>
    <row r="6" spans="1:12" ht="13.5" customHeight="1" x14ac:dyDescent="0.2">
      <c r="A6" s="26" t="s">
        <v>8</v>
      </c>
      <c r="B6" s="27" t="s">
        <v>9</v>
      </c>
      <c r="C6" s="28">
        <v>182.215</v>
      </c>
      <c r="D6" s="29">
        <v>175.2</v>
      </c>
      <c r="E6" s="28">
        <v>2.2010000000000001</v>
      </c>
      <c r="F6" s="30">
        <v>4.5</v>
      </c>
      <c r="G6" s="28">
        <v>78.457999999999998</v>
      </c>
      <c r="H6" s="29">
        <v>38.4</v>
      </c>
      <c r="I6" s="28">
        <v>8.6</v>
      </c>
      <c r="J6" s="30">
        <v>3.05</v>
      </c>
      <c r="K6" s="31">
        <v>103.75700000000001</v>
      </c>
      <c r="L6" s="32">
        <v>136.79999999999998</v>
      </c>
    </row>
    <row r="7" spans="1:12" x14ac:dyDescent="0.2">
      <c r="A7" s="26" t="s">
        <v>10</v>
      </c>
      <c r="B7" s="27" t="s">
        <v>11</v>
      </c>
      <c r="C7" s="28">
        <v>491.39499999999998</v>
      </c>
      <c r="D7" s="29">
        <v>5221.7070000000003</v>
      </c>
      <c r="E7" s="28">
        <v>97.844999999999999</v>
      </c>
      <c r="F7" s="30">
        <v>1089.481</v>
      </c>
      <c r="G7" s="28">
        <v>0</v>
      </c>
      <c r="H7" s="29">
        <v>0</v>
      </c>
      <c r="I7" s="28">
        <v>0</v>
      </c>
      <c r="J7" s="30">
        <v>0</v>
      </c>
      <c r="K7" s="31">
        <v>491.39499999999998</v>
      </c>
      <c r="L7" s="32">
        <v>5221.7070000000003</v>
      </c>
    </row>
    <row r="8" spans="1:12" x14ac:dyDescent="0.2">
      <c r="A8" s="26" t="s">
        <v>16</v>
      </c>
      <c r="B8" s="27" t="s">
        <v>17</v>
      </c>
      <c r="C8" s="28">
        <v>865.32500000000005</v>
      </c>
      <c r="D8" s="29">
        <v>1082.44</v>
      </c>
      <c r="E8" s="28">
        <v>21.285</v>
      </c>
      <c r="F8" s="30">
        <v>26.067</v>
      </c>
      <c r="G8" s="28">
        <v>0</v>
      </c>
      <c r="H8" s="29">
        <v>0</v>
      </c>
      <c r="I8" s="28">
        <v>0</v>
      </c>
      <c r="J8" s="30">
        <v>0</v>
      </c>
      <c r="K8" s="31">
        <v>865.32500000000005</v>
      </c>
      <c r="L8" s="32">
        <v>1082.44</v>
      </c>
    </row>
    <row r="9" spans="1:12" x14ac:dyDescent="0.2">
      <c r="A9" s="26" t="s">
        <v>18</v>
      </c>
      <c r="B9" s="27" t="s">
        <v>19</v>
      </c>
      <c r="C9" s="28">
        <v>76.468000000000004</v>
      </c>
      <c r="D9" s="29">
        <v>39.848999999999997</v>
      </c>
      <c r="E9" s="28">
        <v>18.492999999999999</v>
      </c>
      <c r="F9" s="30">
        <v>3.944</v>
      </c>
      <c r="G9" s="28">
        <v>10.513</v>
      </c>
      <c r="H9" s="29">
        <v>48.463000000000001</v>
      </c>
      <c r="I9" s="28">
        <v>5.4219999999999997</v>
      </c>
      <c r="J9" s="30">
        <v>6.6079999999999997</v>
      </c>
      <c r="K9" s="31">
        <v>65.954999999999998</v>
      </c>
      <c r="L9" s="32">
        <v>-8.6140000000000043</v>
      </c>
    </row>
    <row r="10" spans="1:12" x14ac:dyDescent="0.2">
      <c r="A10" s="26" t="s">
        <v>34</v>
      </c>
      <c r="B10" s="27" t="s">
        <v>35</v>
      </c>
      <c r="C10" s="28">
        <v>40.5</v>
      </c>
      <c r="D10" s="29">
        <v>63.36</v>
      </c>
      <c r="E10" s="28">
        <v>10</v>
      </c>
      <c r="F10" s="30">
        <v>19.8</v>
      </c>
      <c r="G10" s="28">
        <v>0</v>
      </c>
      <c r="H10" s="29">
        <v>0</v>
      </c>
      <c r="I10" s="28">
        <v>0</v>
      </c>
      <c r="J10" s="30">
        <v>0</v>
      </c>
      <c r="K10" s="31">
        <v>40.5</v>
      </c>
      <c r="L10" s="32">
        <v>63.36</v>
      </c>
    </row>
    <row r="11" spans="1:12" x14ac:dyDescent="0.2">
      <c r="A11" s="26" t="s">
        <v>36</v>
      </c>
      <c r="B11" s="27" t="s">
        <v>37</v>
      </c>
      <c r="C11" s="28">
        <v>0</v>
      </c>
      <c r="D11" s="29">
        <v>13.676</v>
      </c>
      <c r="E11" s="28">
        <v>0</v>
      </c>
      <c r="F11" s="30">
        <v>21</v>
      </c>
      <c r="G11" s="28">
        <v>0</v>
      </c>
      <c r="H11" s="29">
        <v>0</v>
      </c>
      <c r="I11" s="28">
        <v>0</v>
      </c>
      <c r="J11" s="30">
        <v>0</v>
      </c>
      <c r="K11" s="31">
        <v>0</v>
      </c>
      <c r="L11" s="32">
        <v>13.676</v>
      </c>
    </row>
    <row r="12" spans="1:12" x14ac:dyDescent="0.2">
      <c r="A12" s="26" t="s">
        <v>42</v>
      </c>
      <c r="B12" s="27" t="s">
        <v>43</v>
      </c>
      <c r="C12" s="28">
        <v>0</v>
      </c>
      <c r="D12" s="29">
        <v>0</v>
      </c>
      <c r="E12" s="28">
        <v>0</v>
      </c>
      <c r="F12" s="30">
        <v>0</v>
      </c>
      <c r="G12" s="28">
        <v>113.42400000000001</v>
      </c>
      <c r="H12" s="29">
        <v>1009.962</v>
      </c>
      <c r="I12" s="28">
        <v>47.6</v>
      </c>
      <c r="J12" s="30">
        <v>149.369</v>
      </c>
      <c r="K12" s="31">
        <v>-113.42400000000001</v>
      </c>
      <c r="L12" s="32">
        <v>-1009.962</v>
      </c>
    </row>
    <row r="13" spans="1:12" x14ac:dyDescent="0.2">
      <c r="A13" s="26" t="s">
        <v>44</v>
      </c>
      <c r="B13" s="27" t="s">
        <v>45</v>
      </c>
      <c r="C13" s="28">
        <v>0</v>
      </c>
      <c r="D13" s="29">
        <v>0</v>
      </c>
      <c r="E13" s="28">
        <v>0</v>
      </c>
      <c r="F13" s="30">
        <v>0</v>
      </c>
      <c r="G13" s="28">
        <v>59307.065000000002</v>
      </c>
      <c r="H13" s="29">
        <v>76109.831000000006</v>
      </c>
      <c r="I13" s="28">
        <v>16067.17</v>
      </c>
      <c r="J13" s="30">
        <v>21899.260999999999</v>
      </c>
      <c r="K13" s="31">
        <v>-59307.065000000002</v>
      </c>
      <c r="L13" s="32">
        <v>-76109.831000000006</v>
      </c>
    </row>
    <row r="14" spans="1:12" x14ac:dyDescent="0.2">
      <c r="A14" s="26" t="s">
        <v>46</v>
      </c>
      <c r="B14" s="27" t="s">
        <v>47</v>
      </c>
      <c r="C14" s="28">
        <v>0</v>
      </c>
      <c r="D14" s="29">
        <v>0</v>
      </c>
      <c r="E14" s="28">
        <v>0</v>
      </c>
      <c r="F14" s="30">
        <v>0</v>
      </c>
      <c r="G14" s="28">
        <v>44563.648999999998</v>
      </c>
      <c r="H14" s="29">
        <v>49917.224000000002</v>
      </c>
      <c r="I14" s="28">
        <v>11388.916999999999</v>
      </c>
      <c r="J14" s="30">
        <v>12953.647000000001</v>
      </c>
      <c r="K14" s="31">
        <v>-44563.648999999998</v>
      </c>
      <c r="L14" s="32">
        <v>-49917.224000000002</v>
      </c>
    </row>
    <row r="15" spans="1:12" x14ac:dyDescent="0.2">
      <c r="A15" s="26" t="s">
        <v>50</v>
      </c>
      <c r="B15" s="27" t="s">
        <v>51</v>
      </c>
      <c r="C15" s="28">
        <v>0</v>
      </c>
      <c r="D15" s="29">
        <v>0</v>
      </c>
      <c r="E15" s="28">
        <v>0</v>
      </c>
      <c r="F15" s="30">
        <v>0</v>
      </c>
      <c r="G15" s="28">
        <v>0</v>
      </c>
      <c r="H15" s="29">
        <v>18.271000000000001</v>
      </c>
      <c r="I15" s="28">
        <v>0</v>
      </c>
      <c r="J15" s="30">
        <v>3.65</v>
      </c>
      <c r="K15" s="31">
        <v>0</v>
      </c>
      <c r="L15" s="32">
        <v>-18.271000000000001</v>
      </c>
    </row>
    <row r="16" spans="1:12" x14ac:dyDescent="0.2">
      <c r="A16" s="26" t="s">
        <v>52</v>
      </c>
      <c r="B16" s="27" t="s">
        <v>53</v>
      </c>
      <c r="C16" s="28">
        <v>8.6999999999999994E-2</v>
      </c>
      <c r="D16" s="29">
        <v>0</v>
      </c>
      <c r="E16" s="28">
        <v>2E-3</v>
      </c>
      <c r="F16" s="30">
        <v>0</v>
      </c>
      <c r="G16" s="28">
        <v>148.73400000000001</v>
      </c>
      <c r="H16" s="29">
        <v>0</v>
      </c>
      <c r="I16" s="28">
        <v>8.9280000000000008</v>
      </c>
      <c r="J16" s="30">
        <v>0</v>
      </c>
      <c r="K16" s="31">
        <v>-148.64700000000002</v>
      </c>
      <c r="L16" s="32">
        <v>0</v>
      </c>
    </row>
    <row r="17" spans="1:12" x14ac:dyDescent="0.2">
      <c r="A17" s="26" t="s">
        <v>58</v>
      </c>
      <c r="B17" s="27" t="s">
        <v>59</v>
      </c>
      <c r="C17" s="28">
        <v>0.115</v>
      </c>
      <c r="D17" s="29">
        <v>8.8999999999999996E-2</v>
      </c>
      <c r="E17" s="28">
        <v>1.6E-2</v>
      </c>
      <c r="F17" s="30">
        <v>2.5999999999999999E-2</v>
      </c>
      <c r="G17" s="28">
        <v>0</v>
      </c>
      <c r="H17" s="29">
        <v>0</v>
      </c>
      <c r="I17" s="28">
        <v>0</v>
      </c>
      <c r="J17" s="30">
        <v>0</v>
      </c>
      <c r="K17" s="31">
        <v>0.115</v>
      </c>
      <c r="L17" s="32">
        <v>8.8999999999999996E-2</v>
      </c>
    </row>
    <row r="18" spans="1:12" x14ac:dyDescent="0.2">
      <c r="A18" s="26" t="s">
        <v>60</v>
      </c>
      <c r="B18" s="27" t="s">
        <v>61</v>
      </c>
      <c r="C18" s="28">
        <v>0.96099999999999997</v>
      </c>
      <c r="D18" s="29">
        <v>0</v>
      </c>
      <c r="E18" s="28">
        <v>7.0999999999999994E-2</v>
      </c>
      <c r="F18" s="30">
        <v>0</v>
      </c>
      <c r="G18" s="28">
        <v>0</v>
      </c>
      <c r="H18" s="29">
        <v>0</v>
      </c>
      <c r="I18" s="28">
        <v>0</v>
      </c>
      <c r="J18" s="30">
        <v>0</v>
      </c>
      <c r="K18" s="31">
        <v>0.96099999999999997</v>
      </c>
      <c r="L18" s="32">
        <v>0</v>
      </c>
    </row>
    <row r="19" spans="1:12" x14ac:dyDescent="0.2">
      <c r="A19" s="26" t="s">
        <v>62</v>
      </c>
      <c r="B19" s="27" t="s">
        <v>63</v>
      </c>
      <c r="C19" s="28">
        <v>31.475999999999999</v>
      </c>
      <c r="D19" s="29">
        <v>14.727</v>
      </c>
      <c r="E19" s="28">
        <v>6.8769999999999998</v>
      </c>
      <c r="F19" s="30">
        <v>5.2919999999999998</v>
      </c>
      <c r="G19" s="28">
        <v>55.656999999999996</v>
      </c>
      <c r="H19" s="29">
        <v>183.81899999999999</v>
      </c>
      <c r="I19" s="28">
        <v>98.834999999999994</v>
      </c>
      <c r="J19" s="30">
        <v>334.87099999999998</v>
      </c>
      <c r="K19" s="31">
        <v>-24.180999999999997</v>
      </c>
      <c r="L19" s="32">
        <v>-169.09199999999998</v>
      </c>
    </row>
    <row r="20" spans="1:12" x14ac:dyDescent="0.2">
      <c r="A20" s="26" t="s">
        <v>64</v>
      </c>
      <c r="B20" s="27" t="s">
        <v>65</v>
      </c>
      <c r="C20" s="28">
        <v>0</v>
      </c>
      <c r="D20" s="29">
        <v>1.645</v>
      </c>
      <c r="E20" s="28">
        <v>0</v>
      </c>
      <c r="F20" s="30">
        <v>0.40100000000000002</v>
      </c>
      <c r="G20" s="28">
        <v>0</v>
      </c>
      <c r="H20" s="29">
        <v>0</v>
      </c>
      <c r="I20" s="28">
        <v>0</v>
      </c>
      <c r="J20" s="30">
        <v>0</v>
      </c>
      <c r="K20" s="31">
        <v>0</v>
      </c>
      <c r="L20" s="32">
        <v>1.645</v>
      </c>
    </row>
    <row r="21" spans="1:12" x14ac:dyDescent="0.2">
      <c r="A21" s="26" t="s">
        <v>66</v>
      </c>
      <c r="B21" s="27" t="s">
        <v>67</v>
      </c>
      <c r="C21" s="28">
        <v>0.38800000000000001</v>
      </c>
      <c r="D21" s="29">
        <v>94.215999999999994</v>
      </c>
      <c r="E21" s="28">
        <v>3.1E-2</v>
      </c>
      <c r="F21" s="30">
        <v>20.396000000000001</v>
      </c>
      <c r="G21" s="28">
        <v>0</v>
      </c>
      <c r="H21" s="29">
        <v>0</v>
      </c>
      <c r="I21" s="28">
        <v>0</v>
      </c>
      <c r="J21" s="30">
        <v>0</v>
      </c>
      <c r="K21" s="31">
        <v>0.38800000000000001</v>
      </c>
      <c r="L21" s="32">
        <v>94.215999999999994</v>
      </c>
    </row>
    <row r="22" spans="1:12" x14ac:dyDescent="0.2">
      <c r="A22" s="26" t="s">
        <v>68</v>
      </c>
      <c r="B22" s="27" t="s">
        <v>69</v>
      </c>
      <c r="C22" s="28">
        <v>683.12699999999995</v>
      </c>
      <c r="D22" s="29">
        <v>123.22199999999999</v>
      </c>
      <c r="E22" s="28">
        <v>183.11099999999999</v>
      </c>
      <c r="F22" s="30">
        <v>37.808</v>
      </c>
      <c r="G22" s="28">
        <v>0</v>
      </c>
      <c r="H22" s="29">
        <v>0</v>
      </c>
      <c r="I22" s="28">
        <v>0</v>
      </c>
      <c r="J22" s="30">
        <v>0</v>
      </c>
      <c r="K22" s="31">
        <v>683.12699999999995</v>
      </c>
      <c r="L22" s="32">
        <v>123.22199999999999</v>
      </c>
    </row>
    <row r="23" spans="1:12" x14ac:dyDescent="0.2">
      <c r="A23" s="26" t="s">
        <v>70</v>
      </c>
      <c r="B23" s="27" t="s">
        <v>71</v>
      </c>
      <c r="C23" s="28">
        <v>42.49</v>
      </c>
      <c r="D23" s="29">
        <v>18.393000000000001</v>
      </c>
      <c r="E23" s="28">
        <v>7.53</v>
      </c>
      <c r="F23" s="30">
        <v>3.65</v>
      </c>
      <c r="G23" s="28">
        <v>0</v>
      </c>
      <c r="H23" s="29">
        <v>0</v>
      </c>
      <c r="I23" s="28">
        <v>0</v>
      </c>
      <c r="J23" s="30">
        <v>0</v>
      </c>
      <c r="K23" s="31">
        <v>42.49</v>
      </c>
      <c r="L23" s="32">
        <v>18.393000000000001</v>
      </c>
    </row>
    <row r="24" spans="1:12" x14ac:dyDescent="0.2">
      <c r="A24" s="26" t="s">
        <v>72</v>
      </c>
      <c r="B24" s="27" t="s">
        <v>73</v>
      </c>
      <c r="C24" s="28">
        <v>0</v>
      </c>
      <c r="D24" s="29">
        <v>0.16900000000000001</v>
      </c>
      <c r="E24" s="28">
        <v>0</v>
      </c>
      <c r="F24" s="30">
        <v>5.0000000000000001E-3</v>
      </c>
      <c r="G24" s="28">
        <v>245.77500000000001</v>
      </c>
      <c r="H24" s="29">
        <v>427.50099999999998</v>
      </c>
      <c r="I24" s="28">
        <v>115.834</v>
      </c>
      <c r="J24" s="30">
        <v>189.66900000000001</v>
      </c>
      <c r="K24" s="31">
        <v>-245.77500000000001</v>
      </c>
      <c r="L24" s="32">
        <v>-427.33199999999999</v>
      </c>
    </row>
    <row r="25" spans="1:12" x14ac:dyDescent="0.2">
      <c r="A25" s="26" t="s">
        <v>76</v>
      </c>
      <c r="B25" s="27" t="s">
        <v>77</v>
      </c>
      <c r="C25" s="28">
        <v>0</v>
      </c>
      <c r="D25" s="29">
        <v>0</v>
      </c>
      <c r="E25" s="28">
        <v>0</v>
      </c>
      <c r="F25" s="30">
        <v>0</v>
      </c>
      <c r="G25" s="28">
        <v>0</v>
      </c>
      <c r="H25" s="29">
        <v>0.98499999999999999</v>
      </c>
      <c r="I25" s="28">
        <v>0</v>
      </c>
      <c r="J25" s="30">
        <v>1E-3</v>
      </c>
      <c r="K25" s="31">
        <v>0</v>
      </c>
      <c r="L25" s="32">
        <v>-0.98499999999999999</v>
      </c>
    </row>
    <row r="26" spans="1:12" x14ac:dyDescent="0.2">
      <c r="A26" s="26" t="s">
        <v>80</v>
      </c>
      <c r="B26" s="27" t="s">
        <v>81</v>
      </c>
      <c r="C26" s="28">
        <v>1116.364</v>
      </c>
      <c r="D26" s="29">
        <v>1667.0170000000001</v>
      </c>
      <c r="E26" s="28">
        <v>138.15199999999999</v>
      </c>
      <c r="F26" s="30">
        <v>183.608</v>
      </c>
      <c r="G26" s="28">
        <v>2715.6179999999999</v>
      </c>
      <c r="H26" s="29">
        <v>664.32100000000003</v>
      </c>
      <c r="I26" s="28">
        <v>417.65899999999999</v>
      </c>
      <c r="J26" s="30">
        <v>128.084</v>
      </c>
      <c r="K26" s="31">
        <v>-1599.2539999999999</v>
      </c>
      <c r="L26" s="32">
        <v>1002.696</v>
      </c>
    </row>
    <row r="27" spans="1:12" x14ac:dyDescent="0.2">
      <c r="A27" s="26" t="s">
        <v>82</v>
      </c>
      <c r="B27" s="27" t="s">
        <v>83</v>
      </c>
      <c r="C27" s="28">
        <v>58.247999999999998</v>
      </c>
      <c r="D27" s="29">
        <v>15.25</v>
      </c>
      <c r="E27" s="28">
        <v>126.334</v>
      </c>
      <c r="F27" s="30">
        <v>50.761000000000003</v>
      </c>
      <c r="G27" s="28">
        <v>4552.3119999999999</v>
      </c>
      <c r="H27" s="29">
        <v>2375.3760000000002</v>
      </c>
      <c r="I27" s="28">
        <v>265.642</v>
      </c>
      <c r="J27" s="30">
        <v>224.17400000000001</v>
      </c>
      <c r="K27" s="31">
        <v>-4494.0640000000003</v>
      </c>
      <c r="L27" s="32">
        <v>-2360.1260000000002</v>
      </c>
    </row>
    <row r="28" spans="1:12" x14ac:dyDescent="0.2">
      <c r="A28" s="26" t="s">
        <v>84</v>
      </c>
      <c r="B28" s="27" t="s">
        <v>85</v>
      </c>
      <c r="C28" s="28">
        <v>0.108</v>
      </c>
      <c r="D28" s="29">
        <v>0</v>
      </c>
      <c r="E28" s="28">
        <v>7.0000000000000001E-3</v>
      </c>
      <c r="F28" s="30">
        <v>0</v>
      </c>
      <c r="G28" s="28">
        <v>0</v>
      </c>
      <c r="H28" s="29">
        <v>0.04</v>
      </c>
      <c r="I28" s="28">
        <v>0</v>
      </c>
      <c r="J28" s="30">
        <v>3.0000000000000001E-3</v>
      </c>
      <c r="K28" s="31">
        <v>0.108</v>
      </c>
      <c r="L28" s="32">
        <v>-0.04</v>
      </c>
    </row>
    <row r="29" spans="1:12" x14ac:dyDescent="0.2">
      <c r="A29" s="26" t="s">
        <v>86</v>
      </c>
      <c r="B29" s="27" t="s">
        <v>87</v>
      </c>
      <c r="C29" s="28">
        <v>0</v>
      </c>
      <c r="D29" s="29">
        <v>0</v>
      </c>
      <c r="E29" s="28">
        <v>0</v>
      </c>
      <c r="F29" s="30">
        <v>0</v>
      </c>
      <c r="G29" s="28">
        <v>0</v>
      </c>
      <c r="H29" s="29">
        <v>2.7519999999999998</v>
      </c>
      <c r="I29" s="28">
        <v>0</v>
      </c>
      <c r="J29" s="30">
        <v>7.0000000000000007E-2</v>
      </c>
      <c r="K29" s="31">
        <v>0</v>
      </c>
      <c r="L29" s="32">
        <v>-2.7519999999999998</v>
      </c>
    </row>
    <row r="30" spans="1:12" x14ac:dyDescent="0.2">
      <c r="A30" s="26" t="s">
        <v>88</v>
      </c>
      <c r="B30" s="27" t="s">
        <v>89</v>
      </c>
      <c r="C30" s="28">
        <v>6.7000000000000004E-2</v>
      </c>
      <c r="D30" s="29">
        <v>0.14899999999999999</v>
      </c>
      <c r="E30" s="28">
        <v>1.9E-2</v>
      </c>
      <c r="F30" s="30">
        <v>5.5E-2</v>
      </c>
      <c r="G30" s="28">
        <v>0</v>
      </c>
      <c r="H30" s="29">
        <v>0</v>
      </c>
      <c r="I30" s="28">
        <v>0</v>
      </c>
      <c r="J30" s="30">
        <v>0</v>
      </c>
      <c r="K30" s="31">
        <v>6.7000000000000004E-2</v>
      </c>
      <c r="L30" s="32">
        <v>0.14899999999999999</v>
      </c>
    </row>
    <row r="31" spans="1:12" x14ac:dyDescent="0.2">
      <c r="A31" s="26" t="s">
        <v>92</v>
      </c>
      <c r="B31" s="27" t="s">
        <v>93</v>
      </c>
      <c r="C31" s="28">
        <v>352.22</v>
      </c>
      <c r="D31" s="29">
        <v>359.87900000000002</v>
      </c>
      <c r="E31" s="28">
        <v>149.786</v>
      </c>
      <c r="F31" s="30">
        <v>205.90700000000001</v>
      </c>
      <c r="G31" s="28">
        <v>3067.71</v>
      </c>
      <c r="H31" s="29">
        <v>4187.933</v>
      </c>
      <c r="I31" s="28">
        <v>5768.9030000000002</v>
      </c>
      <c r="J31" s="30">
        <v>5141.6670000000004</v>
      </c>
      <c r="K31" s="31">
        <v>-2715.49</v>
      </c>
      <c r="L31" s="32">
        <v>-3828.0540000000001</v>
      </c>
    </row>
    <row r="32" spans="1:12" x14ac:dyDescent="0.2">
      <c r="A32" s="26" t="s">
        <v>94</v>
      </c>
      <c r="B32" s="27" t="s">
        <v>95</v>
      </c>
      <c r="C32" s="28">
        <v>9426.393</v>
      </c>
      <c r="D32" s="29">
        <v>10600.842000000001</v>
      </c>
      <c r="E32" s="28">
        <v>2607.6080000000002</v>
      </c>
      <c r="F32" s="30">
        <v>2818.8760000000002</v>
      </c>
      <c r="G32" s="28">
        <v>1.0999999999999999E-2</v>
      </c>
      <c r="H32" s="29">
        <v>0</v>
      </c>
      <c r="I32" s="28">
        <v>1E-3</v>
      </c>
      <c r="J32" s="30">
        <v>0</v>
      </c>
      <c r="K32" s="31">
        <v>9426.3819999999996</v>
      </c>
      <c r="L32" s="32">
        <v>10600.842000000001</v>
      </c>
    </row>
    <row r="33" spans="1:12" x14ac:dyDescent="0.2">
      <c r="A33" s="26" t="s">
        <v>96</v>
      </c>
      <c r="B33" s="27" t="s">
        <v>97</v>
      </c>
      <c r="C33" s="28">
        <v>28469.905999999999</v>
      </c>
      <c r="D33" s="29">
        <v>22754.09</v>
      </c>
      <c r="E33" s="28">
        <v>21714.013999999999</v>
      </c>
      <c r="F33" s="30">
        <v>11851.263000000001</v>
      </c>
      <c r="G33" s="28">
        <v>0</v>
      </c>
      <c r="H33" s="29">
        <v>0</v>
      </c>
      <c r="I33" s="28">
        <v>0</v>
      </c>
      <c r="J33" s="30">
        <v>0</v>
      </c>
      <c r="K33" s="31">
        <v>28469.905999999999</v>
      </c>
      <c r="L33" s="32">
        <v>22754.09</v>
      </c>
    </row>
    <row r="34" spans="1:12" x14ac:dyDescent="0.2">
      <c r="A34" s="26" t="s">
        <v>98</v>
      </c>
      <c r="B34" s="27" t="s">
        <v>99</v>
      </c>
      <c r="C34" s="28">
        <v>6887.8829999999998</v>
      </c>
      <c r="D34" s="29">
        <v>5320.7730000000001</v>
      </c>
      <c r="E34" s="28">
        <v>1230.617</v>
      </c>
      <c r="F34" s="30">
        <v>887.51499999999999</v>
      </c>
      <c r="G34" s="28">
        <v>0</v>
      </c>
      <c r="H34" s="29">
        <v>0</v>
      </c>
      <c r="I34" s="28">
        <v>0</v>
      </c>
      <c r="J34" s="30">
        <v>0</v>
      </c>
      <c r="K34" s="31">
        <v>6887.8829999999998</v>
      </c>
      <c r="L34" s="32">
        <v>5320.7730000000001</v>
      </c>
    </row>
    <row r="35" spans="1:12" x14ac:dyDescent="0.2">
      <c r="A35" s="26" t="s">
        <v>100</v>
      </c>
      <c r="B35" s="27" t="s">
        <v>101</v>
      </c>
      <c r="C35" s="28">
        <v>1969.61</v>
      </c>
      <c r="D35" s="29">
        <v>2064.6469999999999</v>
      </c>
      <c r="E35" s="28">
        <v>1559.056</v>
      </c>
      <c r="F35" s="30">
        <v>1743.1610000000001</v>
      </c>
      <c r="G35" s="28">
        <v>0</v>
      </c>
      <c r="H35" s="29">
        <v>8.3420000000000005</v>
      </c>
      <c r="I35" s="28">
        <v>0</v>
      </c>
      <c r="J35" s="30">
        <v>1.0309999999999999</v>
      </c>
      <c r="K35" s="31">
        <v>1969.61</v>
      </c>
      <c r="L35" s="32">
        <v>2056.3049999999998</v>
      </c>
    </row>
    <row r="36" spans="1:12" x14ac:dyDescent="0.2">
      <c r="A36" s="26" t="s">
        <v>102</v>
      </c>
      <c r="B36" s="27" t="s">
        <v>103</v>
      </c>
      <c r="C36" s="28">
        <v>22.202000000000002</v>
      </c>
      <c r="D36" s="29">
        <v>0</v>
      </c>
      <c r="E36" s="28">
        <v>40</v>
      </c>
      <c r="F36" s="30">
        <v>0</v>
      </c>
      <c r="G36" s="28">
        <v>0</v>
      </c>
      <c r="H36" s="29">
        <v>0</v>
      </c>
      <c r="I36" s="28">
        <v>0</v>
      </c>
      <c r="J36" s="30">
        <v>0</v>
      </c>
      <c r="K36" s="31">
        <v>22.202000000000002</v>
      </c>
      <c r="L36" s="32">
        <v>0</v>
      </c>
    </row>
    <row r="37" spans="1:12" x14ac:dyDescent="0.2">
      <c r="A37" s="26" t="s">
        <v>106</v>
      </c>
      <c r="B37" s="27" t="s">
        <v>107</v>
      </c>
      <c r="C37" s="28">
        <v>179.36199999999999</v>
      </c>
      <c r="D37" s="29">
        <v>262.79899999999998</v>
      </c>
      <c r="E37" s="28">
        <v>235.26499999999999</v>
      </c>
      <c r="F37" s="30">
        <v>338.43200000000002</v>
      </c>
      <c r="G37" s="28">
        <v>858.51400000000001</v>
      </c>
      <c r="H37" s="29">
        <v>0</v>
      </c>
      <c r="I37" s="28">
        <v>4745.4809999999998</v>
      </c>
      <c r="J37" s="30">
        <v>0</v>
      </c>
      <c r="K37" s="31">
        <v>-679.15200000000004</v>
      </c>
      <c r="L37" s="32">
        <v>262.79899999999998</v>
      </c>
    </row>
    <row r="38" spans="1:12" x14ac:dyDescent="0.2">
      <c r="A38" s="26" t="s">
        <v>108</v>
      </c>
      <c r="B38" s="27" t="s">
        <v>109</v>
      </c>
      <c r="C38" s="28">
        <v>0</v>
      </c>
      <c r="D38" s="29">
        <v>0</v>
      </c>
      <c r="E38" s="28">
        <v>0</v>
      </c>
      <c r="F38" s="30">
        <v>0</v>
      </c>
      <c r="G38" s="28">
        <v>6.63</v>
      </c>
      <c r="H38" s="29">
        <v>0</v>
      </c>
      <c r="I38" s="28">
        <v>20.82</v>
      </c>
      <c r="J38" s="30">
        <v>0</v>
      </c>
      <c r="K38" s="31">
        <v>-6.63</v>
      </c>
      <c r="L38" s="32">
        <v>0</v>
      </c>
    </row>
    <row r="39" spans="1:12" x14ac:dyDescent="0.2">
      <c r="A39" s="26" t="s">
        <v>110</v>
      </c>
      <c r="B39" s="27" t="s">
        <v>111</v>
      </c>
      <c r="C39" s="28">
        <v>0</v>
      </c>
      <c r="D39" s="29">
        <v>3.4870000000000001</v>
      </c>
      <c r="E39" s="28">
        <v>0</v>
      </c>
      <c r="F39" s="30">
        <v>2.5</v>
      </c>
      <c r="G39" s="28">
        <v>0</v>
      </c>
      <c r="H39" s="29">
        <v>0</v>
      </c>
      <c r="I39" s="28">
        <v>0</v>
      </c>
      <c r="J39" s="30">
        <v>0</v>
      </c>
      <c r="K39" s="31">
        <v>0</v>
      </c>
      <c r="L39" s="32">
        <v>3.4870000000000001</v>
      </c>
    </row>
    <row r="40" spans="1:12" x14ac:dyDescent="0.2">
      <c r="A40" s="26" t="s">
        <v>114</v>
      </c>
      <c r="B40" s="27" t="s">
        <v>115</v>
      </c>
      <c r="C40" s="28">
        <v>0</v>
      </c>
      <c r="D40" s="29">
        <v>0</v>
      </c>
      <c r="E40" s="28">
        <v>0</v>
      </c>
      <c r="F40" s="30">
        <v>0</v>
      </c>
      <c r="G40" s="28">
        <v>16.2</v>
      </c>
      <c r="H40" s="29">
        <v>4779.0640000000003</v>
      </c>
      <c r="I40" s="28">
        <v>18</v>
      </c>
      <c r="J40" s="30">
        <v>5895.7160000000003</v>
      </c>
      <c r="K40" s="31">
        <v>-16.2</v>
      </c>
      <c r="L40" s="32">
        <v>-4779.0640000000003</v>
      </c>
    </row>
    <row r="41" spans="1:12" x14ac:dyDescent="0.2">
      <c r="A41" s="26" t="s">
        <v>116</v>
      </c>
      <c r="B41" s="27" t="s">
        <v>117</v>
      </c>
      <c r="C41" s="28">
        <v>0</v>
      </c>
      <c r="D41" s="29">
        <v>0</v>
      </c>
      <c r="E41" s="28">
        <v>0</v>
      </c>
      <c r="F41" s="30">
        <v>0</v>
      </c>
      <c r="G41" s="28">
        <v>0</v>
      </c>
      <c r="H41" s="29">
        <v>0.17100000000000001</v>
      </c>
      <c r="I41" s="28">
        <v>0</v>
      </c>
      <c r="J41" s="30">
        <v>1E-3</v>
      </c>
      <c r="K41" s="31">
        <v>0</v>
      </c>
      <c r="L41" s="32">
        <v>-0.17100000000000001</v>
      </c>
    </row>
    <row r="42" spans="1:12" x14ac:dyDescent="0.2">
      <c r="A42" s="26" t="s">
        <v>118</v>
      </c>
      <c r="B42" s="27" t="s">
        <v>119</v>
      </c>
      <c r="C42" s="28">
        <v>4.4999999999999998E-2</v>
      </c>
      <c r="D42" s="29">
        <v>1291.597</v>
      </c>
      <c r="E42" s="28">
        <v>1E-3</v>
      </c>
      <c r="F42" s="30">
        <v>1137.856</v>
      </c>
      <c r="G42" s="28">
        <v>715.97</v>
      </c>
      <c r="H42" s="29">
        <v>1377.145</v>
      </c>
      <c r="I42" s="28">
        <v>195.60499999999999</v>
      </c>
      <c r="J42" s="30">
        <v>373.90499999999997</v>
      </c>
      <c r="K42" s="31">
        <v>-715.92500000000007</v>
      </c>
      <c r="L42" s="32">
        <v>-85.548000000000002</v>
      </c>
    </row>
    <row r="43" spans="1:12" x14ac:dyDescent="0.2">
      <c r="A43" s="26" t="s">
        <v>120</v>
      </c>
      <c r="B43" s="27" t="s">
        <v>121</v>
      </c>
      <c r="C43" s="28">
        <v>5.2510000000000003</v>
      </c>
      <c r="D43" s="29">
        <v>0</v>
      </c>
      <c r="E43" s="28">
        <v>4.2859999999999996</v>
      </c>
      <c r="F43" s="30">
        <v>0</v>
      </c>
      <c r="G43" s="28">
        <v>0</v>
      </c>
      <c r="H43" s="29">
        <v>145.792</v>
      </c>
      <c r="I43" s="28">
        <v>0</v>
      </c>
      <c r="J43" s="30">
        <v>38.776000000000003</v>
      </c>
      <c r="K43" s="31">
        <v>5.2510000000000003</v>
      </c>
      <c r="L43" s="32">
        <v>-145.792</v>
      </c>
    </row>
    <row r="44" spans="1:12" x14ac:dyDescent="0.2">
      <c r="A44" s="26" t="s">
        <v>122</v>
      </c>
      <c r="B44" s="27" t="s">
        <v>123</v>
      </c>
      <c r="C44" s="28">
        <v>0</v>
      </c>
      <c r="D44" s="29">
        <v>0</v>
      </c>
      <c r="E44" s="28">
        <v>0</v>
      </c>
      <c r="F44" s="30">
        <v>0</v>
      </c>
      <c r="G44" s="28">
        <v>157.053</v>
      </c>
      <c r="H44" s="29">
        <v>108.752</v>
      </c>
      <c r="I44" s="28">
        <v>36.466000000000001</v>
      </c>
      <c r="J44" s="30">
        <v>52.478999999999999</v>
      </c>
      <c r="K44" s="31">
        <v>-157.053</v>
      </c>
      <c r="L44" s="32">
        <v>-108.752</v>
      </c>
    </row>
    <row r="45" spans="1:12" x14ac:dyDescent="0.2">
      <c r="A45" s="26" t="s">
        <v>124</v>
      </c>
      <c r="B45" s="27" t="s">
        <v>125</v>
      </c>
      <c r="C45" s="28">
        <v>717.86599999999999</v>
      </c>
      <c r="D45" s="29">
        <v>846.22699999999998</v>
      </c>
      <c r="E45" s="28">
        <v>163.04400000000001</v>
      </c>
      <c r="F45" s="30">
        <v>196.30600000000001</v>
      </c>
      <c r="G45" s="28">
        <v>218.369</v>
      </c>
      <c r="H45" s="29">
        <v>11.617000000000001</v>
      </c>
      <c r="I45" s="28">
        <v>4.6159999999999997</v>
      </c>
      <c r="J45" s="30">
        <v>1.2</v>
      </c>
      <c r="K45" s="31">
        <v>499.49699999999996</v>
      </c>
      <c r="L45" s="32">
        <v>834.61</v>
      </c>
    </row>
    <row r="46" spans="1:12" x14ac:dyDescent="0.2">
      <c r="A46" s="26" t="s">
        <v>126</v>
      </c>
      <c r="B46" s="27" t="s">
        <v>127</v>
      </c>
      <c r="C46" s="28">
        <v>12.567</v>
      </c>
      <c r="D46" s="29">
        <v>139.42699999999999</v>
      </c>
      <c r="E46" s="28">
        <v>9.5640000000000001</v>
      </c>
      <c r="F46" s="30">
        <v>121.557</v>
      </c>
      <c r="G46" s="28">
        <v>473.36900000000003</v>
      </c>
      <c r="H46" s="29">
        <v>456.31200000000001</v>
      </c>
      <c r="I46" s="28">
        <v>1233.366</v>
      </c>
      <c r="J46" s="30">
        <v>1032.8030000000001</v>
      </c>
      <c r="K46" s="31">
        <v>-460.80200000000002</v>
      </c>
      <c r="L46" s="32">
        <v>-316.88499999999999</v>
      </c>
    </row>
    <row r="47" spans="1:12" x14ac:dyDescent="0.2">
      <c r="A47" s="26" t="s">
        <v>130</v>
      </c>
      <c r="B47" s="27" t="s">
        <v>131</v>
      </c>
      <c r="C47" s="28">
        <v>0.22800000000000001</v>
      </c>
      <c r="D47" s="29">
        <v>6.0000000000000001E-3</v>
      </c>
      <c r="E47" s="28">
        <v>1.4E-2</v>
      </c>
      <c r="F47" s="30">
        <v>2E-3</v>
      </c>
      <c r="G47" s="28">
        <v>0</v>
      </c>
      <c r="H47" s="29">
        <v>0</v>
      </c>
      <c r="I47" s="28">
        <v>0</v>
      </c>
      <c r="J47" s="30">
        <v>0</v>
      </c>
      <c r="K47" s="31">
        <v>0.22800000000000001</v>
      </c>
      <c r="L47" s="32">
        <v>6.0000000000000001E-3</v>
      </c>
    </row>
    <row r="48" spans="1:12" x14ac:dyDescent="0.2">
      <c r="A48" s="26" t="s">
        <v>132</v>
      </c>
      <c r="B48" s="27" t="s">
        <v>133</v>
      </c>
      <c r="C48" s="28">
        <v>0.27600000000000002</v>
      </c>
      <c r="D48" s="29">
        <v>5.0000000000000001E-3</v>
      </c>
      <c r="E48" s="28">
        <v>1.7999999999999999E-2</v>
      </c>
      <c r="F48" s="30">
        <v>0</v>
      </c>
      <c r="G48" s="28">
        <v>42.904000000000003</v>
      </c>
      <c r="H48" s="29">
        <v>370.54300000000001</v>
      </c>
      <c r="I48" s="28">
        <v>2.0750000000000002</v>
      </c>
      <c r="J48" s="30">
        <v>28.010999999999999</v>
      </c>
      <c r="K48" s="31">
        <v>-42.628</v>
      </c>
      <c r="L48" s="32">
        <v>-370.53800000000001</v>
      </c>
    </row>
    <row r="49" spans="1:12" x14ac:dyDescent="0.2">
      <c r="A49" s="26" t="s">
        <v>134</v>
      </c>
      <c r="B49" s="27" t="s">
        <v>135</v>
      </c>
      <c r="C49" s="28">
        <v>1.0999999999999999E-2</v>
      </c>
      <c r="D49" s="29">
        <v>0</v>
      </c>
      <c r="E49" s="28">
        <v>3.0000000000000001E-3</v>
      </c>
      <c r="F49" s="30">
        <v>0</v>
      </c>
      <c r="G49" s="28">
        <v>0</v>
      </c>
      <c r="H49" s="29">
        <v>0</v>
      </c>
      <c r="I49" s="28">
        <v>0</v>
      </c>
      <c r="J49" s="30">
        <v>0</v>
      </c>
      <c r="K49" s="31">
        <v>1.0999999999999999E-2</v>
      </c>
      <c r="L49" s="32">
        <v>0</v>
      </c>
    </row>
    <row r="50" spans="1:12" x14ac:dyDescent="0.2">
      <c r="A50" s="26" t="s">
        <v>136</v>
      </c>
      <c r="B50" s="27" t="s">
        <v>137</v>
      </c>
      <c r="C50" s="28">
        <v>0.40699999999999997</v>
      </c>
      <c r="D50" s="29">
        <v>92.855999999999995</v>
      </c>
      <c r="E50" s="28">
        <v>0.20100000000000001</v>
      </c>
      <c r="F50" s="30">
        <v>44.216000000000001</v>
      </c>
      <c r="G50" s="28">
        <v>0</v>
      </c>
      <c r="H50" s="29">
        <v>0</v>
      </c>
      <c r="I50" s="28">
        <v>0</v>
      </c>
      <c r="J50" s="30">
        <v>0</v>
      </c>
      <c r="K50" s="31">
        <v>0.40699999999999997</v>
      </c>
      <c r="L50" s="32">
        <v>92.855999999999995</v>
      </c>
    </row>
    <row r="51" spans="1:12" x14ac:dyDescent="0.2">
      <c r="A51" s="26" t="s">
        <v>138</v>
      </c>
      <c r="B51" s="27" t="s">
        <v>139</v>
      </c>
      <c r="C51" s="28">
        <v>0</v>
      </c>
      <c r="D51" s="29">
        <v>214.73500000000001</v>
      </c>
      <c r="E51" s="28">
        <v>0</v>
      </c>
      <c r="F51" s="30">
        <v>429.2</v>
      </c>
      <c r="G51" s="28">
        <v>0</v>
      </c>
      <c r="H51" s="29">
        <v>0</v>
      </c>
      <c r="I51" s="28">
        <v>0</v>
      </c>
      <c r="J51" s="30">
        <v>0</v>
      </c>
      <c r="K51" s="31">
        <v>0</v>
      </c>
      <c r="L51" s="32">
        <v>214.73500000000001</v>
      </c>
    </row>
    <row r="52" spans="1:12" x14ac:dyDescent="0.2">
      <c r="A52" s="26" t="s">
        <v>140</v>
      </c>
      <c r="B52" s="27" t="s">
        <v>141</v>
      </c>
      <c r="C52" s="28">
        <v>0</v>
      </c>
      <c r="D52" s="29">
        <v>32.838000000000001</v>
      </c>
      <c r="E52" s="28">
        <v>0</v>
      </c>
      <c r="F52" s="30">
        <v>34.277999999999999</v>
      </c>
      <c r="G52" s="28">
        <v>0</v>
      </c>
      <c r="H52" s="29">
        <v>0</v>
      </c>
      <c r="I52" s="28">
        <v>0</v>
      </c>
      <c r="J52" s="30">
        <v>0</v>
      </c>
      <c r="K52" s="31">
        <v>0</v>
      </c>
      <c r="L52" s="32">
        <v>32.838000000000001</v>
      </c>
    </row>
    <row r="53" spans="1:12" x14ac:dyDescent="0.2">
      <c r="A53" s="26" t="s">
        <v>144</v>
      </c>
      <c r="B53" s="27" t="s">
        <v>145</v>
      </c>
      <c r="C53" s="28">
        <v>754.37800000000004</v>
      </c>
      <c r="D53" s="29">
        <v>1167.0940000000001</v>
      </c>
      <c r="E53" s="28">
        <v>822.64400000000001</v>
      </c>
      <c r="F53" s="30">
        <v>2174.0819999999999</v>
      </c>
      <c r="G53" s="28">
        <v>0</v>
      </c>
      <c r="H53" s="29">
        <v>0</v>
      </c>
      <c r="I53" s="28">
        <v>0</v>
      </c>
      <c r="J53" s="30">
        <v>0</v>
      </c>
      <c r="K53" s="31">
        <v>754.37800000000004</v>
      </c>
      <c r="L53" s="32">
        <v>1167.0940000000001</v>
      </c>
    </row>
    <row r="54" spans="1:12" x14ac:dyDescent="0.2">
      <c r="A54" s="26" t="s">
        <v>146</v>
      </c>
      <c r="B54" s="27" t="s">
        <v>147</v>
      </c>
      <c r="C54" s="28">
        <v>110.33</v>
      </c>
      <c r="D54" s="29">
        <v>1616.5450000000001</v>
      </c>
      <c r="E54" s="28">
        <v>78.78</v>
      </c>
      <c r="F54" s="30">
        <v>1377.9749999999999</v>
      </c>
      <c r="G54" s="28">
        <v>0</v>
      </c>
      <c r="H54" s="29">
        <v>0</v>
      </c>
      <c r="I54" s="28">
        <v>0</v>
      </c>
      <c r="J54" s="30">
        <v>0</v>
      </c>
      <c r="K54" s="31">
        <v>110.33</v>
      </c>
      <c r="L54" s="32">
        <v>1616.5450000000001</v>
      </c>
    </row>
    <row r="55" spans="1:12" x14ac:dyDescent="0.2">
      <c r="A55" s="26" t="s">
        <v>148</v>
      </c>
      <c r="B55" s="27" t="s">
        <v>149</v>
      </c>
      <c r="C55" s="28">
        <v>55.615000000000002</v>
      </c>
      <c r="D55" s="29">
        <v>1458.164</v>
      </c>
      <c r="E55" s="28">
        <v>56.741999999999997</v>
      </c>
      <c r="F55" s="30">
        <v>1432.9739999999999</v>
      </c>
      <c r="G55" s="28">
        <v>0</v>
      </c>
      <c r="H55" s="29">
        <v>0</v>
      </c>
      <c r="I55" s="28">
        <v>0</v>
      </c>
      <c r="J55" s="30">
        <v>0</v>
      </c>
      <c r="K55" s="31">
        <v>55.615000000000002</v>
      </c>
      <c r="L55" s="32">
        <v>1458.164</v>
      </c>
    </row>
    <row r="56" spans="1:12" x14ac:dyDescent="0.2">
      <c r="A56" s="26" t="s">
        <v>150</v>
      </c>
      <c r="B56" s="27" t="s">
        <v>151</v>
      </c>
      <c r="C56" s="28">
        <v>217.286</v>
      </c>
      <c r="D56" s="29">
        <v>91.647000000000006</v>
      </c>
      <c r="E56" s="28">
        <v>84.858999999999995</v>
      </c>
      <c r="F56" s="30">
        <v>36.317</v>
      </c>
      <c r="G56" s="28">
        <v>1105.981</v>
      </c>
      <c r="H56" s="29">
        <v>2457.7829999999999</v>
      </c>
      <c r="I56" s="28">
        <v>405.11099999999999</v>
      </c>
      <c r="J56" s="30">
        <v>967.31700000000001</v>
      </c>
      <c r="K56" s="31">
        <v>-888.69499999999994</v>
      </c>
      <c r="L56" s="32">
        <v>-2366.136</v>
      </c>
    </row>
    <row r="57" spans="1:12" x14ac:dyDescent="0.2">
      <c r="A57" s="26" t="s">
        <v>154</v>
      </c>
      <c r="B57" s="27" t="s">
        <v>155</v>
      </c>
      <c r="C57" s="28">
        <v>0.159</v>
      </c>
      <c r="D57" s="29">
        <v>3.4000000000000002E-2</v>
      </c>
      <c r="E57" s="28">
        <v>1.9E-2</v>
      </c>
      <c r="F57" s="30">
        <v>5.0000000000000001E-3</v>
      </c>
      <c r="G57" s="28">
        <v>0</v>
      </c>
      <c r="H57" s="29">
        <v>0</v>
      </c>
      <c r="I57" s="28">
        <v>0</v>
      </c>
      <c r="J57" s="30">
        <v>0</v>
      </c>
      <c r="K57" s="31">
        <v>0.159</v>
      </c>
      <c r="L57" s="32">
        <v>3.4000000000000002E-2</v>
      </c>
    </row>
    <row r="58" spans="1:12" x14ac:dyDescent="0.2">
      <c r="A58" s="26" t="s">
        <v>156</v>
      </c>
      <c r="B58" s="27" t="s">
        <v>157</v>
      </c>
      <c r="C58" s="28">
        <v>5.72</v>
      </c>
      <c r="D58" s="29">
        <v>2.198</v>
      </c>
      <c r="E58" s="28">
        <v>1.1060000000000001</v>
      </c>
      <c r="F58" s="30">
        <v>0.54</v>
      </c>
      <c r="G58" s="28">
        <v>0</v>
      </c>
      <c r="H58" s="29">
        <v>0</v>
      </c>
      <c r="I58" s="28">
        <v>0</v>
      </c>
      <c r="J58" s="30">
        <v>0</v>
      </c>
      <c r="K58" s="31">
        <v>5.72</v>
      </c>
      <c r="L58" s="32">
        <v>2.198</v>
      </c>
    </row>
    <row r="59" spans="1:12" x14ac:dyDescent="0.2">
      <c r="A59" s="26" t="s">
        <v>158</v>
      </c>
      <c r="B59" s="27" t="s">
        <v>159</v>
      </c>
      <c r="C59" s="28">
        <v>10758.087</v>
      </c>
      <c r="D59" s="29">
        <v>6795.942</v>
      </c>
      <c r="E59" s="28">
        <v>3004.165</v>
      </c>
      <c r="F59" s="30">
        <v>1939.2529999999999</v>
      </c>
      <c r="G59" s="28">
        <v>4.7E-2</v>
      </c>
      <c r="H59" s="29">
        <v>0.69799999999999995</v>
      </c>
      <c r="I59" s="28">
        <v>6.0000000000000001E-3</v>
      </c>
      <c r="J59" s="30">
        <v>2.9000000000000001E-2</v>
      </c>
      <c r="K59" s="31">
        <v>10758.039999999999</v>
      </c>
      <c r="L59" s="32">
        <v>6795.2439999999997</v>
      </c>
    </row>
    <row r="60" spans="1:12" x14ac:dyDescent="0.2">
      <c r="A60" s="26" t="s">
        <v>160</v>
      </c>
      <c r="B60" s="27" t="s">
        <v>161</v>
      </c>
      <c r="C60" s="28">
        <v>1665.1880000000001</v>
      </c>
      <c r="D60" s="29">
        <v>2097.9740000000002</v>
      </c>
      <c r="E60" s="28">
        <v>103.38200000000001</v>
      </c>
      <c r="F60" s="30">
        <v>129.18799999999999</v>
      </c>
      <c r="G60" s="28">
        <v>3146.6030000000001</v>
      </c>
      <c r="H60" s="29">
        <v>680.34799999999996</v>
      </c>
      <c r="I60" s="28">
        <v>650.97299999999996</v>
      </c>
      <c r="J60" s="30">
        <v>138.50899999999999</v>
      </c>
      <c r="K60" s="31">
        <v>-1481.415</v>
      </c>
      <c r="L60" s="32">
        <v>1417.6260000000002</v>
      </c>
    </row>
    <row r="61" spans="1:12" x14ac:dyDescent="0.2">
      <c r="A61" s="26" t="s">
        <v>162</v>
      </c>
      <c r="B61" s="27" t="s">
        <v>163</v>
      </c>
      <c r="C61" s="28">
        <v>0.80200000000000005</v>
      </c>
      <c r="D61" s="29">
        <v>3.4750000000000001</v>
      </c>
      <c r="E61" s="28">
        <v>2.8000000000000001E-2</v>
      </c>
      <c r="F61" s="30">
        <v>0.182</v>
      </c>
      <c r="G61" s="28">
        <v>0</v>
      </c>
      <c r="H61" s="29">
        <v>0</v>
      </c>
      <c r="I61" s="28">
        <v>0</v>
      </c>
      <c r="J61" s="30">
        <v>0</v>
      </c>
      <c r="K61" s="31">
        <v>0.80200000000000005</v>
      </c>
      <c r="L61" s="32">
        <v>3.4750000000000001</v>
      </c>
    </row>
    <row r="62" spans="1:12" x14ac:dyDescent="0.2">
      <c r="A62" s="26" t="s">
        <v>164</v>
      </c>
      <c r="B62" s="27" t="s">
        <v>165</v>
      </c>
      <c r="C62" s="28">
        <v>3851.1480000000001</v>
      </c>
      <c r="D62" s="29">
        <v>3118.9340000000002</v>
      </c>
      <c r="E62" s="28">
        <v>558.44000000000005</v>
      </c>
      <c r="F62" s="30">
        <v>543.00699999999995</v>
      </c>
      <c r="G62" s="28">
        <v>0</v>
      </c>
      <c r="H62" s="29">
        <v>0</v>
      </c>
      <c r="I62" s="28">
        <v>0</v>
      </c>
      <c r="J62" s="30">
        <v>0</v>
      </c>
      <c r="K62" s="31">
        <v>3851.1480000000001</v>
      </c>
      <c r="L62" s="32">
        <v>3118.9340000000002</v>
      </c>
    </row>
    <row r="63" spans="1:12" x14ac:dyDescent="0.2">
      <c r="A63" s="26" t="s">
        <v>166</v>
      </c>
      <c r="B63" s="27" t="s">
        <v>167</v>
      </c>
      <c r="C63" s="28">
        <v>67.344999999999999</v>
      </c>
      <c r="D63" s="29">
        <v>19.411000000000001</v>
      </c>
      <c r="E63" s="28">
        <v>0.68300000000000005</v>
      </c>
      <c r="F63" s="30">
        <v>0.34399999999999997</v>
      </c>
      <c r="G63" s="28">
        <v>0</v>
      </c>
      <c r="H63" s="29">
        <v>0</v>
      </c>
      <c r="I63" s="28">
        <v>0</v>
      </c>
      <c r="J63" s="30">
        <v>0</v>
      </c>
      <c r="K63" s="31">
        <v>67.344999999999999</v>
      </c>
      <c r="L63" s="32">
        <v>19.411000000000001</v>
      </c>
    </row>
    <row r="64" spans="1:12" x14ac:dyDescent="0.2">
      <c r="A64" s="26" t="s">
        <v>168</v>
      </c>
      <c r="B64" s="27" t="s">
        <v>169</v>
      </c>
      <c r="C64" s="28">
        <v>399.72199999999998</v>
      </c>
      <c r="D64" s="29">
        <v>437.11900000000003</v>
      </c>
      <c r="E64" s="28">
        <v>57.655000000000001</v>
      </c>
      <c r="F64" s="30">
        <v>57.247</v>
      </c>
      <c r="G64" s="28">
        <v>0</v>
      </c>
      <c r="H64" s="29">
        <v>0</v>
      </c>
      <c r="I64" s="28">
        <v>0</v>
      </c>
      <c r="J64" s="30">
        <v>0</v>
      </c>
      <c r="K64" s="31">
        <v>399.72199999999998</v>
      </c>
      <c r="L64" s="32">
        <v>437.11900000000003</v>
      </c>
    </row>
    <row r="65" spans="1:12" x14ac:dyDescent="0.2">
      <c r="A65" s="26" t="s">
        <v>170</v>
      </c>
      <c r="B65" s="27" t="s">
        <v>171</v>
      </c>
      <c r="C65" s="28">
        <v>228.05199999999999</v>
      </c>
      <c r="D65" s="29">
        <v>211.54</v>
      </c>
      <c r="E65" s="28">
        <v>14.364000000000001</v>
      </c>
      <c r="F65" s="30">
        <v>15.964</v>
      </c>
      <c r="G65" s="28">
        <v>0</v>
      </c>
      <c r="H65" s="29">
        <v>0</v>
      </c>
      <c r="I65" s="28">
        <v>0</v>
      </c>
      <c r="J65" s="30">
        <v>0</v>
      </c>
      <c r="K65" s="31">
        <v>228.05199999999999</v>
      </c>
      <c r="L65" s="32">
        <v>211.54</v>
      </c>
    </row>
    <row r="66" spans="1:12" x14ac:dyDescent="0.2">
      <c r="A66" s="26" t="s">
        <v>172</v>
      </c>
      <c r="B66" s="27" t="s">
        <v>173</v>
      </c>
      <c r="C66" s="28">
        <v>67.677999999999997</v>
      </c>
      <c r="D66" s="29">
        <v>80.691000000000003</v>
      </c>
      <c r="E66" s="28">
        <v>5.4370000000000003</v>
      </c>
      <c r="F66" s="30">
        <v>6.88</v>
      </c>
      <c r="G66" s="28">
        <v>0.85299999999999998</v>
      </c>
      <c r="H66" s="29">
        <v>0</v>
      </c>
      <c r="I66" s="28">
        <v>0.14499999999999999</v>
      </c>
      <c r="J66" s="30">
        <v>0</v>
      </c>
      <c r="K66" s="31">
        <v>66.825000000000003</v>
      </c>
      <c r="L66" s="32">
        <v>80.691000000000003</v>
      </c>
    </row>
    <row r="67" spans="1:12" x14ac:dyDescent="0.2">
      <c r="A67" s="26" t="s">
        <v>174</v>
      </c>
      <c r="B67" s="27" t="s">
        <v>175</v>
      </c>
      <c r="C67" s="28">
        <v>322.423</v>
      </c>
      <c r="D67" s="29">
        <v>357.12099999999998</v>
      </c>
      <c r="E67" s="28">
        <v>47.698</v>
      </c>
      <c r="F67" s="30">
        <v>68.415999999999997</v>
      </c>
      <c r="G67" s="28">
        <v>1624.954</v>
      </c>
      <c r="H67" s="29">
        <v>3290.7719999999999</v>
      </c>
      <c r="I67" s="28">
        <v>2524.8490000000002</v>
      </c>
      <c r="J67" s="30">
        <v>4677.18</v>
      </c>
      <c r="K67" s="31">
        <v>-1302.5309999999999</v>
      </c>
      <c r="L67" s="32">
        <v>-2933.6509999999998</v>
      </c>
    </row>
    <row r="68" spans="1:12" x14ac:dyDescent="0.2">
      <c r="A68" s="26" t="s">
        <v>176</v>
      </c>
      <c r="B68" s="27" t="s">
        <v>177</v>
      </c>
      <c r="C68" s="28">
        <v>1672.7629999999999</v>
      </c>
      <c r="D68" s="29">
        <v>1921.6310000000001</v>
      </c>
      <c r="E68" s="28">
        <v>236.67</v>
      </c>
      <c r="F68" s="30">
        <v>310.48</v>
      </c>
      <c r="G68" s="28">
        <v>0</v>
      </c>
      <c r="H68" s="29">
        <v>0</v>
      </c>
      <c r="I68" s="28">
        <v>0</v>
      </c>
      <c r="J68" s="30">
        <v>0</v>
      </c>
      <c r="K68" s="31">
        <v>1672.7629999999999</v>
      </c>
      <c r="L68" s="32">
        <v>1921.6310000000001</v>
      </c>
    </row>
    <row r="69" spans="1:12" x14ac:dyDescent="0.2">
      <c r="A69" s="26" t="s">
        <v>178</v>
      </c>
      <c r="B69" s="27" t="s">
        <v>179</v>
      </c>
      <c r="C69" s="28">
        <v>140.36799999999999</v>
      </c>
      <c r="D69" s="29">
        <v>178.11600000000001</v>
      </c>
      <c r="E69" s="28">
        <v>632.245</v>
      </c>
      <c r="F69" s="30">
        <v>728.88199999999995</v>
      </c>
      <c r="G69" s="28">
        <v>26.49</v>
      </c>
      <c r="H69" s="29">
        <v>424.072</v>
      </c>
      <c r="I69" s="28">
        <v>110</v>
      </c>
      <c r="J69" s="30">
        <v>1049.0920000000001</v>
      </c>
      <c r="K69" s="31">
        <v>113.878</v>
      </c>
      <c r="L69" s="32">
        <v>-245.95599999999999</v>
      </c>
    </row>
    <row r="70" spans="1:12" x14ac:dyDescent="0.2">
      <c r="A70" s="26" t="s">
        <v>180</v>
      </c>
      <c r="B70" s="27" t="s">
        <v>181</v>
      </c>
      <c r="C70" s="28">
        <v>425.221</v>
      </c>
      <c r="D70" s="29">
        <v>3752.7289999999998</v>
      </c>
      <c r="E70" s="28">
        <v>2829.77</v>
      </c>
      <c r="F70" s="30">
        <v>24499.68</v>
      </c>
      <c r="G70" s="28">
        <v>0</v>
      </c>
      <c r="H70" s="29">
        <v>0</v>
      </c>
      <c r="I70" s="28">
        <v>0</v>
      </c>
      <c r="J70" s="30">
        <v>0</v>
      </c>
      <c r="K70" s="31">
        <v>425.221</v>
      </c>
      <c r="L70" s="32">
        <v>3752.7289999999998</v>
      </c>
    </row>
    <row r="71" spans="1:12" x14ac:dyDescent="0.2">
      <c r="A71" s="26" t="s">
        <v>182</v>
      </c>
      <c r="B71" s="27" t="s">
        <v>183</v>
      </c>
      <c r="C71" s="28">
        <v>12.54</v>
      </c>
      <c r="D71" s="29">
        <v>102.85299999999999</v>
      </c>
      <c r="E71" s="28">
        <v>20.100000000000001</v>
      </c>
      <c r="F71" s="30">
        <v>258.14499999999998</v>
      </c>
      <c r="G71" s="28">
        <v>0</v>
      </c>
      <c r="H71" s="29">
        <v>0</v>
      </c>
      <c r="I71" s="28">
        <v>0</v>
      </c>
      <c r="J71" s="30">
        <v>0</v>
      </c>
      <c r="K71" s="31">
        <v>12.54</v>
      </c>
      <c r="L71" s="32">
        <v>102.85299999999999</v>
      </c>
    </row>
    <row r="72" spans="1:12" x14ac:dyDescent="0.2">
      <c r="A72" s="26" t="s">
        <v>184</v>
      </c>
      <c r="B72" s="27" t="s">
        <v>185</v>
      </c>
      <c r="C72" s="28">
        <v>0</v>
      </c>
      <c r="D72" s="29">
        <v>26.428999999999998</v>
      </c>
      <c r="E72" s="28">
        <v>0</v>
      </c>
      <c r="F72" s="30">
        <v>29.942</v>
      </c>
      <c r="G72" s="28">
        <v>0</v>
      </c>
      <c r="H72" s="29">
        <v>0</v>
      </c>
      <c r="I72" s="28">
        <v>0</v>
      </c>
      <c r="J72" s="30">
        <v>0</v>
      </c>
      <c r="K72" s="31">
        <v>0</v>
      </c>
      <c r="L72" s="32">
        <v>26.428999999999998</v>
      </c>
    </row>
    <row r="73" spans="1:12" x14ac:dyDescent="0.2">
      <c r="A73" s="26" t="s">
        <v>186</v>
      </c>
      <c r="B73" s="27" t="s">
        <v>187</v>
      </c>
      <c r="C73" s="28">
        <v>627.90499999999997</v>
      </c>
      <c r="D73" s="29">
        <v>372.15800000000002</v>
      </c>
      <c r="E73" s="28">
        <v>337.83300000000003</v>
      </c>
      <c r="F73" s="30">
        <v>238.62799999999999</v>
      </c>
      <c r="G73" s="28">
        <v>0</v>
      </c>
      <c r="H73" s="29">
        <v>0</v>
      </c>
      <c r="I73" s="28">
        <v>0</v>
      </c>
      <c r="J73" s="30">
        <v>0</v>
      </c>
      <c r="K73" s="31">
        <v>627.90499999999997</v>
      </c>
      <c r="L73" s="32">
        <v>372.15800000000002</v>
      </c>
    </row>
    <row r="74" spans="1:12" x14ac:dyDescent="0.2">
      <c r="A74" s="26" t="s">
        <v>188</v>
      </c>
      <c r="B74" s="27" t="s">
        <v>189</v>
      </c>
      <c r="C74" s="28">
        <v>26.021999999999998</v>
      </c>
      <c r="D74" s="29">
        <v>15.865</v>
      </c>
      <c r="E74" s="28">
        <v>14.193</v>
      </c>
      <c r="F74" s="30">
        <v>6.242</v>
      </c>
      <c r="G74" s="28">
        <v>0.5</v>
      </c>
      <c r="H74" s="29">
        <v>0</v>
      </c>
      <c r="I74" s="28">
        <v>0.95</v>
      </c>
      <c r="J74" s="30">
        <v>0</v>
      </c>
      <c r="K74" s="31">
        <v>25.521999999999998</v>
      </c>
      <c r="L74" s="32">
        <v>15.865</v>
      </c>
    </row>
    <row r="75" spans="1:12" x14ac:dyDescent="0.2">
      <c r="A75" s="26" t="s">
        <v>190</v>
      </c>
      <c r="B75" s="27" t="s">
        <v>191</v>
      </c>
      <c r="C75" s="28">
        <v>0</v>
      </c>
      <c r="D75" s="29">
        <v>0</v>
      </c>
      <c r="E75" s="28">
        <v>0</v>
      </c>
      <c r="F75" s="30">
        <v>0</v>
      </c>
      <c r="G75" s="28">
        <v>253.53800000000001</v>
      </c>
      <c r="H75" s="29">
        <v>206.76499999999999</v>
      </c>
      <c r="I75" s="28">
        <v>1155.8800000000001</v>
      </c>
      <c r="J75" s="30">
        <v>1021</v>
      </c>
      <c r="K75" s="31">
        <v>-253.53800000000001</v>
      </c>
      <c r="L75" s="32">
        <v>-206.76499999999999</v>
      </c>
    </row>
    <row r="76" spans="1:12" x14ac:dyDescent="0.2">
      <c r="A76" s="26" t="s">
        <v>192</v>
      </c>
      <c r="B76" s="27" t="s">
        <v>193</v>
      </c>
      <c r="C76" s="28">
        <v>0</v>
      </c>
      <c r="D76" s="29">
        <v>1.4E-2</v>
      </c>
      <c r="E76" s="28">
        <v>0</v>
      </c>
      <c r="F76" s="30">
        <v>4.0000000000000001E-3</v>
      </c>
      <c r="G76" s="28">
        <v>1112.337</v>
      </c>
      <c r="H76" s="29">
        <v>1855.4</v>
      </c>
      <c r="I76" s="28">
        <v>5763.982</v>
      </c>
      <c r="J76" s="30">
        <v>4690.3050000000003</v>
      </c>
      <c r="K76" s="31">
        <v>-1112.337</v>
      </c>
      <c r="L76" s="32">
        <v>-1855.3860000000002</v>
      </c>
    </row>
    <row r="77" spans="1:12" x14ac:dyDescent="0.2">
      <c r="A77" s="26" t="s">
        <v>194</v>
      </c>
      <c r="B77" s="27" t="s">
        <v>195</v>
      </c>
      <c r="C77" s="28">
        <v>375.762</v>
      </c>
      <c r="D77" s="29">
        <v>336.70800000000003</v>
      </c>
      <c r="E77" s="28">
        <v>569.37599999999998</v>
      </c>
      <c r="F77" s="30">
        <v>611.68700000000001</v>
      </c>
      <c r="G77" s="28">
        <v>0</v>
      </c>
      <c r="H77" s="29">
        <v>0</v>
      </c>
      <c r="I77" s="28">
        <v>0</v>
      </c>
      <c r="J77" s="30">
        <v>0</v>
      </c>
      <c r="K77" s="31">
        <v>375.762</v>
      </c>
      <c r="L77" s="32">
        <v>336.70800000000003</v>
      </c>
    </row>
    <row r="78" spans="1:12" x14ac:dyDescent="0.2">
      <c r="A78" s="26" t="s">
        <v>196</v>
      </c>
      <c r="B78" s="27" t="s">
        <v>197</v>
      </c>
      <c r="C78" s="28">
        <v>135.47399999999999</v>
      </c>
      <c r="D78" s="29">
        <v>230.517</v>
      </c>
      <c r="E78" s="28">
        <v>335.66800000000001</v>
      </c>
      <c r="F78" s="30">
        <v>563.16700000000003</v>
      </c>
      <c r="G78" s="28">
        <v>0</v>
      </c>
      <c r="H78" s="29">
        <v>16.5</v>
      </c>
      <c r="I78" s="28">
        <v>0</v>
      </c>
      <c r="J78" s="30">
        <v>10</v>
      </c>
      <c r="K78" s="31">
        <v>135.47399999999999</v>
      </c>
      <c r="L78" s="32">
        <v>214.017</v>
      </c>
    </row>
    <row r="79" spans="1:12" x14ac:dyDescent="0.2">
      <c r="A79" s="26" t="s">
        <v>198</v>
      </c>
      <c r="B79" s="27" t="s">
        <v>199</v>
      </c>
      <c r="C79" s="28">
        <v>146.34800000000001</v>
      </c>
      <c r="D79" s="29">
        <v>5.4930000000000003</v>
      </c>
      <c r="E79" s="28">
        <v>368.15100000000001</v>
      </c>
      <c r="F79" s="30">
        <v>13.965</v>
      </c>
      <c r="G79" s="28">
        <v>39.932000000000002</v>
      </c>
      <c r="H79" s="29">
        <v>502.16500000000002</v>
      </c>
      <c r="I79" s="28">
        <v>66</v>
      </c>
      <c r="J79" s="30">
        <v>798.5</v>
      </c>
      <c r="K79" s="31">
        <v>106.41600000000001</v>
      </c>
      <c r="L79" s="32">
        <v>-496.67200000000003</v>
      </c>
    </row>
    <row r="80" spans="1:12" x14ac:dyDescent="0.2">
      <c r="A80" s="26" t="s">
        <v>200</v>
      </c>
      <c r="B80" s="27" t="s">
        <v>201</v>
      </c>
      <c r="C80" s="28">
        <v>0.86799999999999999</v>
      </c>
      <c r="D80" s="29">
        <v>41.445</v>
      </c>
      <c r="E80" s="28">
        <v>0.75800000000000001</v>
      </c>
      <c r="F80" s="30">
        <v>52.023000000000003</v>
      </c>
      <c r="G80" s="28">
        <v>354.12700000000001</v>
      </c>
      <c r="H80" s="29">
        <v>139.935</v>
      </c>
      <c r="I80" s="28">
        <v>434.6</v>
      </c>
      <c r="J80" s="30">
        <v>200.25</v>
      </c>
      <c r="K80" s="31">
        <v>-353.25900000000001</v>
      </c>
      <c r="L80" s="32">
        <v>-98.490000000000009</v>
      </c>
    </row>
    <row r="81" spans="1:12" x14ac:dyDescent="0.2">
      <c r="A81" s="26" t="s">
        <v>202</v>
      </c>
      <c r="B81" s="27" t="s">
        <v>203</v>
      </c>
      <c r="C81" s="28">
        <v>10.968</v>
      </c>
      <c r="D81" s="29">
        <v>1.2709999999999999</v>
      </c>
      <c r="E81" s="28">
        <v>3.6</v>
      </c>
      <c r="F81" s="30">
        <v>1.01</v>
      </c>
      <c r="G81" s="28">
        <v>100.074</v>
      </c>
      <c r="H81" s="29">
        <v>2.1999999999999999E-2</v>
      </c>
      <c r="I81" s="28">
        <v>100</v>
      </c>
      <c r="J81" s="30">
        <v>6.0000000000000001E-3</v>
      </c>
      <c r="K81" s="31">
        <v>-89.105999999999995</v>
      </c>
      <c r="L81" s="32">
        <v>1.2489999999999999</v>
      </c>
    </row>
    <row r="82" spans="1:12" x14ac:dyDescent="0.2">
      <c r="A82" s="26" t="s">
        <v>204</v>
      </c>
      <c r="B82" s="27" t="s">
        <v>205</v>
      </c>
      <c r="C82" s="28">
        <v>125.71599999999999</v>
      </c>
      <c r="D82" s="29">
        <v>246.29900000000001</v>
      </c>
      <c r="E82" s="28">
        <v>47.031999999999996</v>
      </c>
      <c r="F82" s="30">
        <v>82.447000000000003</v>
      </c>
      <c r="G82" s="28">
        <v>15.99</v>
      </c>
      <c r="H82" s="29">
        <v>59.978000000000002</v>
      </c>
      <c r="I82" s="28">
        <v>19.86</v>
      </c>
      <c r="J82" s="30">
        <v>74.55</v>
      </c>
      <c r="K82" s="31">
        <v>109.726</v>
      </c>
      <c r="L82" s="32">
        <v>186.321</v>
      </c>
    </row>
    <row r="83" spans="1:12" x14ac:dyDescent="0.2">
      <c r="A83" s="26" t="s">
        <v>206</v>
      </c>
      <c r="B83" s="27" t="s">
        <v>207</v>
      </c>
      <c r="C83" s="28">
        <v>338.84100000000001</v>
      </c>
      <c r="D83" s="29">
        <v>130.16499999999999</v>
      </c>
      <c r="E83" s="28">
        <v>731.125</v>
      </c>
      <c r="F83" s="30">
        <v>279.00200000000001</v>
      </c>
      <c r="G83" s="28">
        <v>9.4309999999999992</v>
      </c>
      <c r="H83" s="29">
        <v>16.311</v>
      </c>
      <c r="I83" s="28">
        <v>16.05</v>
      </c>
      <c r="J83" s="30">
        <v>29.8</v>
      </c>
      <c r="K83" s="31">
        <v>329.41</v>
      </c>
      <c r="L83" s="32">
        <v>113.85399999999998</v>
      </c>
    </row>
    <row r="84" spans="1:12" x14ac:dyDescent="0.2">
      <c r="A84" s="26" t="s">
        <v>208</v>
      </c>
      <c r="B84" s="27" t="s">
        <v>209</v>
      </c>
      <c r="C84" s="28">
        <v>3423.8679999999999</v>
      </c>
      <c r="D84" s="29">
        <v>1698.3969999999999</v>
      </c>
      <c r="E84" s="28">
        <v>4063.8139999999999</v>
      </c>
      <c r="F84" s="30">
        <v>2286.08</v>
      </c>
      <c r="G84" s="28">
        <v>0</v>
      </c>
      <c r="H84" s="29">
        <v>0</v>
      </c>
      <c r="I84" s="28">
        <v>0</v>
      </c>
      <c r="J84" s="30">
        <v>0</v>
      </c>
      <c r="K84" s="31">
        <v>3423.8679999999999</v>
      </c>
      <c r="L84" s="32">
        <v>1698.3969999999999</v>
      </c>
    </row>
    <row r="85" spans="1:12" x14ac:dyDescent="0.2">
      <c r="A85" s="26" t="s">
        <v>210</v>
      </c>
      <c r="B85" s="27" t="s">
        <v>211</v>
      </c>
      <c r="C85" s="28">
        <v>49.701000000000001</v>
      </c>
      <c r="D85" s="29">
        <v>90.706000000000003</v>
      </c>
      <c r="E85" s="28">
        <v>23.975000000000001</v>
      </c>
      <c r="F85" s="30">
        <v>56.625</v>
      </c>
      <c r="G85" s="28">
        <v>0</v>
      </c>
      <c r="H85" s="29">
        <v>0</v>
      </c>
      <c r="I85" s="28">
        <v>0</v>
      </c>
      <c r="J85" s="30">
        <v>0</v>
      </c>
      <c r="K85" s="31">
        <v>49.701000000000001</v>
      </c>
      <c r="L85" s="32">
        <v>90.706000000000003</v>
      </c>
    </row>
    <row r="86" spans="1:12" x14ac:dyDescent="0.2">
      <c r="A86" s="26" t="s">
        <v>212</v>
      </c>
      <c r="B86" s="27" t="s">
        <v>213</v>
      </c>
      <c r="C86" s="28">
        <v>37.759</v>
      </c>
      <c r="D86" s="29">
        <v>30.324000000000002</v>
      </c>
      <c r="E86" s="28">
        <v>66.709000000000003</v>
      </c>
      <c r="F86" s="30">
        <v>20.701000000000001</v>
      </c>
      <c r="G86" s="28">
        <v>0</v>
      </c>
      <c r="H86" s="29">
        <v>165.096</v>
      </c>
      <c r="I86" s="28">
        <v>0</v>
      </c>
      <c r="J86" s="30">
        <v>270.39999999999998</v>
      </c>
      <c r="K86" s="31">
        <v>37.759</v>
      </c>
      <c r="L86" s="32">
        <v>-134.77199999999999</v>
      </c>
    </row>
    <row r="87" spans="1:12" x14ac:dyDescent="0.2">
      <c r="A87" s="26" t="s">
        <v>214</v>
      </c>
      <c r="B87" s="27" t="s">
        <v>215</v>
      </c>
      <c r="C87" s="28">
        <v>40.337000000000003</v>
      </c>
      <c r="D87" s="29">
        <v>39.066000000000003</v>
      </c>
      <c r="E87" s="28">
        <v>19.968</v>
      </c>
      <c r="F87" s="30">
        <v>19.968</v>
      </c>
      <c r="G87" s="28">
        <v>0</v>
      </c>
      <c r="H87" s="29">
        <v>0</v>
      </c>
      <c r="I87" s="28">
        <v>0</v>
      </c>
      <c r="J87" s="30">
        <v>0</v>
      </c>
      <c r="K87" s="31">
        <v>40.337000000000003</v>
      </c>
      <c r="L87" s="32">
        <v>39.066000000000003</v>
      </c>
    </row>
    <row r="88" spans="1:12" x14ac:dyDescent="0.2">
      <c r="A88" s="26" t="s">
        <v>216</v>
      </c>
      <c r="B88" s="27" t="s">
        <v>217</v>
      </c>
      <c r="C88" s="28">
        <v>7.0000000000000001E-3</v>
      </c>
      <c r="D88" s="29">
        <v>7.968</v>
      </c>
      <c r="E88" s="28">
        <v>2.4E-2</v>
      </c>
      <c r="F88" s="30">
        <v>6.02</v>
      </c>
      <c r="G88" s="28">
        <v>9053.9959999999992</v>
      </c>
      <c r="H88" s="29">
        <v>14241.45</v>
      </c>
      <c r="I88" s="28">
        <v>22460.502</v>
      </c>
      <c r="J88" s="30">
        <v>30236.600999999999</v>
      </c>
      <c r="K88" s="31">
        <v>-9053.9889999999996</v>
      </c>
      <c r="L88" s="32">
        <v>-14233.482</v>
      </c>
    </row>
    <row r="89" spans="1:12" x14ac:dyDescent="0.2">
      <c r="A89" s="26" t="s">
        <v>218</v>
      </c>
      <c r="B89" s="27" t="s">
        <v>219</v>
      </c>
      <c r="C89" s="28">
        <v>0</v>
      </c>
      <c r="D89" s="29">
        <v>1872.26</v>
      </c>
      <c r="E89" s="28">
        <v>0</v>
      </c>
      <c r="F89" s="30">
        <v>310.02499999999998</v>
      </c>
      <c r="G89" s="28">
        <v>212.136</v>
      </c>
      <c r="H89" s="29">
        <v>0</v>
      </c>
      <c r="I89" s="28">
        <v>554.84100000000001</v>
      </c>
      <c r="J89" s="30">
        <v>0</v>
      </c>
      <c r="K89" s="31">
        <v>-212.136</v>
      </c>
      <c r="L89" s="32">
        <v>1872.26</v>
      </c>
    </row>
    <row r="90" spans="1:12" x14ac:dyDescent="0.2">
      <c r="A90" s="26" t="s">
        <v>220</v>
      </c>
      <c r="B90" s="27" t="s">
        <v>221</v>
      </c>
      <c r="C90" s="28">
        <v>698.25199999999995</v>
      </c>
      <c r="D90" s="29">
        <v>304.596</v>
      </c>
      <c r="E90" s="28">
        <v>81.558999999999997</v>
      </c>
      <c r="F90" s="30">
        <v>53.24</v>
      </c>
      <c r="G90" s="28">
        <v>338.96300000000002</v>
      </c>
      <c r="H90" s="29">
        <v>1027.7349999999999</v>
      </c>
      <c r="I90" s="28">
        <v>798.24</v>
      </c>
      <c r="J90" s="30">
        <v>2481.4059999999999</v>
      </c>
      <c r="K90" s="31">
        <v>359.28899999999993</v>
      </c>
      <c r="L90" s="32">
        <v>-723.1389999999999</v>
      </c>
    </row>
    <row r="91" spans="1:12" x14ac:dyDescent="0.2">
      <c r="A91" s="26" t="s">
        <v>222</v>
      </c>
      <c r="B91" s="27" t="s">
        <v>223</v>
      </c>
      <c r="C91" s="28">
        <v>1161.7750000000001</v>
      </c>
      <c r="D91" s="29">
        <v>399.85700000000003</v>
      </c>
      <c r="E91" s="28">
        <v>452.01299999999998</v>
      </c>
      <c r="F91" s="30">
        <v>172.10599999999999</v>
      </c>
      <c r="G91" s="28">
        <v>10190.933999999999</v>
      </c>
      <c r="H91" s="29">
        <v>15877.184999999999</v>
      </c>
      <c r="I91" s="28">
        <v>21267.942999999999</v>
      </c>
      <c r="J91" s="30">
        <v>38286.705999999998</v>
      </c>
      <c r="K91" s="31">
        <v>-9029.1589999999997</v>
      </c>
      <c r="L91" s="32">
        <v>-15477.328</v>
      </c>
    </row>
    <row r="92" spans="1:12" x14ac:dyDescent="0.2">
      <c r="A92" s="26" t="s">
        <v>224</v>
      </c>
      <c r="B92" s="27" t="s">
        <v>225</v>
      </c>
      <c r="C92" s="28">
        <v>5.8000000000000003E-2</v>
      </c>
      <c r="D92" s="29">
        <v>2.1999999999999999E-2</v>
      </c>
      <c r="E92" s="28">
        <v>1E-3</v>
      </c>
      <c r="F92" s="30">
        <v>0.01</v>
      </c>
      <c r="G92" s="28">
        <v>0</v>
      </c>
      <c r="H92" s="29">
        <v>0</v>
      </c>
      <c r="I92" s="28">
        <v>0</v>
      </c>
      <c r="J92" s="30">
        <v>0</v>
      </c>
      <c r="K92" s="31">
        <v>5.8000000000000003E-2</v>
      </c>
      <c r="L92" s="32">
        <v>2.1999999999999999E-2</v>
      </c>
    </row>
    <row r="93" spans="1:12" x14ac:dyDescent="0.2">
      <c r="A93" s="26" t="s">
        <v>226</v>
      </c>
      <c r="B93" s="27" t="s">
        <v>227</v>
      </c>
      <c r="C93" s="28">
        <v>4423.1679999999997</v>
      </c>
      <c r="D93" s="29">
        <v>17858.131000000001</v>
      </c>
      <c r="E93" s="28">
        <v>850.81700000000001</v>
      </c>
      <c r="F93" s="30">
        <v>844.72</v>
      </c>
      <c r="G93" s="28">
        <v>434.45699999999999</v>
      </c>
      <c r="H93" s="29">
        <v>1857.5540000000001</v>
      </c>
      <c r="I93" s="28">
        <v>569.02</v>
      </c>
      <c r="J93" s="30">
        <v>1768.758</v>
      </c>
      <c r="K93" s="31">
        <v>3988.7109999999998</v>
      </c>
      <c r="L93" s="32">
        <v>16000.577000000001</v>
      </c>
    </row>
    <row r="94" spans="1:12" x14ac:dyDescent="0.2">
      <c r="A94" s="26" t="s">
        <v>228</v>
      </c>
      <c r="B94" s="27" t="s">
        <v>229</v>
      </c>
      <c r="C94" s="28">
        <v>22.402000000000001</v>
      </c>
      <c r="D94" s="29">
        <v>82.064999999999998</v>
      </c>
      <c r="E94" s="28">
        <v>1.8</v>
      </c>
      <c r="F94" s="30">
        <v>5.7110000000000003</v>
      </c>
      <c r="G94" s="28">
        <v>0</v>
      </c>
      <c r="H94" s="29">
        <v>0</v>
      </c>
      <c r="I94" s="28">
        <v>0</v>
      </c>
      <c r="J94" s="30">
        <v>0</v>
      </c>
      <c r="K94" s="31">
        <v>22.402000000000001</v>
      </c>
      <c r="L94" s="32">
        <v>82.064999999999998</v>
      </c>
    </row>
    <row r="95" spans="1:12" x14ac:dyDescent="0.2">
      <c r="A95" s="26" t="s">
        <v>230</v>
      </c>
      <c r="B95" s="27" t="s">
        <v>231</v>
      </c>
      <c r="C95" s="28">
        <v>2775.21</v>
      </c>
      <c r="D95" s="29">
        <v>3395.9960000000001</v>
      </c>
      <c r="E95" s="28">
        <v>692.52700000000004</v>
      </c>
      <c r="F95" s="30">
        <v>915.21</v>
      </c>
      <c r="G95" s="28">
        <v>1406.8530000000001</v>
      </c>
      <c r="H95" s="29">
        <v>1948.912</v>
      </c>
      <c r="I95" s="28">
        <v>185.602</v>
      </c>
      <c r="J95" s="30">
        <v>447.262</v>
      </c>
      <c r="K95" s="31">
        <v>1368.357</v>
      </c>
      <c r="L95" s="32">
        <v>1447.0840000000001</v>
      </c>
    </row>
    <row r="96" spans="1:12" x14ac:dyDescent="0.2">
      <c r="A96" s="26" t="s">
        <v>232</v>
      </c>
      <c r="B96" s="27" t="s">
        <v>233</v>
      </c>
      <c r="C96" s="28">
        <v>1032.8</v>
      </c>
      <c r="D96" s="29">
        <v>849.65099999999995</v>
      </c>
      <c r="E96" s="28">
        <v>727.24199999999996</v>
      </c>
      <c r="F96" s="30">
        <v>728.93299999999999</v>
      </c>
      <c r="G96" s="28">
        <v>6.8440000000000003</v>
      </c>
      <c r="H96" s="29">
        <v>0</v>
      </c>
      <c r="I96" s="28">
        <v>0.32900000000000001</v>
      </c>
      <c r="J96" s="30">
        <v>0</v>
      </c>
      <c r="K96" s="31">
        <v>1025.9559999999999</v>
      </c>
      <c r="L96" s="32">
        <v>849.65099999999995</v>
      </c>
    </row>
    <row r="97" spans="1:12" x14ac:dyDescent="0.2">
      <c r="A97" s="26" t="s">
        <v>234</v>
      </c>
      <c r="B97" s="27" t="s">
        <v>235</v>
      </c>
      <c r="C97" s="28">
        <v>0</v>
      </c>
      <c r="D97" s="29">
        <v>0</v>
      </c>
      <c r="E97" s="28">
        <v>0</v>
      </c>
      <c r="F97" s="30">
        <v>0</v>
      </c>
      <c r="G97" s="28">
        <v>0</v>
      </c>
      <c r="H97" s="29">
        <v>2.1459999999999999</v>
      </c>
      <c r="I97" s="28">
        <v>4.0000000000000001E-3</v>
      </c>
      <c r="J97" s="30">
        <v>5.3170000000000002</v>
      </c>
      <c r="K97" s="31">
        <v>0</v>
      </c>
      <c r="L97" s="32">
        <v>-2.1459999999999999</v>
      </c>
    </row>
    <row r="98" spans="1:12" x14ac:dyDescent="0.2">
      <c r="A98" s="26" t="s">
        <v>236</v>
      </c>
      <c r="B98" s="27" t="s">
        <v>237</v>
      </c>
      <c r="C98" s="28">
        <v>64.686999999999998</v>
      </c>
      <c r="D98" s="29">
        <v>75.873000000000005</v>
      </c>
      <c r="E98" s="28">
        <v>91.917000000000002</v>
      </c>
      <c r="F98" s="30">
        <v>81.605999999999995</v>
      </c>
      <c r="G98" s="28">
        <v>756.51800000000003</v>
      </c>
      <c r="H98" s="29">
        <v>1381.48</v>
      </c>
      <c r="I98" s="28">
        <v>1924.126</v>
      </c>
      <c r="J98" s="30">
        <v>3132.1460000000002</v>
      </c>
      <c r="K98" s="31">
        <v>-691.83100000000002</v>
      </c>
      <c r="L98" s="32">
        <v>-1305.607</v>
      </c>
    </row>
    <row r="99" spans="1:12" x14ac:dyDescent="0.2">
      <c r="A99" s="26" t="s">
        <v>238</v>
      </c>
      <c r="B99" s="27" t="s">
        <v>239</v>
      </c>
      <c r="C99" s="28">
        <v>117.771</v>
      </c>
      <c r="D99" s="29">
        <v>131.459</v>
      </c>
      <c r="E99" s="28">
        <v>33.591000000000001</v>
      </c>
      <c r="F99" s="30">
        <v>47.902999999999999</v>
      </c>
      <c r="G99" s="28">
        <v>0</v>
      </c>
      <c r="H99" s="29">
        <v>3.7589999999999999</v>
      </c>
      <c r="I99" s="28">
        <v>0</v>
      </c>
      <c r="J99" s="30">
        <v>7.5999999999999998E-2</v>
      </c>
      <c r="K99" s="31">
        <v>117.771</v>
      </c>
      <c r="L99" s="32">
        <v>127.7</v>
      </c>
    </row>
    <row r="100" spans="1:12" x14ac:dyDescent="0.2">
      <c r="A100" s="26" t="s">
        <v>240</v>
      </c>
      <c r="B100" s="27" t="s">
        <v>241</v>
      </c>
      <c r="C100" s="28">
        <v>3378.6990000000001</v>
      </c>
      <c r="D100" s="29">
        <v>3200.6129999999998</v>
      </c>
      <c r="E100" s="28">
        <v>214.59399999999999</v>
      </c>
      <c r="F100" s="30">
        <v>199.67699999999999</v>
      </c>
      <c r="G100" s="28">
        <v>25.047000000000001</v>
      </c>
      <c r="H100" s="29">
        <v>148.05600000000001</v>
      </c>
      <c r="I100" s="28">
        <v>27.664999999999999</v>
      </c>
      <c r="J100" s="30">
        <v>4.0289999999999999</v>
      </c>
      <c r="K100" s="31">
        <v>3353.652</v>
      </c>
      <c r="L100" s="32">
        <v>3052.5569999999998</v>
      </c>
    </row>
    <row r="101" spans="1:12" x14ac:dyDescent="0.2">
      <c r="A101" s="26" t="s">
        <v>242</v>
      </c>
      <c r="B101" s="27" t="s">
        <v>243</v>
      </c>
      <c r="C101" s="28">
        <v>54.889000000000003</v>
      </c>
      <c r="D101" s="29">
        <v>54.061</v>
      </c>
      <c r="E101" s="28">
        <v>89.472999999999999</v>
      </c>
      <c r="F101" s="30">
        <v>83.278999999999996</v>
      </c>
      <c r="G101" s="28">
        <v>0</v>
      </c>
      <c r="H101" s="29">
        <v>42.38</v>
      </c>
      <c r="I101" s="28">
        <v>0</v>
      </c>
      <c r="J101" s="30">
        <v>80.56</v>
      </c>
      <c r="K101" s="31">
        <v>54.889000000000003</v>
      </c>
      <c r="L101" s="32">
        <v>11.680999999999997</v>
      </c>
    </row>
    <row r="102" spans="1:12" x14ac:dyDescent="0.2">
      <c r="A102" s="26" t="s">
        <v>244</v>
      </c>
      <c r="B102" s="27" t="s">
        <v>245</v>
      </c>
      <c r="C102" s="28">
        <v>128.44399999999999</v>
      </c>
      <c r="D102" s="29">
        <v>123.81699999999999</v>
      </c>
      <c r="E102" s="28">
        <v>25.623000000000001</v>
      </c>
      <c r="F102" s="30">
        <v>16.577000000000002</v>
      </c>
      <c r="G102" s="28">
        <v>2772.4630000000002</v>
      </c>
      <c r="H102" s="29">
        <v>2602.4340000000002</v>
      </c>
      <c r="I102" s="28">
        <v>36351.197999999997</v>
      </c>
      <c r="J102" s="30">
        <v>39618.016000000003</v>
      </c>
      <c r="K102" s="31">
        <v>-2644.0190000000002</v>
      </c>
      <c r="L102" s="32">
        <v>-2478.6170000000002</v>
      </c>
    </row>
    <row r="103" spans="1:12" x14ac:dyDescent="0.2">
      <c r="A103" s="26" t="s">
        <v>246</v>
      </c>
      <c r="B103" s="27" t="s">
        <v>247</v>
      </c>
      <c r="C103" s="28">
        <v>0</v>
      </c>
      <c r="D103" s="29">
        <v>0</v>
      </c>
      <c r="E103" s="28">
        <v>0</v>
      </c>
      <c r="F103" s="30">
        <v>0</v>
      </c>
      <c r="G103" s="28">
        <v>0</v>
      </c>
      <c r="H103" s="29">
        <v>46.31</v>
      </c>
      <c r="I103" s="28">
        <v>0</v>
      </c>
      <c r="J103" s="30">
        <v>88.82</v>
      </c>
      <c r="K103" s="31">
        <v>0</v>
      </c>
      <c r="L103" s="32">
        <v>-46.31</v>
      </c>
    </row>
    <row r="104" spans="1:12" x14ac:dyDescent="0.2">
      <c r="A104" s="26" t="s">
        <v>252</v>
      </c>
      <c r="B104" s="27" t="s">
        <v>253</v>
      </c>
      <c r="C104" s="28">
        <v>2158.797</v>
      </c>
      <c r="D104" s="29">
        <v>2382.6129999999998</v>
      </c>
      <c r="E104" s="28">
        <v>85.019000000000005</v>
      </c>
      <c r="F104" s="30">
        <v>80.486999999999995</v>
      </c>
      <c r="G104" s="28">
        <v>0</v>
      </c>
      <c r="H104" s="29">
        <v>135.40299999999999</v>
      </c>
      <c r="I104" s="28">
        <v>0</v>
      </c>
      <c r="J104" s="30">
        <v>3.42</v>
      </c>
      <c r="K104" s="31">
        <v>2158.797</v>
      </c>
      <c r="L104" s="32">
        <v>2247.21</v>
      </c>
    </row>
    <row r="105" spans="1:12" x14ac:dyDescent="0.2">
      <c r="A105" s="26" t="s">
        <v>254</v>
      </c>
      <c r="B105" s="27" t="s">
        <v>255</v>
      </c>
      <c r="C105" s="28">
        <v>66.224000000000004</v>
      </c>
      <c r="D105" s="29">
        <v>53.506999999999998</v>
      </c>
      <c r="E105" s="28">
        <v>6.9450000000000003</v>
      </c>
      <c r="F105" s="30">
        <v>5.7</v>
      </c>
      <c r="G105" s="28">
        <v>0</v>
      </c>
      <c r="H105" s="29">
        <v>0</v>
      </c>
      <c r="I105" s="28">
        <v>0</v>
      </c>
      <c r="J105" s="30">
        <v>0</v>
      </c>
      <c r="K105" s="31">
        <v>66.224000000000004</v>
      </c>
      <c r="L105" s="32">
        <v>53.506999999999998</v>
      </c>
    </row>
    <row r="106" spans="1:12" x14ac:dyDescent="0.2">
      <c r="A106" s="26" t="s">
        <v>258</v>
      </c>
      <c r="B106" s="27" t="s">
        <v>259</v>
      </c>
      <c r="C106" s="28">
        <v>25.317</v>
      </c>
      <c r="D106" s="29">
        <v>34.088000000000001</v>
      </c>
      <c r="E106" s="28">
        <v>11</v>
      </c>
      <c r="F106" s="30">
        <v>14.661</v>
      </c>
      <c r="G106" s="28">
        <v>0</v>
      </c>
      <c r="H106" s="29">
        <v>561.39499999999998</v>
      </c>
      <c r="I106" s="28">
        <v>0</v>
      </c>
      <c r="J106" s="30">
        <v>771.98</v>
      </c>
      <c r="K106" s="31">
        <v>25.317</v>
      </c>
      <c r="L106" s="32">
        <v>-527.30700000000002</v>
      </c>
    </row>
    <row r="107" spans="1:12" x14ac:dyDescent="0.2">
      <c r="A107" s="26" t="s">
        <v>260</v>
      </c>
      <c r="B107" s="27" t="s">
        <v>261</v>
      </c>
      <c r="C107" s="28">
        <v>5.5279999999999996</v>
      </c>
      <c r="D107" s="29">
        <v>3.7290000000000001</v>
      </c>
      <c r="E107" s="28">
        <v>3.3119999999999998</v>
      </c>
      <c r="F107" s="30">
        <v>1.7869999999999999</v>
      </c>
      <c r="G107" s="28">
        <v>0</v>
      </c>
      <c r="H107" s="29">
        <v>0</v>
      </c>
      <c r="I107" s="28">
        <v>0</v>
      </c>
      <c r="J107" s="30">
        <v>0</v>
      </c>
      <c r="K107" s="31">
        <v>5.5279999999999996</v>
      </c>
      <c r="L107" s="32">
        <v>3.7290000000000001</v>
      </c>
    </row>
    <row r="108" spans="1:12" x14ac:dyDescent="0.2">
      <c r="A108" s="26" t="s">
        <v>262</v>
      </c>
      <c r="B108" s="27" t="s">
        <v>263</v>
      </c>
      <c r="C108" s="28">
        <v>2179.076</v>
      </c>
      <c r="D108" s="29">
        <v>3109.8310000000001</v>
      </c>
      <c r="E108" s="28">
        <v>551.76099999999997</v>
      </c>
      <c r="F108" s="30">
        <v>874.01199999999994</v>
      </c>
      <c r="G108" s="28">
        <v>0</v>
      </c>
      <c r="H108" s="29">
        <v>0</v>
      </c>
      <c r="I108" s="28">
        <v>0</v>
      </c>
      <c r="J108" s="30">
        <v>0</v>
      </c>
      <c r="K108" s="31">
        <v>2179.076</v>
      </c>
      <c r="L108" s="32">
        <v>3109.8310000000001</v>
      </c>
    </row>
    <row r="109" spans="1:12" x14ac:dyDescent="0.2">
      <c r="A109" s="26" t="s">
        <v>264</v>
      </c>
      <c r="B109" s="27" t="s">
        <v>265</v>
      </c>
      <c r="C109" s="28">
        <v>993.98400000000004</v>
      </c>
      <c r="D109" s="29">
        <v>520.62800000000004</v>
      </c>
      <c r="E109" s="28">
        <v>581.97400000000005</v>
      </c>
      <c r="F109" s="30">
        <v>351.81900000000002</v>
      </c>
      <c r="G109" s="28">
        <v>0</v>
      </c>
      <c r="H109" s="29">
        <v>0</v>
      </c>
      <c r="I109" s="28">
        <v>0</v>
      </c>
      <c r="J109" s="30">
        <v>0</v>
      </c>
      <c r="K109" s="31">
        <v>993.98400000000004</v>
      </c>
      <c r="L109" s="32">
        <v>520.62800000000004</v>
      </c>
    </row>
    <row r="110" spans="1:12" x14ac:dyDescent="0.2">
      <c r="A110" s="26" t="s">
        <v>266</v>
      </c>
      <c r="B110" s="27" t="s">
        <v>267</v>
      </c>
      <c r="C110" s="28">
        <v>3.47</v>
      </c>
      <c r="D110" s="29">
        <v>4.6130000000000004</v>
      </c>
      <c r="E110" s="28">
        <v>0.8</v>
      </c>
      <c r="F110" s="30">
        <v>0.88</v>
      </c>
      <c r="G110" s="28">
        <v>0</v>
      </c>
      <c r="H110" s="29">
        <v>0</v>
      </c>
      <c r="I110" s="28">
        <v>0</v>
      </c>
      <c r="J110" s="30">
        <v>0</v>
      </c>
      <c r="K110" s="31">
        <v>3.47</v>
      </c>
      <c r="L110" s="32">
        <v>4.6130000000000004</v>
      </c>
    </row>
    <row r="111" spans="1:12" x14ac:dyDescent="0.2">
      <c r="A111" s="26" t="s">
        <v>268</v>
      </c>
      <c r="B111" s="27" t="s">
        <v>269</v>
      </c>
      <c r="C111" s="28">
        <v>24.062999999999999</v>
      </c>
      <c r="D111" s="29">
        <v>25.376000000000001</v>
      </c>
      <c r="E111" s="28">
        <v>4.4550000000000001</v>
      </c>
      <c r="F111" s="30">
        <v>4.056</v>
      </c>
      <c r="G111" s="28">
        <v>0</v>
      </c>
      <c r="H111" s="29">
        <v>24.762</v>
      </c>
      <c r="I111" s="28">
        <v>0</v>
      </c>
      <c r="J111" s="30">
        <v>2.673</v>
      </c>
      <c r="K111" s="31">
        <v>24.062999999999999</v>
      </c>
      <c r="L111" s="32">
        <v>0.61400000000000077</v>
      </c>
    </row>
    <row r="112" spans="1:12" x14ac:dyDescent="0.2">
      <c r="A112" s="26" t="s">
        <v>270</v>
      </c>
      <c r="B112" s="27" t="s">
        <v>271</v>
      </c>
      <c r="C112" s="28">
        <v>23.827000000000002</v>
      </c>
      <c r="D112" s="29">
        <v>16.440999999999999</v>
      </c>
      <c r="E112" s="28">
        <v>3.399</v>
      </c>
      <c r="F112" s="30">
        <v>3.17</v>
      </c>
      <c r="G112" s="28">
        <v>0</v>
      </c>
      <c r="H112" s="29">
        <v>0</v>
      </c>
      <c r="I112" s="28">
        <v>0</v>
      </c>
      <c r="J112" s="30">
        <v>0</v>
      </c>
      <c r="K112" s="31">
        <v>23.827000000000002</v>
      </c>
      <c r="L112" s="32">
        <v>16.440999999999999</v>
      </c>
    </row>
    <row r="113" spans="1:12" x14ac:dyDescent="0.2">
      <c r="A113" s="26" t="s">
        <v>272</v>
      </c>
      <c r="B113" s="27" t="s">
        <v>273</v>
      </c>
      <c r="C113" s="28">
        <v>1.78</v>
      </c>
      <c r="D113" s="29">
        <v>11.099</v>
      </c>
      <c r="E113" s="28">
        <v>0.84299999999999997</v>
      </c>
      <c r="F113" s="30">
        <v>5.1210000000000004</v>
      </c>
      <c r="G113" s="28">
        <v>0</v>
      </c>
      <c r="H113" s="29">
        <v>0</v>
      </c>
      <c r="I113" s="28">
        <v>0</v>
      </c>
      <c r="J113" s="30">
        <v>0</v>
      </c>
      <c r="K113" s="31">
        <v>1.78</v>
      </c>
      <c r="L113" s="32">
        <v>11.099</v>
      </c>
    </row>
    <row r="114" spans="1:12" x14ac:dyDescent="0.2">
      <c r="A114" s="26" t="s">
        <v>274</v>
      </c>
      <c r="B114" s="27" t="s">
        <v>275</v>
      </c>
      <c r="C114" s="28">
        <v>514.39499999999998</v>
      </c>
      <c r="D114" s="29">
        <v>952.38099999999997</v>
      </c>
      <c r="E114" s="28">
        <v>115.797</v>
      </c>
      <c r="F114" s="30">
        <v>170.92500000000001</v>
      </c>
      <c r="G114" s="28">
        <v>35.399000000000001</v>
      </c>
      <c r="H114" s="29">
        <v>44.377000000000002</v>
      </c>
      <c r="I114" s="28">
        <v>2.0219999999999998</v>
      </c>
      <c r="J114" s="30">
        <v>2.8959999999999999</v>
      </c>
      <c r="K114" s="31">
        <v>478.99599999999998</v>
      </c>
      <c r="L114" s="32">
        <v>908.00400000000002</v>
      </c>
    </row>
    <row r="115" spans="1:12" x14ac:dyDescent="0.2">
      <c r="A115" s="26" t="s">
        <v>276</v>
      </c>
      <c r="B115" s="27" t="s">
        <v>277</v>
      </c>
      <c r="C115" s="28">
        <v>1623.954</v>
      </c>
      <c r="D115" s="29">
        <v>1029.8340000000001</v>
      </c>
      <c r="E115" s="28">
        <v>361.44400000000002</v>
      </c>
      <c r="F115" s="30">
        <v>230.56399999999999</v>
      </c>
      <c r="G115" s="28">
        <v>8.8190000000000008</v>
      </c>
      <c r="H115" s="29">
        <v>21.318999999999999</v>
      </c>
      <c r="I115" s="28">
        <v>22</v>
      </c>
      <c r="J115" s="30">
        <v>44.08</v>
      </c>
      <c r="K115" s="31">
        <v>1615.135</v>
      </c>
      <c r="L115" s="32">
        <v>1008.5150000000001</v>
      </c>
    </row>
    <row r="116" spans="1:12" x14ac:dyDescent="0.2">
      <c r="A116" s="26" t="s">
        <v>278</v>
      </c>
      <c r="B116" s="27" t="s">
        <v>279</v>
      </c>
      <c r="C116" s="28">
        <v>3344.6239999999998</v>
      </c>
      <c r="D116" s="29">
        <v>3781.7710000000002</v>
      </c>
      <c r="E116" s="28">
        <v>3842.29</v>
      </c>
      <c r="F116" s="30">
        <v>3882.5520000000001</v>
      </c>
      <c r="G116" s="28">
        <v>5.5E-2</v>
      </c>
      <c r="H116" s="29">
        <v>0</v>
      </c>
      <c r="I116" s="28">
        <v>5.0000000000000001E-3</v>
      </c>
      <c r="J116" s="30">
        <v>0</v>
      </c>
      <c r="K116" s="31">
        <v>3344.569</v>
      </c>
      <c r="L116" s="32">
        <v>3781.7710000000002</v>
      </c>
    </row>
    <row r="117" spans="1:12" x14ac:dyDescent="0.2">
      <c r="A117" s="26" t="s">
        <v>280</v>
      </c>
      <c r="B117" s="27" t="s">
        <v>281</v>
      </c>
      <c r="C117" s="28">
        <v>124.74299999999999</v>
      </c>
      <c r="D117" s="29">
        <v>52.906999999999996</v>
      </c>
      <c r="E117" s="28">
        <v>14.006</v>
      </c>
      <c r="F117" s="30">
        <v>24.600999999999999</v>
      </c>
      <c r="G117" s="28">
        <v>7969.59</v>
      </c>
      <c r="H117" s="29">
        <v>10871.418</v>
      </c>
      <c r="I117" s="28">
        <v>14719.35</v>
      </c>
      <c r="J117" s="30">
        <v>17744.295999999998</v>
      </c>
      <c r="K117" s="31">
        <v>-7844.8469999999998</v>
      </c>
      <c r="L117" s="32">
        <v>-10818.511</v>
      </c>
    </row>
    <row r="118" spans="1:12" x14ac:dyDescent="0.2">
      <c r="A118" s="26" t="s">
        <v>282</v>
      </c>
      <c r="B118" s="27" t="s">
        <v>283</v>
      </c>
      <c r="C118" s="28">
        <v>1366.4449999999999</v>
      </c>
      <c r="D118" s="29">
        <v>1045.075</v>
      </c>
      <c r="E118" s="28">
        <v>8444.5</v>
      </c>
      <c r="F118" s="30">
        <v>6902.84</v>
      </c>
      <c r="G118" s="28">
        <v>0</v>
      </c>
      <c r="H118" s="29">
        <v>89.870999999999995</v>
      </c>
      <c r="I118" s="28">
        <v>0</v>
      </c>
      <c r="J118" s="30">
        <v>227.36</v>
      </c>
      <c r="K118" s="31">
        <v>1366.4449999999999</v>
      </c>
      <c r="L118" s="32">
        <v>955.20400000000006</v>
      </c>
    </row>
    <row r="119" spans="1:12" x14ac:dyDescent="0.2">
      <c r="A119" s="26" t="s">
        <v>284</v>
      </c>
      <c r="B119" s="27" t="s">
        <v>285</v>
      </c>
      <c r="C119" s="28">
        <v>22.992000000000001</v>
      </c>
      <c r="D119" s="29">
        <v>38.249000000000002</v>
      </c>
      <c r="E119" s="28">
        <v>1.698</v>
      </c>
      <c r="F119" s="30">
        <v>8.6349999999999998</v>
      </c>
      <c r="G119" s="28">
        <v>0</v>
      </c>
      <c r="H119" s="29">
        <v>0</v>
      </c>
      <c r="I119" s="28">
        <v>0</v>
      </c>
      <c r="J119" s="30">
        <v>0</v>
      </c>
      <c r="K119" s="31">
        <v>22.992000000000001</v>
      </c>
      <c r="L119" s="32">
        <v>38.249000000000002</v>
      </c>
    </row>
    <row r="120" spans="1:12" x14ac:dyDescent="0.2">
      <c r="A120" s="26" t="s">
        <v>290</v>
      </c>
      <c r="B120" s="27" t="s">
        <v>291</v>
      </c>
      <c r="C120" s="28">
        <v>2477.9760000000001</v>
      </c>
      <c r="D120" s="29">
        <v>3957.808</v>
      </c>
      <c r="E120" s="28">
        <v>388.98899999999998</v>
      </c>
      <c r="F120" s="30">
        <v>541.71900000000005</v>
      </c>
      <c r="G120" s="28">
        <v>0</v>
      </c>
      <c r="H120" s="29">
        <v>0</v>
      </c>
      <c r="I120" s="28">
        <v>0</v>
      </c>
      <c r="J120" s="30">
        <v>0</v>
      </c>
      <c r="K120" s="31">
        <v>2477.9760000000001</v>
      </c>
      <c r="L120" s="32">
        <v>3957.808</v>
      </c>
    </row>
    <row r="121" spans="1:12" x14ac:dyDescent="0.2">
      <c r="A121" s="26" t="s">
        <v>294</v>
      </c>
      <c r="B121" s="27" t="s">
        <v>295</v>
      </c>
      <c r="C121" s="28">
        <v>110.253</v>
      </c>
      <c r="D121" s="29">
        <v>99.638999999999996</v>
      </c>
      <c r="E121" s="28">
        <v>9.84</v>
      </c>
      <c r="F121" s="30">
        <v>8.2759999999999998</v>
      </c>
      <c r="G121" s="28">
        <v>1.609</v>
      </c>
      <c r="H121" s="29">
        <v>0.183</v>
      </c>
      <c r="I121" s="28">
        <v>0.03</v>
      </c>
      <c r="J121" s="30">
        <v>0</v>
      </c>
      <c r="K121" s="31">
        <v>108.64400000000001</v>
      </c>
      <c r="L121" s="32">
        <v>99.455999999999989</v>
      </c>
    </row>
    <row r="122" spans="1:12" x14ac:dyDescent="0.2">
      <c r="A122" s="26" t="s">
        <v>296</v>
      </c>
      <c r="B122" s="27" t="s">
        <v>297</v>
      </c>
      <c r="C122" s="28">
        <v>9.6120000000000001</v>
      </c>
      <c r="D122" s="29">
        <v>10.792</v>
      </c>
      <c r="E122" s="28">
        <v>1.609</v>
      </c>
      <c r="F122" s="30">
        <v>1.022</v>
      </c>
      <c r="G122" s="28">
        <v>0</v>
      </c>
      <c r="H122" s="29">
        <v>0</v>
      </c>
      <c r="I122" s="28">
        <v>0</v>
      </c>
      <c r="J122" s="30">
        <v>0</v>
      </c>
      <c r="K122" s="31">
        <v>9.6120000000000001</v>
      </c>
      <c r="L122" s="32">
        <v>10.792</v>
      </c>
    </row>
    <row r="123" spans="1:12" x14ac:dyDescent="0.2">
      <c r="A123" s="26" t="s">
        <v>298</v>
      </c>
      <c r="B123" s="27" t="s">
        <v>299</v>
      </c>
      <c r="C123" s="28">
        <v>5407.4269999999997</v>
      </c>
      <c r="D123" s="29">
        <v>188.97499999999999</v>
      </c>
      <c r="E123" s="28">
        <v>15999.089</v>
      </c>
      <c r="F123" s="30">
        <v>85.935000000000002</v>
      </c>
      <c r="G123" s="28">
        <v>0</v>
      </c>
      <c r="H123" s="29">
        <v>0.66200000000000003</v>
      </c>
      <c r="I123" s="28">
        <v>0</v>
      </c>
      <c r="J123" s="30">
        <v>2.0009999999999999</v>
      </c>
      <c r="K123" s="31">
        <v>5407.4269999999997</v>
      </c>
      <c r="L123" s="32">
        <v>188.31299999999999</v>
      </c>
    </row>
    <row r="124" spans="1:12" x14ac:dyDescent="0.2">
      <c r="A124" s="26" t="s">
        <v>300</v>
      </c>
      <c r="B124" s="27" t="s">
        <v>301</v>
      </c>
      <c r="C124" s="28">
        <v>1646.777</v>
      </c>
      <c r="D124" s="29">
        <v>1924.5650000000001</v>
      </c>
      <c r="E124" s="28">
        <v>2029.652</v>
      </c>
      <c r="F124" s="30">
        <v>2122.7620000000002</v>
      </c>
      <c r="G124" s="28">
        <v>0</v>
      </c>
      <c r="H124" s="29">
        <v>0.05</v>
      </c>
      <c r="I124" s="28">
        <v>0</v>
      </c>
      <c r="J124" s="30">
        <v>1.2999999999999999E-2</v>
      </c>
      <c r="K124" s="31">
        <v>1646.777</v>
      </c>
      <c r="L124" s="32">
        <v>1924.5150000000001</v>
      </c>
    </row>
    <row r="125" spans="1:12" x14ac:dyDescent="0.2">
      <c r="A125" s="26" t="s">
        <v>302</v>
      </c>
      <c r="B125" s="27" t="s">
        <v>303</v>
      </c>
      <c r="C125" s="28">
        <v>0</v>
      </c>
      <c r="D125" s="29">
        <v>0</v>
      </c>
      <c r="E125" s="28">
        <v>0</v>
      </c>
      <c r="F125" s="30">
        <v>0</v>
      </c>
      <c r="G125" s="28">
        <v>121.44</v>
      </c>
      <c r="H125" s="29">
        <v>0</v>
      </c>
      <c r="I125" s="28">
        <v>1558.58</v>
      </c>
      <c r="J125" s="30">
        <v>0</v>
      </c>
      <c r="K125" s="31">
        <v>-121.44</v>
      </c>
      <c r="L125" s="32">
        <v>0</v>
      </c>
    </row>
    <row r="126" spans="1:12" x14ac:dyDescent="0.2">
      <c r="A126" s="26" t="s">
        <v>304</v>
      </c>
      <c r="B126" s="27" t="s">
        <v>305</v>
      </c>
      <c r="C126" s="28">
        <v>13878.758</v>
      </c>
      <c r="D126" s="29">
        <v>11066.88</v>
      </c>
      <c r="E126" s="28">
        <v>4830.45</v>
      </c>
      <c r="F126" s="30">
        <v>4068.7280000000001</v>
      </c>
      <c r="G126" s="28">
        <v>3898.2660000000001</v>
      </c>
      <c r="H126" s="29">
        <v>4526.9539999999997</v>
      </c>
      <c r="I126" s="28">
        <v>671.93200000000002</v>
      </c>
      <c r="J126" s="30">
        <v>931.49800000000005</v>
      </c>
      <c r="K126" s="31">
        <v>9980.4920000000002</v>
      </c>
      <c r="L126" s="32">
        <v>6539.9259999999995</v>
      </c>
    </row>
    <row r="127" spans="1:12" x14ac:dyDescent="0.2">
      <c r="A127" s="26" t="s">
        <v>308</v>
      </c>
      <c r="B127" s="27" t="s">
        <v>309</v>
      </c>
      <c r="C127" s="28">
        <v>0</v>
      </c>
      <c r="D127" s="29">
        <v>3.887</v>
      </c>
      <c r="E127" s="28">
        <v>0</v>
      </c>
      <c r="F127" s="30">
        <v>3.7</v>
      </c>
      <c r="G127" s="28">
        <v>0</v>
      </c>
      <c r="H127" s="29">
        <v>0</v>
      </c>
      <c r="I127" s="28">
        <v>0</v>
      </c>
      <c r="J127" s="30">
        <v>0</v>
      </c>
      <c r="K127" s="31">
        <v>0</v>
      </c>
      <c r="L127" s="32">
        <v>3.887</v>
      </c>
    </row>
    <row r="128" spans="1:12" x14ac:dyDescent="0.2">
      <c r="A128" s="26" t="s">
        <v>310</v>
      </c>
      <c r="B128" s="27" t="s">
        <v>311</v>
      </c>
      <c r="C128" s="28">
        <v>544.83799999999997</v>
      </c>
      <c r="D128" s="29">
        <v>259.62299999999999</v>
      </c>
      <c r="E128" s="28">
        <v>278.29899999999998</v>
      </c>
      <c r="F128" s="30">
        <v>167.14099999999999</v>
      </c>
      <c r="G128" s="28">
        <v>0</v>
      </c>
      <c r="H128" s="29">
        <v>0</v>
      </c>
      <c r="I128" s="28">
        <v>0</v>
      </c>
      <c r="J128" s="30">
        <v>0</v>
      </c>
      <c r="K128" s="31">
        <v>544.83799999999997</v>
      </c>
      <c r="L128" s="32">
        <v>259.62299999999999</v>
      </c>
    </row>
    <row r="129" spans="1:12" x14ac:dyDescent="0.2">
      <c r="A129" s="26" t="s">
        <v>312</v>
      </c>
      <c r="B129" s="27" t="s">
        <v>313</v>
      </c>
      <c r="C129" s="28">
        <v>494.02699999999999</v>
      </c>
      <c r="D129" s="29">
        <v>48.356000000000002</v>
      </c>
      <c r="E129" s="28">
        <v>82.587999999999994</v>
      </c>
      <c r="F129" s="30">
        <v>3.7309999999999999</v>
      </c>
      <c r="G129" s="28">
        <v>0</v>
      </c>
      <c r="H129" s="29">
        <v>0</v>
      </c>
      <c r="I129" s="28">
        <v>0</v>
      </c>
      <c r="J129" s="30">
        <v>0</v>
      </c>
      <c r="K129" s="31">
        <v>494.02699999999999</v>
      </c>
      <c r="L129" s="32">
        <v>48.356000000000002</v>
      </c>
    </row>
    <row r="130" spans="1:12" x14ac:dyDescent="0.2">
      <c r="A130" s="26" t="s">
        <v>314</v>
      </c>
      <c r="B130" s="27" t="s">
        <v>315</v>
      </c>
      <c r="C130" s="28">
        <v>953.43</v>
      </c>
      <c r="D130" s="29">
        <v>222.85300000000001</v>
      </c>
      <c r="E130" s="28">
        <v>648.697</v>
      </c>
      <c r="F130" s="30">
        <v>125.206</v>
      </c>
      <c r="G130" s="28">
        <v>7.0999999999999994E-2</v>
      </c>
      <c r="H130" s="29">
        <v>2.3330000000000002</v>
      </c>
      <c r="I130" s="28">
        <v>2E-3</v>
      </c>
      <c r="J130" s="30">
        <v>0.65</v>
      </c>
      <c r="K130" s="31">
        <v>953.35899999999992</v>
      </c>
      <c r="L130" s="32">
        <v>220.52</v>
      </c>
    </row>
    <row r="131" spans="1:12" x14ac:dyDescent="0.2">
      <c r="A131" s="26" t="s">
        <v>316</v>
      </c>
      <c r="B131" s="27" t="s">
        <v>317</v>
      </c>
      <c r="C131" s="28">
        <v>63047.783000000003</v>
      </c>
      <c r="D131" s="29">
        <v>60127.228999999999</v>
      </c>
      <c r="E131" s="28">
        <v>10601.84</v>
      </c>
      <c r="F131" s="30">
        <v>11717.821</v>
      </c>
      <c r="G131" s="28">
        <v>1162.615</v>
      </c>
      <c r="H131" s="29">
        <v>640.41300000000001</v>
      </c>
      <c r="I131" s="28">
        <v>458.71100000000001</v>
      </c>
      <c r="J131" s="30">
        <v>251.42599999999999</v>
      </c>
      <c r="K131" s="31">
        <v>61885.168000000005</v>
      </c>
      <c r="L131" s="32">
        <v>59486.815999999999</v>
      </c>
    </row>
    <row r="132" spans="1:12" x14ac:dyDescent="0.2">
      <c r="A132" s="26" t="s">
        <v>318</v>
      </c>
      <c r="B132" s="27" t="s">
        <v>319</v>
      </c>
      <c r="C132" s="28">
        <v>11575.589</v>
      </c>
      <c r="D132" s="29">
        <v>9680.5460000000003</v>
      </c>
      <c r="E132" s="28">
        <v>5427.8890000000001</v>
      </c>
      <c r="F132" s="30">
        <v>4088.5450000000001</v>
      </c>
      <c r="G132" s="28">
        <v>2.5000000000000001E-2</v>
      </c>
      <c r="H132" s="29">
        <v>101.813</v>
      </c>
      <c r="I132" s="28">
        <v>1E-3</v>
      </c>
      <c r="J132" s="30">
        <v>6.0369999999999999</v>
      </c>
      <c r="K132" s="31">
        <v>11575.564</v>
      </c>
      <c r="L132" s="32">
        <v>9578.7330000000002</v>
      </c>
    </row>
    <row r="133" spans="1:12" x14ac:dyDescent="0.2">
      <c r="A133" s="26" t="s">
        <v>320</v>
      </c>
      <c r="B133" s="27" t="s">
        <v>321</v>
      </c>
      <c r="C133" s="28">
        <v>2189.8879999999999</v>
      </c>
      <c r="D133" s="29">
        <v>1881.9349999999999</v>
      </c>
      <c r="E133" s="28">
        <v>1645.3630000000001</v>
      </c>
      <c r="F133" s="30">
        <v>1334.501</v>
      </c>
      <c r="G133" s="28">
        <v>0</v>
      </c>
      <c r="H133" s="29">
        <v>1.3440000000000001</v>
      </c>
      <c r="I133" s="28">
        <v>0</v>
      </c>
      <c r="J133" s="30">
        <v>0.14000000000000001</v>
      </c>
      <c r="K133" s="31">
        <v>2189.8879999999999</v>
      </c>
      <c r="L133" s="32">
        <v>1880.5909999999999</v>
      </c>
    </row>
    <row r="134" spans="1:12" x14ac:dyDescent="0.2">
      <c r="A134" s="26" t="s">
        <v>324</v>
      </c>
      <c r="B134" s="27" t="s">
        <v>325</v>
      </c>
      <c r="C134" s="28">
        <v>9989.6880000000001</v>
      </c>
      <c r="D134" s="29">
        <v>11386.995000000001</v>
      </c>
      <c r="E134" s="28">
        <v>5468.94</v>
      </c>
      <c r="F134" s="30">
        <v>6183.8069999999998</v>
      </c>
      <c r="G134" s="28">
        <v>11.061</v>
      </c>
      <c r="H134" s="29">
        <v>54.881</v>
      </c>
      <c r="I134" s="28">
        <v>1.744</v>
      </c>
      <c r="J134" s="30">
        <v>7.4550000000000001</v>
      </c>
      <c r="K134" s="31">
        <v>9978.6270000000004</v>
      </c>
      <c r="L134" s="32">
        <v>11332.114000000001</v>
      </c>
    </row>
    <row r="135" spans="1:12" x14ac:dyDescent="0.2">
      <c r="A135" s="26" t="s">
        <v>326</v>
      </c>
      <c r="B135" s="27" t="s">
        <v>327</v>
      </c>
      <c r="C135" s="28">
        <v>112240.432</v>
      </c>
      <c r="D135" s="29">
        <v>107934.08900000001</v>
      </c>
      <c r="E135" s="28">
        <v>40353.351999999999</v>
      </c>
      <c r="F135" s="30">
        <v>40389.555999999997</v>
      </c>
      <c r="G135" s="28">
        <v>112.38200000000001</v>
      </c>
      <c r="H135" s="29">
        <v>111.782</v>
      </c>
      <c r="I135" s="28">
        <v>61.494999999999997</v>
      </c>
      <c r="J135" s="30">
        <v>68.289000000000001</v>
      </c>
      <c r="K135" s="31">
        <v>112128.05</v>
      </c>
      <c r="L135" s="32">
        <v>107822.307</v>
      </c>
    </row>
    <row r="136" spans="1:12" x14ac:dyDescent="0.2">
      <c r="A136" s="26" t="s">
        <v>328</v>
      </c>
      <c r="B136" s="27" t="s">
        <v>329</v>
      </c>
      <c r="C136" s="28">
        <v>5533.585</v>
      </c>
      <c r="D136" s="29">
        <v>3639.9340000000002</v>
      </c>
      <c r="E136" s="28">
        <v>4108.8810000000003</v>
      </c>
      <c r="F136" s="30">
        <v>2471.9929999999999</v>
      </c>
      <c r="G136" s="28">
        <v>0</v>
      </c>
      <c r="H136" s="29">
        <v>0</v>
      </c>
      <c r="I136" s="28">
        <v>0</v>
      </c>
      <c r="J136" s="30">
        <v>0</v>
      </c>
      <c r="K136" s="31">
        <v>5533.585</v>
      </c>
      <c r="L136" s="32">
        <v>3639.9340000000002</v>
      </c>
    </row>
    <row r="137" spans="1:12" x14ac:dyDescent="0.2">
      <c r="A137" s="26" t="s">
        <v>330</v>
      </c>
      <c r="B137" s="27" t="s">
        <v>331</v>
      </c>
      <c r="C137" s="28">
        <v>1944.155</v>
      </c>
      <c r="D137" s="29">
        <v>1526.125</v>
      </c>
      <c r="E137" s="28">
        <v>2099.0500000000002</v>
      </c>
      <c r="F137" s="30">
        <v>1579.954</v>
      </c>
      <c r="G137" s="28">
        <v>0</v>
      </c>
      <c r="H137" s="29">
        <v>0</v>
      </c>
      <c r="I137" s="28">
        <v>0</v>
      </c>
      <c r="J137" s="30">
        <v>0</v>
      </c>
      <c r="K137" s="31">
        <v>1944.155</v>
      </c>
      <c r="L137" s="32">
        <v>1526.125</v>
      </c>
    </row>
    <row r="138" spans="1:12" x14ac:dyDescent="0.2">
      <c r="A138" s="26" t="s">
        <v>332</v>
      </c>
      <c r="B138" s="27" t="s">
        <v>333</v>
      </c>
      <c r="C138" s="28">
        <v>186.90600000000001</v>
      </c>
      <c r="D138" s="29">
        <v>206.76599999999999</v>
      </c>
      <c r="E138" s="28">
        <v>58.863</v>
      </c>
      <c r="F138" s="30">
        <v>52.423999999999999</v>
      </c>
      <c r="G138" s="28">
        <v>307.71800000000002</v>
      </c>
      <c r="H138" s="29">
        <v>241.57900000000001</v>
      </c>
      <c r="I138" s="28">
        <v>16.045000000000002</v>
      </c>
      <c r="J138" s="30">
        <v>5.9649999999999999</v>
      </c>
      <c r="K138" s="31">
        <v>-120.81200000000001</v>
      </c>
      <c r="L138" s="32">
        <v>-34.813000000000017</v>
      </c>
    </row>
    <row r="139" spans="1:12" x14ac:dyDescent="0.2">
      <c r="A139" s="26" t="s">
        <v>334</v>
      </c>
      <c r="B139" s="27" t="s">
        <v>335</v>
      </c>
      <c r="C139" s="28">
        <v>35867.807999999997</v>
      </c>
      <c r="D139" s="29">
        <v>27289.329000000002</v>
      </c>
      <c r="E139" s="28">
        <v>46856.267</v>
      </c>
      <c r="F139" s="30">
        <v>36670.008000000002</v>
      </c>
      <c r="G139" s="28">
        <v>3.4000000000000002E-2</v>
      </c>
      <c r="H139" s="29">
        <v>0</v>
      </c>
      <c r="I139" s="28">
        <v>1.0999999999999999E-2</v>
      </c>
      <c r="J139" s="30">
        <v>0</v>
      </c>
      <c r="K139" s="31">
        <v>35867.773999999998</v>
      </c>
      <c r="L139" s="32">
        <v>27289.329000000002</v>
      </c>
    </row>
    <row r="140" spans="1:12" x14ac:dyDescent="0.2">
      <c r="A140" s="26" t="s">
        <v>336</v>
      </c>
      <c r="B140" s="27" t="s">
        <v>337</v>
      </c>
      <c r="C140" s="28">
        <v>26225.394</v>
      </c>
      <c r="D140" s="29">
        <v>22431.434000000001</v>
      </c>
      <c r="E140" s="28">
        <v>15382.3</v>
      </c>
      <c r="F140" s="30">
        <v>10280.521000000001</v>
      </c>
      <c r="G140" s="28">
        <v>0</v>
      </c>
      <c r="H140" s="29">
        <v>0.106</v>
      </c>
      <c r="I140" s="28">
        <v>0</v>
      </c>
      <c r="J140" s="30">
        <v>5.0999999999999997E-2</v>
      </c>
      <c r="K140" s="31">
        <v>26225.394</v>
      </c>
      <c r="L140" s="32">
        <v>22431.328000000001</v>
      </c>
    </row>
    <row r="141" spans="1:12" x14ac:dyDescent="0.2">
      <c r="A141" s="26" t="s">
        <v>338</v>
      </c>
      <c r="B141" s="27" t="s">
        <v>339</v>
      </c>
      <c r="C141" s="28">
        <v>243.589</v>
      </c>
      <c r="D141" s="29">
        <v>255.68700000000001</v>
      </c>
      <c r="E141" s="28">
        <v>93.983000000000004</v>
      </c>
      <c r="F141" s="30">
        <v>89.287000000000006</v>
      </c>
      <c r="G141" s="28">
        <v>0</v>
      </c>
      <c r="H141" s="29">
        <v>0</v>
      </c>
      <c r="I141" s="28">
        <v>0</v>
      </c>
      <c r="J141" s="30">
        <v>0</v>
      </c>
      <c r="K141" s="31">
        <v>243.589</v>
      </c>
      <c r="L141" s="32">
        <v>255.68700000000001</v>
      </c>
    </row>
    <row r="142" spans="1:12" x14ac:dyDescent="0.2">
      <c r="A142" s="26" t="s">
        <v>340</v>
      </c>
      <c r="B142" s="27" t="s">
        <v>341</v>
      </c>
      <c r="C142" s="28">
        <v>9727.4189999999999</v>
      </c>
      <c r="D142" s="29">
        <v>11030.179</v>
      </c>
      <c r="E142" s="28">
        <v>3524.2460000000001</v>
      </c>
      <c r="F142" s="30">
        <v>3892.998</v>
      </c>
      <c r="G142" s="28">
        <v>1.5860000000000001</v>
      </c>
      <c r="H142" s="29">
        <v>0</v>
      </c>
      <c r="I142" s="28">
        <v>0.436</v>
      </c>
      <c r="J142" s="30">
        <v>0</v>
      </c>
      <c r="K142" s="31">
        <v>9725.8330000000005</v>
      </c>
      <c r="L142" s="32">
        <v>11030.179</v>
      </c>
    </row>
    <row r="143" spans="1:12" x14ac:dyDescent="0.2">
      <c r="A143" s="26" t="s">
        <v>342</v>
      </c>
      <c r="B143" s="27" t="s">
        <v>343</v>
      </c>
      <c r="C143" s="28">
        <v>14679.776</v>
      </c>
      <c r="D143" s="29">
        <v>15622.748</v>
      </c>
      <c r="E143" s="28">
        <v>9016.5990000000002</v>
      </c>
      <c r="F143" s="30">
        <v>9166.2819999999992</v>
      </c>
      <c r="G143" s="28">
        <v>241.74799999999999</v>
      </c>
      <c r="H143" s="29">
        <v>254.81</v>
      </c>
      <c r="I143" s="28">
        <v>139.096</v>
      </c>
      <c r="J143" s="30">
        <v>96.1</v>
      </c>
      <c r="K143" s="31">
        <v>14438.028</v>
      </c>
      <c r="L143" s="32">
        <v>15367.938</v>
      </c>
    </row>
    <row r="144" spans="1:12" x14ac:dyDescent="0.2">
      <c r="A144" s="26" t="s">
        <v>344</v>
      </c>
      <c r="B144" s="27" t="s">
        <v>345</v>
      </c>
      <c r="C144" s="28">
        <v>19602.89</v>
      </c>
      <c r="D144" s="29">
        <v>17289.356</v>
      </c>
      <c r="E144" s="28">
        <v>11503.228999999999</v>
      </c>
      <c r="F144" s="30">
        <v>7783.2560000000003</v>
      </c>
      <c r="G144" s="28">
        <v>61.213999999999999</v>
      </c>
      <c r="H144" s="29">
        <v>60.694000000000003</v>
      </c>
      <c r="I144" s="28">
        <v>50.438000000000002</v>
      </c>
      <c r="J144" s="30">
        <v>46.451999999999998</v>
      </c>
      <c r="K144" s="31">
        <v>19541.675999999999</v>
      </c>
      <c r="L144" s="32">
        <v>17228.662</v>
      </c>
    </row>
    <row r="145" spans="1:12" x14ac:dyDescent="0.2">
      <c r="A145" s="26" t="s">
        <v>346</v>
      </c>
      <c r="B145" s="27" t="s">
        <v>347</v>
      </c>
      <c r="C145" s="28">
        <v>6269.5569999999998</v>
      </c>
      <c r="D145" s="29">
        <v>5585.5959999999995</v>
      </c>
      <c r="E145" s="28">
        <v>839.49099999999999</v>
      </c>
      <c r="F145" s="30">
        <v>702.625</v>
      </c>
      <c r="G145" s="28">
        <v>5.9509999999999996</v>
      </c>
      <c r="H145" s="29">
        <v>4.1000000000000002E-2</v>
      </c>
      <c r="I145" s="28">
        <v>3</v>
      </c>
      <c r="J145" s="30">
        <v>3.0000000000000001E-3</v>
      </c>
      <c r="K145" s="31">
        <v>6263.6059999999998</v>
      </c>
      <c r="L145" s="32">
        <v>5585.5549999999994</v>
      </c>
    </row>
    <row r="146" spans="1:12" x14ac:dyDescent="0.2">
      <c r="A146" s="26" t="s">
        <v>348</v>
      </c>
      <c r="B146" s="27" t="s">
        <v>349</v>
      </c>
      <c r="C146" s="28">
        <v>1878.405</v>
      </c>
      <c r="D146" s="29">
        <v>2066.8719999999998</v>
      </c>
      <c r="E146" s="28">
        <v>482.44900000000001</v>
      </c>
      <c r="F146" s="30">
        <v>588.60400000000004</v>
      </c>
      <c r="G146" s="28">
        <v>2052.9050000000002</v>
      </c>
      <c r="H146" s="29">
        <v>2025.0419999999999</v>
      </c>
      <c r="I146" s="28">
        <v>7853.5519999999997</v>
      </c>
      <c r="J146" s="30">
        <v>6992.616</v>
      </c>
      <c r="K146" s="31">
        <v>-174.50000000000023</v>
      </c>
      <c r="L146" s="32">
        <v>41.829999999999927</v>
      </c>
    </row>
    <row r="147" spans="1:12" x14ac:dyDescent="0.2">
      <c r="A147" s="26" t="s">
        <v>350</v>
      </c>
      <c r="B147" s="27" t="s">
        <v>351</v>
      </c>
      <c r="C147" s="28">
        <v>16896.802</v>
      </c>
      <c r="D147" s="29">
        <v>16497.52</v>
      </c>
      <c r="E147" s="28">
        <v>5793.5820000000003</v>
      </c>
      <c r="F147" s="30">
        <v>5032.03</v>
      </c>
      <c r="G147" s="28">
        <v>1234.8309999999999</v>
      </c>
      <c r="H147" s="29">
        <v>1529.396</v>
      </c>
      <c r="I147" s="28">
        <v>837.81200000000001</v>
      </c>
      <c r="J147" s="30">
        <v>396.48099999999999</v>
      </c>
      <c r="K147" s="31">
        <v>15661.971</v>
      </c>
      <c r="L147" s="32">
        <v>14968.124</v>
      </c>
    </row>
    <row r="148" spans="1:12" x14ac:dyDescent="0.2">
      <c r="A148" s="26" t="s">
        <v>352</v>
      </c>
      <c r="B148" s="27" t="s">
        <v>353</v>
      </c>
      <c r="C148" s="28">
        <v>5186.1490000000003</v>
      </c>
      <c r="D148" s="29">
        <v>3518.4989999999998</v>
      </c>
      <c r="E148" s="28">
        <v>2006.9159999999999</v>
      </c>
      <c r="F148" s="30">
        <v>1144.404</v>
      </c>
      <c r="G148" s="28">
        <v>0</v>
      </c>
      <c r="H148" s="29">
        <v>61.518999999999998</v>
      </c>
      <c r="I148" s="28">
        <v>0</v>
      </c>
      <c r="J148" s="30">
        <v>4.226</v>
      </c>
      <c r="K148" s="31">
        <v>5186.1490000000003</v>
      </c>
      <c r="L148" s="32">
        <v>3456.98</v>
      </c>
    </row>
    <row r="149" spans="1:12" x14ac:dyDescent="0.2">
      <c r="A149" s="26" t="s">
        <v>354</v>
      </c>
      <c r="B149" s="27" t="s">
        <v>355</v>
      </c>
      <c r="C149" s="28">
        <v>19.036000000000001</v>
      </c>
      <c r="D149" s="29">
        <v>4.7039999999999997</v>
      </c>
      <c r="E149" s="28">
        <v>4.6950000000000003</v>
      </c>
      <c r="F149" s="30">
        <v>0.60499999999999998</v>
      </c>
      <c r="G149" s="28">
        <v>260.33600000000001</v>
      </c>
      <c r="H149" s="29">
        <v>0</v>
      </c>
      <c r="I149" s="28">
        <v>174.47200000000001</v>
      </c>
      <c r="J149" s="30">
        <v>0</v>
      </c>
      <c r="K149" s="31">
        <v>-241.3</v>
      </c>
      <c r="L149" s="32">
        <v>4.7039999999999997</v>
      </c>
    </row>
    <row r="150" spans="1:12" x14ac:dyDescent="0.2">
      <c r="A150" s="26" t="s">
        <v>356</v>
      </c>
      <c r="B150" s="27" t="s">
        <v>357</v>
      </c>
      <c r="C150" s="28">
        <v>33929.114999999998</v>
      </c>
      <c r="D150" s="29">
        <v>44550.75</v>
      </c>
      <c r="E150" s="28">
        <v>5235.5820000000003</v>
      </c>
      <c r="F150" s="30">
        <v>6128.4970000000003</v>
      </c>
      <c r="G150" s="28">
        <v>11330.224</v>
      </c>
      <c r="H150" s="29">
        <v>9544.4359999999997</v>
      </c>
      <c r="I150" s="28">
        <v>1867.537</v>
      </c>
      <c r="J150" s="30">
        <v>1576.421</v>
      </c>
      <c r="K150" s="31">
        <v>22598.890999999996</v>
      </c>
      <c r="L150" s="32">
        <v>35006.313999999998</v>
      </c>
    </row>
    <row r="151" spans="1:12" x14ac:dyDescent="0.2">
      <c r="A151" s="26" t="s">
        <v>358</v>
      </c>
      <c r="B151" s="27" t="s">
        <v>359</v>
      </c>
      <c r="C151" s="28">
        <v>1446.18</v>
      </c>
      <c r="D151" s="29">
        <v>1098.2429999999999</v>
      </c>
      <c r="E151" s="28">
        <v>4226.47</v>
      </c>
      <c r="F151" s="30">
        <v>3574.0819999999999</v>
      </c>
      <c r="G151" s="28">
        <v>0</v>
      </c>
      <c r="H151" s="29">
        <v>1.734</v>
      </c>
      <c r="I151" s="28">
        <v>0</v>
      </c>
      <c r="J151" s="30">
        <v>2.1059999999999999</v>
      </c>
      <c r="K151" s="31">
        <v>1446.18</v>
      </c>
      <c r="L151" s="32">
        <v>1096.509</v>
      </c>
    </row>
    <row r="152" spans="1:12" x14ac:dyDescent="0.2">
      <c r="A152" s="26" t="s">
        <v>360</v>
      </c>
      <c r="B152" s="27" t="s">
        <v>361</v>
      </c>
      <c r="C152" s="28">
        <v>5206.6189999999997</v>
      </c>
      <c r="D152" s="29">
        <v>5701.384</v>
      </c>
      <c r="E152" s="28">
        <v>6460.8490000000002</v>
      </c>
      <c r="F152" s="30">
        <v>6657.6589999999997</v>
      </c>
      <c r="G152" s="28">
        <v>205.41399999999999</v>
      </c>
      <c r="H152" s="29">
        <v>57.473999999999997</v>
      </c>
      <c r="I152" s="28">
        <v>578.86699999999996</v>
      </c>
      <c r="J152" s="30">
        <v>178.47499999999999</v>
      </c>
      <c r="K152" s="31">
        <v>5001.2049999999999</v>
      </c>
      <c r="L152" s="32">
        <v>5643.91</v>
      </c>
    </row>
    <row r="153" spans="1:12" x14ac:dyDescent="0.2">
      <c r="A153" s="26" t="s">
        <v>362</v>
      </c>
      <c r="B153" s="27" t="s">
        <v>363</v>
      </c>
      <c r="C153" s="28">
        <v>2503.172</v>
      </c>
      <c r="D153" s="29">
        <v>3792.42</v>
      </c>
      <c r="E153" s="28">
        <v>3954.3760000000002</v>
      </c>
      <c r="F153" s="30">
        <v>6461.6880000000001</v>
      </c>
      <c r="G153" s="28">
        <v>360.82499999999999</v>
      </c>
      <c r="H153" s="29">
        <v>430.95699999999999</v>
      </c>
      <c r="I153" s="28">
        <v>560.42100000000005</v>
      </c>
      <c r="J153" s="30">
        <v>651.11800000000005</v>
      </c>
      <c r="K153" s="31">
        <v>2142.3470000000002</v>
      </c>
      <c r="L153" s="32">
        <v>3361.4630000000002</v>
      </c>
    </row>
    <row r="154" spans="1:12" x14ac:dyDescent="0.2">
      <c r="A154" s="26" t="s">
        <v>364</v>
      </c>
      <c r="B154" s="27" t="s">
        <v>365</v>
      </c>
      <c r="C154" s="28">
        <v>9819.0470000000005</v>
      </c>
      <c r="D154" s="29">
        <v>13635.268</v>
      </c>
      <c r="E154" s="28">
        <v>4712.8549999999996</v>
      </c>
      <c r="F154" s="30">
        <v>4734.6559999999999</v>
      </c>
      <c r="G154" s="28">
        <v>0</v>
      </c>
      <c r="H154" s="29">
        <v>0</v>
      </c>
      <c r="I154" s="28">
        <v>0</v>
      </c>
      <c r="J154" s="30">
        <v>0</v>
      </c>
      <c r="K154" s="31">
        <v>9819.0470000000005</v>
      </c>
      <c r="L154" s="32">
        <v>13635.268</v>
      </c>
    </row>
    <row r="155" spans="1:12" x14ac:dyDescent="0.2">
      <c r="A155" s="26" t="s">
        <v>366</v>
      </c>
      <c r="B155" s="27" t="s">
        <v>367</v>
      </c>
      <c r="C155" s="28">
        <v>24.154</v>
      </c>
      <c r="D155" s="29">
        <v>29.978999999999999</v>
      </c>
      <c r="E155" s="28">
        <v>19.306000000000001</v>
      </c>
      <c r="F155" s="30">
        <v>16.690999999999999</v>
      </c>
      <c r="G155" s="28">
        <v>0</v>
      </c>
      <c r="H155" s="29">
        <v>0.19500000000000001</v>
      </c>
      <c r="I155" s="28">
        <v>0</v>
      </c>
      <c r="J155" s="30">
        <v>1E-3</v>
      </c>
      <c r="K155" s="31">
        <v>24.154</v>
      </c>
      <c r="L155" s="32">
        <v>29.783999999999999</v>
      </c>
    </row>
    <row r="156" spans="1:12" x14ac:dyDescent="0.2">
      <c r="A156" s="26" t="s">
        <v>368</v>
      </c>
      <c r="B156" s="27" t="s">
        <v>369</v>
      </c>
      <c r="C156" s="28">
        <v>762.87300000000005</v>
      </c>
      <c r="D156" s="29">
        <v>781.33600000000001</v>
      </c>
      <c r="E156" s="28">
        <v>587.66899999999998</v>
      </c>
      <c r="F156" s="30">
        <v>506.19799999999998</v>
      </c>
      <c r="G156" s="28">
        <v>0</v>
      </c>
      <c r="H156" s="29">
        <v>2.58</v>
      </c>
      <c r="I156" s="28">
        <v>0</v>
      </c>
      <c r="J156" s="30">
        <v>1.944</v>
      </c>
      <c r="K156" s="31">
        <v>762.87300000000005</v>
      </c>
      <c r="L156" s="32">
        <v>778.75599999999997</v>
      </c>
    </row>
    <row r="157" spans="1:12" x14ac:dyDescent="0.2">
      <c r="A157" s="26" t="s">
        <v>370</v>
      </c>
      <c r="B157" s="27" t="s">
        <v>371</v>
      </c>
      <c r="C157" s="28">
        <v>0.33700000000000002</v>
      </c>
      <c r="D157" s="29">
        <v>2.1030000000000002</v>
      </c>
      <c r="E157" s="28">
        <v>5.5E-2</v>
      </c>
      <c r="F157" s="30">
        <v>0.99199999999999999</v>
      </c>
      <c r="G157" s="28">
        <v>0</v>
      </c>
      <c r="H157" s="29">
        <v>49.884</v>
      </c>
      <c r="I157" s="28">
        <v>0</v>
      </c>
      <c r="J157" s="30">
        <v>38.372</v>
      </c>
      <c r="K157" s="31">
        <v>0.33700000000000002</v>
      </c>
      <c r="L157" s="32">
        <v>-47.780999999999999</v>
      </c>
    </row>
    <row r="158" spans="1:12" x14ac:dyDescent="0.2">
      <c r="A158" s="26" t="s">
        <v>372</v>
      </c>
      <c r="B158" s="27" t="s">
        <v>373</v>
      </c>
      <c r="C158" s="28">
        <v>68.997</v>
      </c>
      <c r="D158" s="29">
        <v>1340.951</v>
      </c>
      <c r="E158" s="28">
        <v>38.643000000000001</v>
      </c>
      <c r="F158" s="30">
        <v>270.51600000000002</v>
      </c>
      <c r="G158" s="28">
        <v>1306.4749999999999</v>
      </c>
      <c r="H158" s="29">
        <v>873.61800000000005</v>
      </c>
      <c r="I158" s="28">
        <v>586.19600000000003</v>
      </c>
      <c r="J158" s="30">
        <v>296.98399999999998</v>
      </c>
      <c r="K158" s="31">
        <v>-1237.4779999999998</v>
      </c>
      <c r="L158" s="32">
        <v>467.33299999999997</v>
      </c>
    </row>
    <row r="159" spans="1:12" x14ac:dyDescent="0.2">
      <c r="A159" s="26" t="s">
        <v>374</v>
      </c>
      <c r="B159" s="27" t="s">
        <v>375</v>
      </c>
      <c r="C159" s="28">
        <v>418.78100000000001</v>
      </c>
      <c r="D159" s="29">
        <v>292.87200000000001</v>
      </c>
      <c r="E159" s="28">
        <v>249.73099999999999</v>
      </c>
      <c r="F159" s="30">
        <v>187.98699999999999</v>
      </c>
      <c r="G159" s="28">
        <v>1.5780000000000001</v>
      </c>
      <c r="H159" s="29">
        <v>4.5839999999999996</v>
      </c>
      <c r="I159" s="28">
        <v>0.86899999999999999</v>
      </c>
      <c r="J159" s="30">
        <v>5.32</v>
      </c>
      <c r="K159" s="31">
        <v>417.20300000000003</v>
      </c>
      <c r="L159" s="32">
        <v>288.28800000000001</v>
      </c>
    </row>
    <row r="160" spans="1:12" x14ac:dyDescent="0.2">
      <c r="A160" s="26" t="s">
        <v>376</v>
      </c>
      <c r="B160" s="27" t="s">
        <v>377</v>
      </c>
      <c r="C160" s="28">
        <v>6362.8469999999998</v>
      </c>
      <c r="D160" s="29">
        <v>7475.2430000000004</v>
      </c>
      <c r="E160" s="28">
        <v>9458.0329999999994</v>
      </c>
      <c r="F160" s="30">
        <v>11412.293</v>
      </c>
      <c r="G160" s="28">
        <v>0</v>
      </c>
      <c r="H160" s="29">
        <v>0</v>
      </c>
      <c r="I160" s="28">
        <v>0</v>
      </c>
      <c r="J160" s="30">
        <v>0</v>
      </c>
      <c r="K160" s="31">
        <v>6362.8469999999998</v>
      </c>
      <c r="L160" s="32">
        <v>7475.2430000000004</v>
      </c>
    </row>
    <row r="161" spans="1:12" x14ac:dyDescent="0.2">
      <c r="A161" s="26" t="s">
        <v>378</v>
      </c>
      <c r="B161" s="27" t="s">
        <v>379</v>
      </c>
      <c r="C161" s="28">
        <v>862.22500000000002</v>
      </c>
      <c r="D161" s="29">
        <v>421.66500000000002</v>
      </c>
      <c r="E161" s="28">
        <v>643.51800000000003</v>
      </c>
      <c r="F161" s="30">
        <v>284.721</v>
      </c>
      <c r="G161" s="28">
        <v>0</v>
      </c>
      <c r="H161" s="29">
        <v>0</v>
      </c>
      <c r="I161" s="28">
        <v>0</v>
      </c>
      <c r="J161" s="30">
        <v>0</v>
      </c>
      <c r="K161" s="31">
        <v>862.22500000000002</v>
      </c>
      <c r="L161" s="32">
        <v>421.66500000000002</v>
      </c>
    </row>
    <row r="162" spans="1:12" x14ac:dyDescent="0.2">
      <c r="A162" s="26" t="s">
        <v>380</v>
      </c>
      <c r="B162" s="27" t="s">
        <v>381</v>
      </c>
      <c r="C162" s="28">
        <v>0</v>
      </c>
      <c r="D162" s="29">
        <v>117.444</v>
      </c>
      <c r="E162" s="28">
        <v>0</v>
      </c>
      <c r="F162" s="30">
        <v>1079.1500000000001</v>
      </c>
      <c r="G162" s="28">
        <v>594.78899999999999</v>
      </c>
      <c r="H162" s="29">
        <v>100.97</v>
      </c>
      <c r="I162" s="28">
        <v>3797.2190000000001</v>
      </c>
      <c r="J162" s="30">
        <v>700.30600000000004</v>
      </c>
      <c r="K162" s="31">
        <v>-594.78899999999999</v>
      </c>
      <c r="L162" s="32">
        <v>16.474000000000004</v>
      </c>
    </row>
    <row r="163" spans="1:12" x14ac:dyDescent="0.2">
      <c r="A163" s="26" t="s">
        <v>382</v>
      </c>
      <c r="B163" s="27" t="s">
        <v>383</v>
      </c>
      <c r="C163" s="28">
        <v>475.36200000000002</v>
      </c>
      <c r="D163" s="29">
        <v>708.09199999999998</v>
      </c>
      <c r="E163" s="28">
        <v>659.41200000000003</v>
      </c>
      <c r="F163" s="30">
        <v>1772.5</v>
      </c>
      <c r="G163" s="28">
        <v>16590.106</v>
      </c>
      <c r="H163" s="29">
        <v>28872.577000000001</v>
      </c>
      <c r="I163" s="28">
        <v>45071.877</v>
      </c>
      <c r="J163" s="30">
        <v>72788.600000000006</v>
      </c>
      <c r="K163" s="31">
        <v>-16114.744000000001</v>
      </c>
      <c r="L163" s="32">
        <v>-28164.485000000001</v>
      </c>
    </row>
    <row r="164" spans="1:12" x14ac:dyDescent="0.2">
      <c r="A164" s="26" t="s">
        <v>384</v>
      </c>
      <c r="B164" s="27" t="s">
        <v>385</v>
      </c>
      <c r="C164" s="28">
        <v>2.44</v>
      </c>
      <c r="D164" s="29">
        <v>0</v>
      </c>
      <c r="E164" s="28">
        <v>0.2</v>
      </c>
      <c r="F164" s="30">
        <v>0</v>
      </c>
      <c r="G164" s="28">
        <v>510.49799999999999</v>
      </c>
      <c r="H164" s="29">
        <v>1894.194</v>
      </c>
      <c r="I164" s="28">
        <v>3682.0720000000001</v>
      </c>
      <c r="J164" s="30">
        <v>12502.753000000001</v>
      </c>
      <c r="K164" s="31">
        <v>-508.05799999999999</v>
      </c>
      <c r="L164" s="32">
        <v>-1894.194</v>
      </c>
    </row>
    <row r="165" spans="1:12" x14ac:dyDescent="0.2">
      <c r="A165" s="26" t="s">
        <v>386</v>
      </c>
      <c r="B165" s="27" t="s">
        <v>387</v>
      </c>
      <c r="C165" s="28">
        <v>5.18</v>
      </c>
      <c r="D165" s="29">
        <v>113.27500000000001</v>
      </c>
      <c r="E165" s="28">
        <v>2.4</v>
      </c>
      <c r="F165" s="30">
        <v>127.44499999999999</v>
      </c>
      <c r="G165" s="28">
        <v>23.135999999999999</v>
      </c>
      <c r="H165" s="29">
        <v>0</v>
      </c>
      <c r="I165" s="28">
        <v>178.3</v>
      </c>
      <c r="J165" s="30">
        <v>0</v>
      </c>
      <c r="K165" s="31">
        <v>-17.956</v>
      </c>
      <c r="L165" s="32">
        <v>113.27500000000001</v>
      </c>
    </row>
    <row r="166" spans="1:12" x14ac:dyDescent="0.2">
      <c r="A166" s="26" t="s">
        <v>388</v>
      </c>
      <c r="B166" s="27" t="s">
        <v>389</v>
      </c>
      <c r="C166" s="28">
        <v>26349.965</v>
      </c>
      <c r="D166" s="29">
        <v>19822.786</v>
      </c>
      <c r="E166" s="28">
        <v>14741.169</v>
      </c>
      <c r="F166" s="30">
        <v>12477.803</v>
      </c>
      <c r="G166" s="28">
        <v>2.742</v>
      </c>
      <c r="H166" s="29">
        <v>1545.415</v>
      </c>
      <c r="I166" s="28">
        <v>0.38</v>
      </c>
      <c r="J166" s="30">
        <v>1412.463</v>
      </c>
      <c r="K166" s="31">
        <v>26347.223000000002</v>
      </c>
      <c r="L166" s="32">
        <v>18277.370999999999</v>
      </c>
    </row>
    <row r="167" spans="1:12" x14ac:dyDescent="0.2">
      <c r="A167" s="26" t="s">
        <v>390</v>
      </c>
      <c r="B167" s="27" t="s">
        <v>391</v>
      </c>
      <c r="C167" s="28">
        <v>4063.337</v>
      </c>
      <c r="D167" s="29">
        <v>1168.7059999999999</v>
      </c>
      <c r="E167" s="28">
        <v>2355.277</v>
      </c>
      <c r="F167" s="30">
        <v>808.79200000000003</v>
      </c>
      <c r="G167" s="28">
        <v>0</v>
      </c>
      <c r="H167" s="29">
        <v>0</v>
      </c>
      <c r="I167" s="28">
        <v>0</v>
      </c>
      <c r="J167" s="30">
        <v>0</v>
      </c>
      <c r="K167" s="31">
        <v>4063.337</v>
      </c>
      <c r="L167" s="32">
        <v>1168.7059999999999</v>
      </c>
    </row>
    <row r="168" spans="1:12" x14ac:dyDescent="0.2">
      <c r="A168" s="26" t="s">
        <v>392</v>
      </c>
      <c r="B168" s="27" t="s">
        <v>393</v>
      </c>
      <c r="C168" s="28">
        <v>2.0790000000000002</v>
      </c>
      <c r="D168" s="29">
        <v>28.172000000000001</v>
      </c>
      <c r="E168" s="28">
        <v>1.2E-2</v>
      </c>
      <c r="F168" s="30">
        <v>0.17199999999999999</v>
      </c>
      <c r="G168" s="28">
        <v>2.6030000000000002</v>
      </c>
      <c r="H168" s="29">
        <v>2.431</v>
      </c>
      <c r="I168" s="28">
        <v>9.7000000000000003E-2</v>
      </c>
      <c r="J168" s="30">
        <v>8.4000000000000005E-2</v>
      </c>
      <c r="K168" s="31">
        <v>-0.52400000000000002</v>
      </c>
      <c r="L168" s="32">
        <v>25.741</v>
      </c>
    </row>
    <row r="169" spans="1:12" ht="13.5" thickBot="1" x14ac:dyDescent="0.25">
      <c r="A169" s="33" t="s">
        <v>394</v>
      </c>
      <c r="B169" s="34" t="s">
        <v>395</v>
      </c>
      <c r="C169" s="35">
        <v>19.75</v>
      </c>
      <c r="D169" s="36">
        <v>9160.2729999999992</v>
      </c>
      <c r="E169" s="35">
        <v>5</v>
      </c>
      <c r="F169" s="37">
        <v>469.02</v>
      </c>
      <c r="G169" s="35">
        <v>999.73900000000003</v>
      </c>
      <c r="H169" s="36">
        <v>4224.0789999999997</v>
      </c>
      <c r="I169" s="35">
        <v>481.35</v>
      </c>
      <c r="J169" s="37">
        <v>869.43700000000001</v>
      </c>
      <c r="K169" s="38">
        <v>-979.98900000000003</v>
      </c>
      <c r="L169" s="39">
        <v>4936.1939999999995</v>
      </c>
    </row>
  </sheetData>
  <printOptions horizontalCentered="1"/>
  <pageMargins left="0.19685039370078741" right="0.19685039370078741" top="0.6692913385826772" bottom="0.43307086614173229" header="0.19685039370078741" footer="0.23622047244094491"/>
  <pageSetup paperSize="9" scale="75" orientation="landscape" r:id="rId1"/>
  <headerFooter alignWithMargins="0">
    <oddHeader>&amp;L&amp;"Times New Roman CE,Pogrubiona kursywa"&amp;12Departament Rynków Rolnych&amp;C
&amp;8
&amp;"Times New Roman CE,Standardowy"&amp;14Polski handel zagraniczny towarami rolno-spożywczymi z ROSJĄ w 2020 r. - dane ostateczne</oddHeader>
    <oddFooter>&amp;L&amp;"Times New Roman CE,Pogrubiona kursywa"&amp;12 Źródło: Min. Finansów&amp;CStrona &amp;P&amp;R&amp;"Times New Roman CE,Pogrubiona kursywa"&amp;12Przygotował: Tomasz Chruśliński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Nazwane zakresy</vt:lpstr>
      </vt:variant>
      <vt:variant>
        <vt:i4>11</vt:i4>
      </vt:variant>
    </vt:vector>
  </HeadingPairs>
  <TitlesOfParts>
    <vt:vector size="27" baseType="lpstr">
      <vt:lpstr>Info</vt:lpstr>
      <vt:lpstr>HZ og 2004-2020</vt:lpstr>
      <vt:lpstr>Mce Ogołem</vt:lpstr>
      <vt:lpstr>CN2 OG_2020</vt:lpstr>
      <vt:lpstr>CN4 OG_2020</vt:lpstr>
      <vt:lpstr>UE_28_2020</vt:lpstr>
      <vt:lpstr>Niemcy_2020</vt:lpstr>
      <vt:lpstr>Ukraina_2020wst</vt:lpstr>
      <vt:lpstr>Rosja_2020</vt:lpstr>
      <vt:lpstr>Ugrupowania 2020</vt:lpstr>
      <vt:lpstr>Kraje wg Ugrup 2020wst</vt:lpstr>
      <vt:lpstr>Kraje pozostałe 2020</vt:lpstr>
      <vt:lpstr>Produkty_EXP</vt:lpstr>
      <vt:lpstr>KRAJE_EXP</vt:lpstr>
      <vt:lpstr>cn4 Glowne EXP 2020</vt:lpstr>
      <vt:lpstr>cn4 Glowne IMP 2020</vt:lpstr>
      <vt:lpstr>'CN2 OG_2020'!Tytuły_wydruku</vt:lpstr>
      <vt:lpstr>'cn4 Glowne EXP 2020'!Tytuły_wydruku</vt:lpstr>
      <vt:lpstr>'cn4 Glowne IMP 2020'!Tytuły_wydruku</vt:lpstr>
      <vt:lpstr>'CN4 OG_2020'!Tytuły_wydruku</vt:lpstr>
      <vt:lpstr>'Kraje wg Ugrup 2020wst'!Tytuły_wydruku</vt:lpstr>
      <vt:lpstr>'Mce Ogołem'!Tytuły_wydruku</vt:lpstr>
      <vt:lpstr>Niemcy_2020!Tytuły_wydruku</vt:lpstr>
      <vt:lpstr>Rosja_2020!Tytuły_wydruku</vt:lpstr>
      <vt:lpstr>UE_28_2020!Tytuły_wydruku</vt:lpstr>
      <vt:lpstr>'Ugrupowania 2020'!Tytuły_wydruku</vt:lpstr>
      <vt:lpstr>Ukraina_2020wst!Tytuły_wydruku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Pachnicki Adam</cp:lastModifiedBy>
  <cp:lastPrinted>2021-11-19T15:44:48Z</cp:lastPrinted>
  <dcterms:created xsi:type="dcterms:W3CDTF">2020-05-11T10:26:52Z</dcterms:created>
  <dcterms:modified xsi:type="dcterms:W3CDTF">2022-01-03T09:48:45Z</dcterms:modified>
</cp:coreProperties>
</file>