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1\"/>
    </mc:Choice>
  </mc:AlternateContent>
  <bookViews>
    <workbookView xWindow="0" yWindow="0" windowWidth="30720" windowHeight="13125"/>
  </bookViews>
  <sheets>
    <sheet name="dane statystyczne" sheetId="2" r:id="rId1"/>
  </sheets>
  <externalReferences>
    <externalReference r:id="rId2"/>
    <externalReference r:id="rId3"/>
    <externalReference r:id="rId4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F115" i="2" s="1"/>
  <c r="F149" i="2" s="1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F101" i="2" s="1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50" i="2" l="1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<sst xmlns="http://schemas.openxmlformats.org/spreadsheetml/2006/main" count="75" uniqueCount="44">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</sst>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1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9" fontId="5" fillId="4" borderId="33" xfId="3" applyNumberFormat="1" applyFont="1" applyFill="1" applyBorder="1"/>
    <xf numFmtId="165" fontId="3" fillId="0" borderId="30" xfId="2" applyNumberFormat="1" applyFont="1" applyFill="1" applyBorder="1"/>
    <xf numFmtId="165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F/DP/Dane%20DP/DP5%20-%20Krajowe%20Instrumenty%20Skarbowe/W6-Detaliczne%20SPW)/a%20Skoroszyt%20Dyrektora/AAA%20Gazetka%20Detal_Aktualizowana%20nowa%20PKO%20i%20PEKA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zba nabywców"/>
      <sheetName val="Liczba nabywców i rach rej"/>
      <sheetName val="Kalwasiński mail"/>
      <sheetName val="Tabela - sprzedaż do wykresu "/>
      <sheetName val="Tabela - sprzedaż"/>
      <sheetName val="Tabela - sprzedaż agenci"/>
      <sheetName val="RR - dane"/>
      <sheetName val="wykres do inf rocznej"/>
      <sheetName val="RAZEM"/>
      <sheetName val="dane statystyczne"/>
      <sheetName val="dane statystyczne PKO"/>
      <sheetName val="dane statystyczne PEKAO"/>
      <sheetName val="KOS"/>
      <sheetName val="RAZEM_tab"/>
      <sheetName val="POS_tab"/>
      <sheetName val="OTS_tab"/>
      <sheetName val="ROR_tab"/>
      <sheetName val="DOR_tab"/>
      <sheetName val="TOS_tab"/>
      <sheetName val="COI_tab"/>
      <sheetName val="EDO_tab"/>
      <sheetName val="ROS_tab"/>
      <sheetName val="ROD_tab"/>
      <sheetName val="DOS_tab"/>
      <sheetName val="TOZ_tab"/>
      <sheetName val="DOS"/>
      <sheetName val="TOZ"/>
      <sheetName val="COI"/>
      <sheetName val="EDO"/>
      <sheetName val="Do notatki"/>
      <sheetName val="Województwa łącznie"/>
      <sheetName val="Województwa DOS"/>
      <sheetName val="Województwa TOZ"/>
      <sheetName val="Wojwództwa COI"/>
      <sheetName val="Wojwództwa EDO"/>
      <sheetName val="Wojwództwa KOS"/>
      <sheetName val="pakiety"/>
      <sheetName val="wiek"/>
      <sheetName val="dystrybucja"/>
      <sheetName val="dane"/>
      <sheetName val="województ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06" activePane="bottomRight" state="frozen"/>
      <selection pane="topRight" activeCell="C1" sqref="C1"/>
      <selection pane="bottomLeft" activeCell="A4" sqref="A4"/>
      <selection pane="bottomRight" activeCell="B143" sqref="B143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42578125" style="6" bestFit="1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2.7109375" style="6" customWidth="1"/>
    <col min="11" max="11" width="13.42578125" style="6" customWidth="1"/>
    <col min="12" max="13" width="11.7109375" style="6" customWidth="1"/>
    <col min="14" max="14" width="10.85546875" style="6" customWidth="1"/>
    <col min="15" max="17" width="11.7109375" style="6" customWidth="1"/>
    <col min="18" max="19" width="11.7109375" style="153" customWidth="1"/>
    <col min="20" max="20" width="13.5703125" style="153" customWidth="1"/>
    <col min="21" max="21" width="13.140625" style="153" customWidth="1"/>
    <col min="22" max="22" width="11.7109375" style="153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.75" thickTop="1" x14ac:dyDescent="0.25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5" x14ac:dyDescent="0.25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5" x14ac:dyDescent="0.25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5" x14ac:dyDescent="0.25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5" x14ac:dyDescent="0.25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5" x14ac:dyDescent="0.25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5" x14ac:dyDescent="0.25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5" x14ac:dyDescent="0.25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5" x14ac:dyDescent="0.25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5" x14ac:dyDescent="0.25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5" x14ac:dyDescent="0.25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.75" thickBot="1" x14ac:dyDescent="0.3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.75" thickBot="1" x14ac:dyDescent="0.3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.75" thickTop="1" x14ac:dyDescent="0.25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5" x14ac:dyDescent="0.25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5" x14ac:dyDescent="0.25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5" x14ac:dyDescent="0.25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5" x14ac:dyDescent="0.25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5" x14ac:dyDescent="0.25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5" x14ac:dyDescent="0.25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5" x14ac:dyDescent="0.25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5" x14ac:dyDescent="0.25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5" x14ac:dyDescent="0.25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5" x14ac:dyDescent="0.25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.75" thickBot="1" x14ac:dyDescent="0.3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.75" thickBot="1" x14ac:dyDescent="0.3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.75" thickTop="1" x14ac:dyDescent="0.25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5" x14ac:dyDescent="0.25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5" x14ac:dyDescent="0.25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5" x14ac:dyDescent="0.25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5" x14ac:dyDescent="0.25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5" x14ac:dyDescent="0.25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5" x14ac:dyDescent="0.25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5" x14ac:dyDescent="0.25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5" x14ac:dyDescent="0.25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5" x14ac:dyDescent="0.25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5" x14ac:dyDescent="0.25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.75" thickBot="1" x14ac:dyDescent="0.3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.75" thickBot="1" x14ac:dyDescent="0.3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.75" thickTop="1" x14ac:dyDescent="0.25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5" x14ac:dyDescent="0.25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5" x14ac:dyDescent="0.25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5" x14ac:dyDescent="0.25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5" x14ac:dyDescent="0.25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5" x14ac:dyDescent="0.25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5" x14ac:dyDescent="0.25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5" x14ac:dyDescent="0.25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5" x14ac:dyDescent="0.25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5" x14ac:dyDescent="0.25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5" x14ac:dyDescent="0.25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.75" thickBot="1" x14ac:dyDescent="0.3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.75" thickBot="1" x14ac:dyDescent="0.3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.75" thickTop="1" x14ac:dyDescent="0.25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5" x14ac:dyDescent="0.25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5" x14ac:dyDescent="0.25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5" x14ac:dyDescent="0.25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5" x14ac:dyDescent="0.25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5" x14ac:dyDescent="0.25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5" x14ac:dyDescent="0.25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5" x14ac:dyDescent="0.25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5" x14ac:dyDescent="0.25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5" x14ac:dyDescent="0.25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5" x14ac:dyDescent="0.25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.75" thickBot="1" x14ac:dyDescent="0.3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.75" thickBot="1" x14ac:dyDescent="0.3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.75" thickTop="1" x14ac:dyDescent="0.25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5" x14ac:dyDescent="0.25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5" x14ac:dyDescent="0.25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5" x14ac:dyDescent="0.25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5" x14ac:dyDescent="0.25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5" x14ac:dyDescent="0.25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5" x14ac:dyDescent="0.25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5" x14ac:dyDescent="0.25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5" x14ac:dyDescent="0.25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5" x14ac:dyDescent="0.25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5" x14ac:dyDescent="0.25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.75" thickBot="1" x14ac:dyDescent="0.3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.75" thickBot="1" x14ac:dyDescent="0.3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.75" thickTop="1" x14ac:dyDescent="0.25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5" x14ac:dyDescent="0.25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5" x14ac:dyDescent="0.25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5" x14ac:dyDescent="0.25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5" x14ac:dyDescent="0.25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5" x14ac:dyDescent="0.25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5" x14ac:dyDescent="0.25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5" x14ac:dyDescent="0.25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5" x14ac:dyDescent="0.25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5" x14ac:dyDescent="0.25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5" x14ac:dyDescent="0.25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.75" thickBot="1" x14ac:dyDescent="0.3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.75" thickTop="1" x14ac:dyDescent="0.25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5" x14ac:dyDescent="0.25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5" x14ac:dyDescent="0.25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5" x14ac:dyDescent="0.25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5" x14ac:dyDescent="0.25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5" x14ac:dyDescent="0.25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5" x14ac:dyDescent="0.25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5" x14ac:dyDescent="0.25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5" x14ac:dyDescent="0.25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5" x14ac:dyDescent="0.25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5" x14ac:dyDescent="0.25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.75" thickBot="1" x14ac:dyDescent="0.3">
      <c r="A115" s="98" t="s">
        <v>26</v>
      </c>
      <c r="B115" s="160">
        <f>SUM(B103:B114)</f>
        <v>57111.709699999999</v>
      </c>
      <c r="C115" s="160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6.5" thickTop="1" thickBot="1" x14ac:dyDescent="0.3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.75" thickTop="1" x14ac:dyDescent="0.25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0.57845848155923596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5" x14ac:dyDescent="0.25">
      <c r="A118" s="154">
        <f>EDATE(A117,1)</f>
        <v>44593</v>
      </c>
      <c r="B118" s="80"/>
      <c r="C118" s="80"/>
      <c r="D118" s="33"/>
      <c r="E118" s="81"/>
      <c r="F118" s="41"/>
      <c r="G118" s="37"/>
      <c r="H118" s="38"/>
      <c r="I118" s="38"/>
      <c r="J118" s="38"/>
      <c r="K118" s="38"/>
      <c r="L118" s="38"/>
      <c r="M118" s="38"/>
      <c r="N118" s="38"/>
      <c r="O118" s="83"/>
      <c r="P118" s="38"/>
      <c r="Q118" s="38"/>
      <c r="R118" s="83"/>
      <c r="S118" s="38"/>
      <c r="T118" s="38"/>
      <c r="U118" s="38"/>
      <c r="V118" s="83"/>
      <c r="X118" s="111"/>
      <c r="Y118" s="111"/>
      <c r="Z118" s="111"/>
      <c r="AB118" s="27"/>
      <c r="AC118" s="27"/>
      <c r="AD118" s="27"/>
      <c r="AE118" s="27"/>
      <c r="AF118" s="27"/>
    </row>
    <row r="119" spans="1:32" ht="15" x14ac:dyDescent="0.25">
      <c r="A119" s="154">
        <f>EDATE(A118,1)</f>
        <v>44621</v>
      </c>
      <c r="B119" s="84"/>
      <c r="C119" s="84"/>
      <c r="D119" s="33"/>
      <c r="E119" s="85"/>
      <c r="F119" s="41"/>
      <c r="G119" s="37"/>
      <c r="H119" s="40"/>
      <c r="I119" s="40"/>
      <c r="J119" s="40"/>
      <c r="K119" s="40"/>
      <c r="L119" s="40"/>
      <c r="M119" s="40"/>
      <c r="N119" s="113"/>
      <c r="O119" s="41"/>
      <c r="P119" s="38"/>
      <c r="Q119" s="38"/>
      <c r="R119" s="41"/>
      <c r="S119" s="38"/>
      <c r="T119" s="38"/>
      <c r="U119" s="38"/>
      <c r="V119" s="41"/>
      <c r="X119" s="27"/>
      <c r="Y119" s="27"/>
      <c r="Z119" s="27"/>
      <c r="AB119" s="27"/>
      <c r="AC119" s="27"/>
      <c r="AD119" s="27"/>
      <c r="AE119" s="27"/>
      <c r="AF119" s="27"/>
    </row>
    <row r="120" spans="1:32" ht="15" x14ac:dyDescent="0.25">
      <c r="A120" s="154">
        <f t="shared" ref="A120:A128" si="6">EDATE(A119,1)</f>
        <v>44652</v>
      </c>
      <c r="B120" s="84"/>
      <c r="C120" s="84"/>
      <c r="D120" s="33"/>
      <c r="E120" s="85"/>
      <c r="F120" s="41"/>
      <c r="G120" s="37"/>
      <c r="H120" s="40"/>
      <c r="I120" s="40"/>
      <c r="J120" s="40"/>
      <c r="K120" s="40"/>
      <c r="L120" s="40"/>
      <c r="M120" s="40"/>
      <c r="N120" s="113"/>
      <c r="O120" s="41"/>
      <c r="P120" s="38"/>
      <c r="Q120" s="38"/>
      <c r="R120" s="41"/>
      <c r="S120" s="38"/>
      <c r="T120" s="38"/>
      <c r="U120" s="38"/>
      <c r="V120" s="41"/>
      <c r="X120" s="27"/>
      <c r="Z120" s="120"/>
      <c r="AB120" s="27"/>
      <c r="AC120" s="27"/>
      <c r="AD120" s="27"/>
      <c r="AE120" s="27"/>
      <c r="AF120" s="27"/>
    </row>
    <row r="121" spans="1:32" ht="15" x14ac:dyDescent="0.25">
      <c r="A121" s="154">
        <f t="shared" si="6"/>
        <v>44682</v>
      </c>
      <c r="B121" s="84"/>
      <c r="C121" s="84"/>
      <c r="D121" s="33"/>
      <c r="E121" s="85"/>
      <c r="F121" s="41"/>
      <c r="G121" s="37"/>
      <c r="H121" s="40"/>
      <c r="I121" s="40"/>
      <c r="J121" s="40"/>
      <c r="K121" s="40"/>
      <c r="L121" s="40"/>
      <c r="M121" s="40"/>
      <c r="N121" s="113"/>
      <c r="O121" s="41"/>
      <c r="P121" s="38"/>
      <c r="Q121" s="38"/>
      <c r="R121" s="41"/>
      <c r="S121" s="38"/>
      <c r="T121" s="38"/>
      <c r="U121" s="38"/>
      <c r="V121" s="41"/>
      <c r="X121" s="27"/>
      <c r="Z121" s="120"/>
      <c r="AB121" s="27"/>
      <c r="AC121" s="27"/>
      <c r="AD121" s="27"/>
      <c r="AE121" s="27"/>
      <c r="AF121" s="27"/>
    </row>
    <row r="122" spans="1:32" ht="15" x14ac:dyDescent="0.25">
      <c r="A122" s="154">
        <f t="shared" si="6"/>
        <v>44713</v>
      </c>
      <c r="B122" s="84"/>
      <c r="C122" s="84"/>
      <c r="D122" s="33"/>
      <c r="E122" s="85"/>
      <c r="F122" s="41"/>
      <c r="G122" s="37"/>
      <c r="H122" s="40"/>
      <c r="I122" s="40"/>
      <c r="J122" s="40"/>
      <c r="K122" s="40"/>
      <c r="L122" s="40"/>
      <c r="M122" s="40"/>
      <c r="N122" s="113"/>
      <c r="O122" s="41"/>
      <c r="P122" s="38"/>
      <c r="Q122" s="38"/>
      <c r="R122" s="41"/>
      <c r="S122" s="38"/>
      <c r="T122" s="38"/>
      <c r="U122" s="38"/>
      <c r="V122" s="41"/>
      <c r="X122" s="27"/>
      <c r="Z122" s="120"/>
      <c r="AB122" s="27"/>
      <c r="AC122" s="27"/>
      <c r="AD122" s="27"/>
      <c r="AE122" s="27"/>
      <c r="AF122" s="27"/>
    </row>
    <row r="123" spans="1:32" ht="15" x14ac:dyDescent="0.25">
      <c r="A123" s="154">
        <f t="shared" si="6"/>
        <v>44743</v>
      </c>
      <c r="B123" s="84"/>
      <c r="C123" s="84"/>
      <c r="D123" s="33"/>
      <c r="E123" s="85"/>
      <c r="F123" s="41"/>
      <c r="G123" s="37"/>
      <c r="H123" s="40"/>
      <c r="I123" s="40"/>
      <c r="J123" s="40"/>
      <c r="K123" s="40"/>
      <c r="L123" s="40"/>
      <c r="M123" s="40"/>
      <c r="N123" s="113"/>
      <c r="O123" s="41"/>
      <c r="P123" s="38"/>
      <c r="Q123" s="38"/>
      <c r="R123" s="41"/>
      <c r="S123" s="38"/>
      <c r="T123" s="38"/>
      <c r="U123" s="38"/>
      <c r="V123" s="41"/>
      <c r="X123" s="27"/>
      <c r="Z123" s="120"/>
      <c r="AB123" s="27"/>
      <c r="AC123" s="27"/>
      <c r="AD123" s="27"/>
      <c r="AE123" s="27"/>
      <c r="AF123" s="27"/>
    </row>
    <row r="124" spans="1:32" ht="15" x14ac:dyDescent="0.25">
      <c r="A124" s="154">
        <f t="shared" si="6"/>
        <v>44774</v>
      </c>
      <c r="B124" s="84"/>
      <c r="C124" s="84"/>
      <c r="D124" s="33"/>
      <c r="E124" s="85"/>
      <c r="F124" s="41"/>
      <c r="G124" s="37"/>
      <c r="H124" s="40"/>
      <c r="I124" s="40"/>
      <c r="J124" s="40"/>
      <c r="K124" s="40"/>
      <c r="L124" s="40"/>
      <c r="M124" s="40"/>
      <c r="N124" s="113"/>
      <c r="O124" s="41"/>
      <c r="P124" s="38"/>
      <c r="Q124" s="38"/>
      <c r="R124" s="41"/>
      <c r="S124" s="38"/>
      <c r="T124" s="38"/>
      <c r="U124" s="38"/>
      <c r="V124" s="41"/>
      <c r="X124" s="27"/>
      <c r="Z124" s="120"/>
      <c r="AB124" s="27"/>
      <c r="AC124" s="27"/>
      <c r="AD124" s="27"/>
      <c r="AE124" s="27"/>
      <c r="AF124" s="27"/>
    </row>
    <row r="125" spans="1:32" ht="15" x14ac:dyDescent="0.25">
      <c r="A125" s="154">
        <f t="shared" si="6"/>
        <v>44805</v>
      </c>
      <c r="B125" s="84"/>
      <c r="C125" s="84"/>
      <c r="D125" s="33"/>
      <c r="E125" s="85"/>
      <c r="F125" s="41"/>
      <c r="G125" s="37"/>
      <c r="H125" s="40"/>
      <c r="I125" s="40"/>
      <c r="J125" s="40"/>
      <c r="K125" s="40"/>
      <c r="L125" s="40"/>
      <c r="M125" s="40"/>
      <c r="N125" s="113"/>
      <c r="O125" s="41"/>
      <c r="P125" s="38"/>
      <c r="Q125" s="38"/>
      <c r="R125" s="41"/>
      <c r="S125" s="38"/>
      <c r="T125" s="38"/>
      <c r="U125" s="38"/>
      <c r="V125" s="41"/>
      <c r="X125" s="27"/>
      <c r="Z125" s="120"/>
      <c r="AB125" s="27"/>
      <c r="AC125" s="27"/>
      <c r="AD125" s="27"/>
      <c r="AE125" s="27"/>
      <c r="AF125" s="27"/>
    </row>
    <row r="126" spans="1:32" ht="15" x14ac:dyDescent="0.25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5" x14ac:dyDescent="0.25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.75" thickBot="1" x14ac:dyDescent="0.3">
      <c r="A129" s="98" t="s">
        <v>26</v>
      </c>
      <c r="B129" s="157">
        <f>SUM(B117:B128)</f>
        <v>2455.8798000000002</v>
      </c>
      <c r="C129" s="157">
        <f>SUM(C117:C128)</f>
        <v>307.86020000000002</v>
      </c>
      <c r="D129" s="100">
        <f>C129/B129</f>
        <v>0.12535637941238004</v>
      </c>
      <c r="E129" s="101">
        <f>SUM(E117:E128)</f>
        <v>212.50909999999999</v>
      </c>
      <c r="F129" s="102">
        <f>E129/B129</f>
        <v>8.6530741447525233E-2</v>
      </c>
      <c r="G129" s="103"/>
      <c r="H129" s="155">
        <v>4.3942256457339644E-2</v>
      </c>
      <c r="I129" s="156">
        <v>0.12112213309462458</v>
      </c>
      <c r="J129" s="156">
        <v>2.3722781546556146E-2</v>
      </c>
      <c r="K129" s="156">
        <v>4.3489547004702749E-2</v>
      </c>
      <c r="L129" s="156">
        <v>0.54576441404013332</v>
      </c>
      <c r="M129" s="156">
        <v>0.20735318560786239</v>
      </c>
      <c r="N129" s="155">
        <v>6.9446395544277041E-3</v>
      </c>
      <c r="O129" s="155">
        <v>7.6610426943533629E-3</v>
      </c>
      <c r="P129" s="61">
        <v>0.49616019481083723</v>
      </c>
      <c r="Q129" s="63">
        <v>0.57845848155923596</v>
      </c>
      <c r="R129" s="66">
        <v>3.2859914398090657E-4</v>
      </c>
      <c r="S129" s="61">
        <v>7.9463215318317012E-3</v>
      </c>
      <c r="T129" s="63">
        <v>6.7433950166767759E-2</v>
      </c>
      <c r="U129" s="63">
        <v>0.26390312922050235</v>
      </c>
      <c r="V129" s="66">
        <v>0.66071659908089819</v>
      </c>
      <c r="X129" s="115"/>
      <c r="Z129" s="120"/>
      <c r="AB129" s="27"/>
      <c r="AC129" s="27"/>
      <c r="AD129" s="27"/>
      <c r="AE129" s="27"/>
      <c r="AF129" s="27"/>
    </row>
    <row r="130" spans="1:32" ht="15.75" thickTop="1" x14ac:dyDescent="0.25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5.75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6.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5.75" thickTop="1" x14ac:dyDescent="0.2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5" x14ac:dyDescent="0.25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5" x14ac:dyDescent="0.25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5" x14ac:dyDescent="0.25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5" x14ac:dyDescent="0.25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5" x14ac:dyDescent="0.25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5" x14ac:dyDescent="0.25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5" x14ac:dyDescent="0.25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5" x14ac:dyDescent="0.25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5" x14ac:dyDescent="0.25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5" x14ac:dyDescent="0.25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5" x14ac:dyDescent="0.25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5" x14ac:dyDescent="0.25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5" x14ac:dyDescent="0.25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5" x14ac:dyDescent="0.25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5" x14ac:dyDescent="0.25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5" x14ac:dyDescent="0.25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8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25">
      <c r="A150" s="142">
        <v>2023</v>
      </c>
      <c r="B150" s="143">
        <f>B129</f>
        <v>2455.8798000000002</v>
      </c>
      <c r="C150" s="144">
        <f t="shared" ref="C150:V150" si="8">C129</f>
        <v>307.86020000000002</v>
      </c>
      <c r="D150" s="145">
        <f t="shared" si="8"/>
        <v>0.12535637941238004</v>
      </c>
      <c r="E150" s="146">
        <f t="shared" si="8"/>
        <v>212.50909999999999</v>
      </c>
      <c r="F150" s="147">
        <f t="shared" si="8"/>
        <v>8.6530741447525233E-2</v>
      </c>
      <c r="G150" s="159">
        <f t="shared" si="8"/>
        <v>0</v>
      </c>
      <c r="H150" s="148">
        <f t="shared" si="8"/>
        <v>4.3942256457339644E-2</v>
      </c>
      <c r="I150" s="148">
        <f t="shared" si="8"/>
        <v>0.12112213309462458</v>
      </c>
      <c r="J150" s="148">
        <f t="shared" si="8"/>
        <v>2.3722781546556146E-2</v>
      </c>
      <c r="K150" s="148">
        <f t="shared" si="8"/>
        <v>4.3489547004702749E-2</v>
      </c>
      <c r="L150" s="148">
        <f t="shared" si="8"/>
        <v>0.54576441404013332</v>
      </c>
      <c r="M150" s="148">
        <f t="shared" si="8"/>
        <v>0.20735318560786239</v>
      </c>
      <c r="N150" s="149">
        <f t="shared" si="8"/>
        <v>6.9446395544277041E-3</v>
      </c>
      <c r="O150" s="150">
        <f t="shared" si="8"/>
        <v>7.6610426943533629E-3</v>
      </c>
      <c r="P150" s="151">
        <f t="shared" si="8"/>
        <v>0.49616019481083723</v>
      </c>
      <c r="Q150" s="148">
        <f t="shared" si="8"/>
        <v>0.57845848155923596</v>
      </c>
      <c r="R150" s="152">
        <f t="shared" si="8"/>
        <v>3.2859914398090657E-4</v>
      </c>
      <c r="S150" s="151">
        <f t="shared" si="8"/>
        <v>7.9463215318317012E-3</v>
      </c>
      <c r="T150" s="148">
        <f t="shared" si="8"/>
        <v>6.7433950166767759E-2</v>
      </c>
      <c r="U150" s="148">
        <f t="shared" si="8"/>
        <v>0.26390312922050235</v>
      </c>
      <c r="V150" s="152">
        <f t="shared" si="8"/>
        <v>0.66071659908089819</v>
      </c>
    </row>
    <row r="151" spans="1:29" s="5" customFormat="1" ht="13.5" thickTop="1" x14ac:dyDescent="0.2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5" x14ac:dyDescent="0.25">
      <c r="A152" s="5" t="s">
        <v>40</v>
      </c>
      <c r="W152" s="27"/>
      <c r="X152" s="27"/>
      <c r="Y152" s="27"/>
    </row>
    <row r="153" spans="1:29" s="5" customFormat="1" x14ac:dyDescent="0.2">
      <c r="A153" s="5" t="s">
        <v>42</v>
      </c>
      <c r="B153" s="132"/>
      <c r="O153" s="132"/>
    </row>
    <row r="154" spans="1:29" s="5" customFormat="1" x14ac:dyDescent="0.2"/>
    <row r="155" spans="1:29" s="5" customFormat="1" x14ac:dyDescent="0.2"/>
    <row r="156" spans="1:29" s="5" customFormat="1" x14ac:dyDescent="0.2"/>
    <row r="157" spans="1:29" s="5" customFormat="1" x14ac:dyDescent="0.2"/>
    <row r="158" spans="1:29" s="5" customFormat="1" x14ac:dyDescent="0.2"/>
    <row r="159" spans="1:29" s="5" customFormat="1" x14ac:dyDescent="0.2"/>
    <row r="160" spans="1:29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2023-02-09T11:16:30Z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