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1"/>
  <workbookPr codeName="Ten_skoroszyt"/>
  <mc:AlternateContent xmlns:mc="http://schemas.openxmlformats.org/markup-compatibility/2006">
    <mc:Choice Requires="x15">
      <x15ac:absPath xmlns:x15ac="http://schemas.microsoft.com/office/spreadsheetml/2010/11/ac" url="C:\Users\rafal.otys\Desktop\"/>
    </mc:Choice>
  </mc:AlternateContent>
  <xr:revisionPtr revIDLastSave="0" documentId="8_{30A38782-F080-4F08-958D-DDAFD3AD2D64}" xr6:coauthVersionLast="36" xr6:coauthVersionMax="36" xr10:uidLastSave="{00000000-0000-0000-0000-000000000000}"/>
  <bookViews>
    <workbookView xWindow="0" yWindow="0" windowWidth="28800" windowHeight="11835" xr2:uid="{00000000-000D-0000-FFFF-FFFF00000000}"/>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Arkusz13!$A$1:$E$145</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91029"/>
</workbook>
</file>

<file path=xl/calcChain.xml><?xml version="1.0" encoding="utf-8"?>
<calcChain xmlns="http://schemas.openxmlformats.org/spreadsheetml/2006/main">
  <c r="H189" i="1" l="1"/>
  <c r="T123" i="1" l="1"/>
  <c r="T122" i="1"/>
  <c r="T121" i="1"/>
  <c r="T120" i="1"/>
  <c r="T119" i="1"/>
  <c r="T118" i="1"/>
  <c r="T117" i="1"/>
  <c r="T116" i="1"/>
  <c r="T115" i="1"/>
  <c r="T114" i="1"/>
  <c r="T113" i="1"/>
  <c r="T112" i="1"/>
  <c r="T111" i="1"/>
  <c r="T110" i="1"/>
  <c r="T109" i="1"/>
  <c r="S123" i="1"/>
  <c r="T124" i="1" l="1"/>
  <c r="S110" i="1"/>
  <c r="S111" i="1"/>
  <c r="S112" i="1"/>
  <c r="S113" i="1"/>
  <c r="S114" i="1"/>
  <c r="S115" i="1"/>
  <c r="S116" i="1"/>
  <c r="S117" i="1"/>
  <c r="S118" i="1"/>
  <c r="S119" i="1"/>
  <c r="S120" i="1"/>
  <c r="S121" i="1"/>
  <c r="S122" i="1"/>
  <c r="S109" i="1"/>
  <c r="R110" i="1"/>
  <c r="R111" i="1"/>
  <c r="R112" i="1"/>
  <c r="R113" i="1"/>
  <c r="R114" i="1"/>
  <c r="R115" i="1"/>
  <c r="R116" i="1"/>
  <c r="R117" i="1"/>
  <c r="R118" i="1"/>
  <c r="R119" i="1"/>
  <c r="R120" i="1"/>
  <c r="R121" i="1"/>
  <c r="R122" i="1"/>
  <c r="R123" i="1"/>
  <c r="R109" i="1"/>
  <c r="Q110" i="1"/>
  <c r="Q111" i="1"/>
  <c r="Q112" i="1"/>
  <c r="Q113" i="1"/>
  <c r="Q114" i="1"/>
  <c r="Q115" i="1"/>
  <c r="Q116" i="1"/>
  <c r="Q117" i="1"/>
  <c r="Q118" i="1"/>
  <c r="Q119" i="1"/>
  <c r="Q120" i="1"/>
  <c r="Q121" i="1"/>
  <c r="Q122" i="1"/>
  <c r="Q123" i="1"/>
  <c r="Q109" i="1"/>
  <c r="P110" i="1"/>
  <c r="P111" i="1"/>
  <c r="P112" i="1"/>
  <c r="P113" i="1"/>
  <c r="P114" i="1"/>
  <c r="P115" i="1"/>
  <c r="P116" i="1"/>
  <c r="P117" i="1"/>
  <c r="P118" i="1"/>
  <c r="P119" i="1"/>
  <c r="P120" i="1"/>
  <c r="P121" i="1"/>
  <c r="P122" i="1"/>
  <c r="P123" i="1"/>
  <c r="P109" i="1"/>
  <c r="O110" i="1"/>
  <c r="O111" i="1"/>
  <c r="O112" i="1"/>
  <c r="O113" i="1"/>
  <c r="O114" i="1"/>
  <c r="O115" i="1"/>
  <c r="O116" i="1"/>
  <c r="O117" i="1"/>
  <c r="O118" i="1"/>
  <c r="O119" i="1"/>
  <c r="O120" i="1"/>
  <c r="O121" i="1"/>
  <c r="O122" i="1"/>
  <c r="O123" i="1"/>
  <c r="O109" i="1"/>
  <c r="N110" i="1"/>
  <c r="N111" i="1"/>
  <c r="N112" i="1"/>
  <c r="N113" i="1"/>
  <c r="N114" i="1"/>
  <c r="N115" i="1"/>
  <c r="N116" i="1"/>
  <c r="N117" i="1"/>
  <c r="N118" i="1"/>
  <c r="N119" i="1"/>
  <c r="N120" i="1"/>
  <c r="N121" i="1"/>
  <c r="N122" i="1"/>
  <c r="N123" i="1"/>
  <c r="N109" i="1"/>
  <c r="L110" i="1"/>
  <c r="L111" i="1"/>
  <c r="L112" i="1"/>
  <c r="L113" i="1"/>
  <c r="L114" i="1"/>
  <c r="L115" i="1"/>
  <c r="L116" i="1"/>
  <c r="L117" i="1"/>
  <c r="L118" i="1"/>
  <c r="L119" i="1"/>
  <c r="L120" i="1"/>
  <c r="L121" i="1"/>
  <c r="L122" i="1"/>
  <c r="L123" i="1"/>
  <c r="U123" i="1" l="1"/>
  <c r="V123" i="1" s="1"/>
  <c r="U115" i="1"/>
  <c r="U111" i="1"/>
  <c r="V111" i="1" s="1"/>
  <c r="U119" i="1"/>
  <c r="V119" i="1" s="1"/>
  <c r="U122" i="1"/>
  <c r="V122" i="1" s="1"/>
  <c r="U118" i="1"/>
  <c r="V118" i="1" s="1"/>
  <c r="U114" i="1"/>
  <c r="V114" i="1" s="1"/>
  <c r="U110" i="1"/>
  <c r="V110" i="1" s="1"/>
  <c r="U113" i="1"/>
  <c r="U121" i="1"/>
  <c r="V121" i="1" s="1"/>
  <c r="U117" i="1"/>
  <c r="V117" i="1" s="1"/>
  <c r="U109" i="1"/>
  <c r="U120" i="1"/>
  <c r="U116" i="1"/>
  <c r="V116" i="1" s="1"/>
  <c r="U112" i="1"/>
  <c r="V112" i="1" s="1"/>
  <c r="J394" i="1"/>
  <c r="V115" i="1" l="1"/>
  <c r="V113" i="1"/>
  <c r="V395" i="1"/>
  <c r="S395" i="1"/>
  <c r="P395" i="1"/>
  <c r="M395" i="1"/>
  <c r="J395" i="1"/>
  <c r="O249" i="1" l="1"/>
  <c r="S249" i="1" s="1"/>
  <c r="I247" i="1" l="1"/>
  <c r="M247" i="1" s="1"/>
  <c r="O246" i="1"/>
  <c r="S246" i="1" s="1"/>
  <c r="T333" i="1" l="1"/>
  <c r="T334" i="1"/>
  <c r="T335" i="1"/>
  <c r="T336" i="1"/>
  <c r="T337" i="1"/>
  <c r="T332" i="1"/>
  <c r="R333" i="1"/>
  <c r="R334" i="1"/>
  <c r="R335" i="1"/>
  <c r="R336" i="1"/>
  <c r="R337" i="1"/>
  <c r="R332" i="1"/>
  <c r="P333" i="1"/>
  <c r="P334" i="1"/>
  <c r="P335" i="1"/>
  <c r="P336" i="1"/>
  <c r="P337" i="1"/>
  <c r="P332" i="1"/>
  <c r="M333" i="1"/>
  <c r="M334" i="1"/>
  <c r="M335" i="1"/>
  <c r="M336" i="1"/>
  <c r="M337" i="1"/>
  <c r="M332" i="1"/>
  <c r="H333" i="1"/>
  <c r="H334" i="1"/>
  <c r="H335" i="1"/>
  <c r="H336" i="1"/>
  <c r="H337" i="1"/>
  <c r="F333" i="1"/>
  <c r="F334" i="1"/>
  <c r="F335" i="1"/>
  <c r="F336" i="1"/>
  <c r="F337" i="1"/>
  <c r="D333" i="1"/>
  <c r="D334" i="1"/>
  <c r="D335" i="1"/>
  <c r="D336" i="1"/>
  <c r="D337" i="1"/>
  <c r="A333" i="1"/>
  <c r="A334" i="1"/>
  <c r="A335" i="1"/>
  <c r="A336" i="1"/>
  <c r="A337" i="1"/>
  <c r="R338" i="1" l="1"/>
  <c r="T338" i="1"/>
  <c r="P338" i="1"/>
  <c r="G225" i="1"/>
  <c r="G216" i="1"/>
  <c r="M56" i="1"/>
  <c r="L107" i="1"/>
  <c r="M22" i="1"/>
  <c r="G351" i="1"/>
  <c r="G243" i="1"/>
  <c r="G363" i="1"/>
  <c r="M329" i="1"/>
  <c r="A329" i="1"/>
  <c r="G275" i="1"/>
  <c r="E9" i="1"/>
  <c r="P229" i="1"/>
  <c r="M229" i="1"/>
  <c r="J229" i="1"/>
  <c r="G229" i="1"/>
  <c r="P228" i="1"/>
  <c r="M228" i="1"/>
  <c r="J228" i="1"/>
  <c r="G228" i="1"/>
  <c r="P227" i="1"/>
  <c r="M227" i="1"/>
  <c r="J227" i="1"/>
  <c r="G227" i="1"/>
  <c r="P220" i="1"/>
  <c r="M220" i="1"/>
  <c r="J220" i="1"/>
  <c r="G220" i="1"/>
  <c r="J219" i="1"/>
  <c r="M219" i="1"/>
  <c r="P219" i="1"/>
  <c r="G219" i="1"/>
  <c r="P218" i="1"/>
  <c r="M218" i="1"/>
  <c r="J218" i="1"/>
  <c r="G218" i="1"/>
  <c r="Q151" i="1"/>
  <c r="N151" i="1"/>
  <c r="L151" i="1"/>
  <c r="L109" i="1"/>
  <c r="Q87" i="1"/>
  <c r="O87" i="1"/>
  <c r="Q86" i="1"/>
  <c r="O86" i="1"/>
  <c r="Q85" i="1"/>
  <c r="O85" i="1"/>
  <c r="Q84" i="1"/>
  <c r="O84" i="1"/>
  <c r="Q60" i="1"/>
  <c r="O60" i="1"/>
  <c r="M60" i="1"/>
  <c r="K60" i="1"/>
  <c r="Q59" i="1"/>
  <c r="O59" i="1"/>
  <c r="M59" i="1"/>
  <c r="K59" i="1"/>
  <c r="Q58" i="1"/>
  <c r="O58" i="1"/>
  <c r="M58" i="1"/>
  <c r="K58" i="1"/>
  <c r="Q26" i="1"/>
  <c r="O26" i="1"/>
  <c r="M26" i="1"/>
  <c r="K26" i="1"/>
  <c r="Q25" i="1"/>
  <c r="O25" i="1"/>
  <c r="M25" i="1"/>
  <c r="K25" i="1"/>
  <c r="Q24" i="1"/>
  <c r="O24" i="1"/>
  <c r="M24" i="1"/>
  <c r="K24" i="1"/>
  <c r="Q51" i="1"/>
  <c r="O51" i="1"/>
  <c r="Q50" i="1"/>
  <c r="O50" i="1"/>
  <c r="Q49" i="1"/>
  <c r="O49" i="1"/>
  <c r="Q48" i="1"/>
  <c r="O48" i="1"/>
  <c r="V394" i="1"/>
  <c r="S394" i="1"/>
  <c r="P394" i="1"/>
  <c r="M394" i="1"/>
  <c r="V393" i="1"/>
  <c r="S393" i="1"/>
  <c r="P393" i="1"/>
  <c r="M393" i="1"/>
  <c r="J393" i="1"/>
  <c r="V392" i="1"/>
  <c r="S392" i="1"/>
  <c r="P392" i="1"/>
  <c r="M392" i="1"/>
  <c r="J392" i="1"/>
  <c r="V391" i="1"/>
  <c r="S391" i="1"/>
  <c r="P391" i="1"/>
  <c r="M391" i="1"/>
  <c r="J391" i="1"/>
  <c r="V390" i="1"/>
  <c r="S390" i="1"/>
  <c r="P390" i="1"/>
  <c r="M390" i="1"/>
  <c r="J390" i="1"/>
  <c r="S366" i="1"/>
  <c r="S367" i="1"/>
  <c r="S368" i="1"/>
  <c r="S369" i="1"/>
  <c r="S370" i="1"/>
  <c r="S365" i="1"/>
  <c r="P367" i="1"/>
  <c r="P368" i="1"/>
  <c r="P369" i="1"/>
  <c r="P370" i="1"/>
  <c r="M366" i="1"/>
  <c r="M367" i="1"/>
  <c r="M368" i="1"/>
  <c r="M369" i="1"/>
  <c r="M370" i="1"/>
  <c r="M365" i="1"/>
  <c r="J366" i="1"/>
  <c r="J367" i="1"/>
  <c r="J368" i="1"/>
  <c r="J369" i="1"/>
  <c r="J370" i="1"/>
  <c r="J365" i="1"/>
  <c r="G366" i="1"/>
  <c r="G367" i="1"/>
  <c r="G368" i="1"/>
  <c r="G369" i="1"/>
  <c r="G370" i="1"/>
  <c r="G365" i="1"/>
  <c r="C366" i="1"/>
  <c r="C367" i="1"/>
  <c r="C368" i="1"/>
  <c r="C369" i="1"/>
  <c r="C370" i="1"/>
  <c r="C365" i="1"/>
  <c r="S354" i="1"/>
  <c r="S355" i="1"/>
  <c r="S356" i="1"/>
  <c r="S357" i="1"/>
  <c r="S358" i="1"/>
  <c r="S353" i="1"/>
  <c r="P354" i="1"/>
  <c r="P355" i="1"/>
  <c r="P356" i="1"/>
  <c r="P357" i="1"/>
  <c r="P358" i="1"/>
  <c r="P353" i="1"/>
  <c r="M354" i="1"/>
  <c r="M355" i="1"/>
  <c r="M356" i="1"/>
  <c r="M357" i="1"/>
  <c r="M358" i="1"/>
  <c r="M353" i="1"/>
  <c r="J354" i="1"/>
  <c r="J355" i="1"/>
  <c r="J356" i="1"/>
  <c r="J357" i="1"/>
  <c r="J358" i="1"/>
  <c r="J353" i="1"/>
  <c r="G354" i="1"/>
  <c r="G355" i="1"/>
  <c r="G356" i="1"/>
  <c r="G357" i="1"/>
  <c r="G358" i="1"/>
  <c r="G353" i="1"/>
  <c r="C354" i="1"/>
  <c r="C355" i="1"/>
  <c r="C356" i="1"/>
  <c r="C357" i="1"/>
  <c r="C358" i="1"/>
  <c r="C353" i="1"/>
  <c r="H332" i="1"/>
  <c r="F332" i="1"/>
  <c r="D332" i="1"/>
  <c r="A332" i="1"/>
  <c r="Q279" i="1"/>
  <c r="U279" i="1" s="1"/>
  <c r="Q280" i="1"/>
  <c r="U280" i="1" s="1"/>
  <c r="Q281" i="1"/>
  <c r="U281" i="1" s="1"/>
  <c r="Q282" i="1"/>
  <c r="U282" i="1" s="1"/>
  <c r="Q283" i="1"/>
  <c r="U283" i="1" s="1"/>
  <c r="Q278" i="1"/>
  <c r="U278" i="1" s="1"/>
  <c r="O279" i="1"/>
  <c r="S279" i="1" s="1"/>
  <c r="O280" i="1"/>
  <c r="S280" i="1" s="1"/>
  <c r="O281" i="1"/>
  <c r="S281" i="1" s="1"/>
  <c r="O282" i="1"/>
  <c r="S282" i="1" s="1"/>
  <c r="O283" i="1"/>
  <c r="S283" i="1" s="1"/>
  <c r="O278" i="1"/>
  <c r="S278" i="1" s="1"/>
  <c r="I279" i="1"/>
  <c r="M279" i="1" s="1"/>
  <c r="I280" i="1"/>
  <c r="M280" i="1" s="1"/>
  <c r="I281" i="1"/>
  <c r="M281" i="1" s="1"/>
  <c r="I282" i="1"/>
  <c r="M282" i="1" s="1"/>
  <c r="I283" i="1"/>
  <c r="M283" i="1" s="1"/>
  <c r="I278" i="1"/>
  <c r="M278" i="1" s="1"/>
  <c r="G278" i="1"/>
  <c r="K278" i="1" s="1"/>
  <c r="G279" i="1"/>
  <c r="K279" i="1" s="1"/>
  <c r="G280" i="1"/>
  <c r="K280" i="1" s="1"/>
  <c r="G281" i="1"/>
  <c r="K281" i="1" s="1"/>
  <c r="G282" i="1"/>
  <c r="K282" i="1" s="1"/>
  <c r="G283" i="1"/>
  <c r="K283" i="1" s="1"/>
  <c r="C279" i="1"/>
  <c r="C280" i="1"/>
  <c r="C281" i="1"/>
  <c r="C282" i="1"/>
  <c r="C283" i="1"/>
  <c r="C278" i="1"/>
  <c r="Q247" i="1"/>
  <c r="U247" i="1" s="1"/>
  <c r="Q248" i="1"/>
  <c r="U248" i="1" s="1"/>
  <c r="Q249" i="1"/>
  <c r="U249" i="1" s="1"/>
  <c r="Q250" i="1"/>
  <c r="U250" i="1" s="1"/>
  <c r="Q251" i="1"/>
  <c r="U251" i="1" s="1"/>
  <c r="Q246" i="1"/>
  <c r="U246" i="1" s="1"/>
  <c r="O247" i="1"/>
  <c r="S247" i="1" s="1"/>
  <c r="O248" i="1"/>
  <c r="S248" i="1" s="1"/>
  <c r="O250" i="1"/>
  <c r="S250" i="1" s="1"/>
  <c r="O251" i="1"/>
  <c r="S251" i="1" s="1"/>
  <c r="C247" i="1"/>
  <c r="C248" i="1"/>
  <c r="C249" i="1"/>
  <c r="C250" i="1"/>
  <c r="C251" i="1"/>
  <c r="I248" i="1"/>
  <c r="M248" i="1" s="1"/>
  <c r="I249" i="1"/>
  <c r="M249" i="1" s="1"/>
  <c r="I250" i="1"/>
  <c r="M250" i="1" s="1"/>
  <c r="I251" i="1"/>
  <c r="M251" i="1" s="1"/>
  <c r="I246" i="1"/>
  <c r="M246" i="1" s="1"/>
  <c r="G247" i="1"/>
  <c r="K247" i="1" s="1"/>
  <c r="G248" i="1"/>
  <c r="K248" i="1" s="1"/>
  <c r="G249" i="1"/>
  <c r="K249" i="1" s="1"/>
  <c r="G250" i="1"/>
  <c r="K250" i="1" s="1"/>
  <c r="G251" i="1"/>
  <c r="K251" i="1" s="1"/>
  <c r="G246" i="1"/>
  <c r="K246" i="1" s="1"/>
  <c r="C246" i="1"/>
  <c r="M221" i="1" l="1"/>
  <c r="M61" i="1"/>
  <c r="Q61" i="1"/>
  <c r="G230" i="1"/>
  <c r="J230" i="1"/>
  <c r="M230" i="1"/>
  <c r="P230" i="1"/>
  <c r="M252" i="1"/>
  <c r="K61" i="1"/>
  <c r="J396" i="1"/>
  <c r="V396" i="1"/>
  <c r="S396" i="1"/>
  <c r="V109" i="1"/>
  <c r="P396" i="1"/>
  <c r="M396" i="1"/>
  <c r="O61" i="1"/>
  <c r="G221" i="1"/>
  <c r="J221" i="1"/>
  <c r="Q88" i="1"/>
  <c r="S371" i="1"/>
  <c r="P221" i="1"/>
  <c r="G359" i="1"/>
  <c r="M359" i="1"/>
  <c r="S359" i="1"/>
  <c r="F338" i="1"/>
  <c r="O88" i="1"/>
  <c r="J371" i="1"/>
  <c r="P371" i="1"/>
  <c r="G371" i="1"/>
  <c r="M371" i="1"/>
  <c r="P359" i="1"/>
  <c r="J359" i="1"/>
  <c r="D338" i="1"/>
  <c r="H338" i="1"/>
  <c r="S124" i="1"/>
  <c r="R124" i="1"/>
  <c r="Q124" i="1"/>
  <c r="P124" i="1"/>
  <c r="O124" i="1"/>
  <c r="N124" i="1"/>
  <c r="L124" i="1"/>
  <c r="Q52" i="1"/>
  <c r="O52" i="1"/>
  <c r="Q27" i="1"/>
  <c r="O27" i="1"/>
  <c r="M27" i="1"/>
  <c r="K27" i="1"/>
  <c r="Q284" i="1"/>
  <c r="O284" i="1"/>
  <c r="M284" i="1"/>
  <c r="K284" i="1"/>
  <c r="I284" i="1"/>
  <c r="G284" i="1"/>
  <c r="Q252" i="1"/>
  <c r="O252" i="1"/>
  <c r="I252" i="1"/>
  <c r="G252" i="1"/>
  <c r="U124" i="1" l="1"/>
  <c r="V120" i="1" s="1"/>
  <c r="V124" i="1" s="1"/>
  <c r="S252" i="1"/>
  <c r="U252" i="1"/>
  <c r="S284" i="1"/>
  <c r="U284" i="1"/>
  <c r="K252"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SP_Meldunek_parametry"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parametry '2023-11-01', '2023-11-30' "/>
  </connection>
  <connection id="2" xr16:uid="{00000000-0015-0000-FFFF-FFFF01000000}" keepAlive="1" name="SP_Meldunek_sekcja_I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1 '2023-11-01', '2023-11-30' "/>
  </connection>
  <connection id="3" xr16:uid="{00000000-0015-0000-FFFF-FFFF02000000}" keepAlive="1" name="SP_Meldunek_sekcja_I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2 '2023-11-01', '2023-11-30' "/>
  </connection>
  <connection id="4" xr16:uid="{00000000-0015-0000-FFFF-FFFF03000000}" keepAlive="1" name="SP_Meldunek_sekcja_II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1 '2023-11-01', '2023-11-30' "/>
  </connection>
  <connection id="5" xr16:uid="{00000000-0015-0000-FFFF-FFFF04000000}" keepAlive="1" name="SP_Meldunek_sekcja_II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2 '2023-11-01', '2023-11-30' "/>
  </connection>
  <connection id="6" xr16:uid="{00000000-0015-0000-FFFF-FFFF05000000}" keepAlive="1" name="SP_Meldunek_sekcja_III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1 '2023-11-01', '2023-11-30' "/>
  </connection>
  <connection id="7" xr16:uid="{00000000-0015-0000-FFFF-FFFF06000000}" keepAlive="1" name="SP_Meldunek_sekcja_III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2 '2023-11-01', '2023-11-30' "/>
  </connection>
  <connection id="8" xr16:uid="{00000000-0015-0000-FFFF-FFFF07000000}" keepAlive="1" name="SP_Meldunek_sekcja_IV"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V '2023-11-01', '2023-11-30' "/>
  </connection>
  <connection id="9" xr16:uid="{00000000-0015-0000-FFFF-FFFF08000000}" keepAlive="1" name="SP_Meldunek_sekcja_IX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1 '2023-11-01', '2023-11-30' "/>
  </connection>
  <connection id="10" xr16:uid="{00000000-0015-0000-FFFF-FFFF09000000}" keepAlive="1" name="SP_Meldunek_sekcja_IX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2 '2023-11-01', '2023-11-30' "/>
  </connection>
  <connection id="11" xr16:uid="{00000000-0015-0000-FFFF-FFFF0A000000}" keepAlive="1" name="SP_Meldunek_sekcja_V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1 '2023-11-01', '2023-11-30' "/>
  </connection>
  <connection id="12" xr16:uid="{00000000-0015-0000-FFFF-FFFF0B000000}" keepAlive="1" name="SP_Meldunek_sekcja_V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2 '2023-11-01', '2023-11-30' "/>
  </connection>
  <connection id="13" xr16:uid="{00000000-0015-0000-FFFF-FFFF0C000000}" keepAlive="1" name="SP_Meldunek_sekcja_V_tab_3"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3 '2023-11-01', '2023-11-30' "/>
  </connection>
  <connection id="14" xr16:uid="{00000000-0015-0000-FFFF-FFFF0D000000}" keepAlive="1" name="SP_Meldunek_sekcja_V_tab_4"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4 '2023-11-01', '2023-11-30' "/>
  </connection>
  <connection id="15" xr16:uid="{00000000-0015-0000-FFFF-FFFF0E000000}" keepAlive="1" name="SP_Meldunek_sekcja_VI_tab_1"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1 '2023-11-01', '2023-11-30' "/>
  </connection>
  <connection id="16" xr16:uid="{00000000-0015-0000-FFFF-FFFF0F000000}" keepAlive="1" name="SP_Meldunek_sekcja_VI_tab_2"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2 '2023-11-01', '2023-11-30' "/>
  </connection>
  <connection id="17" xr16:uid="{00000000-0015-0000-FFFF-FFFF10000000}"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xr16:uid="{00000000-0015-0000-FFFF-FFFF11000000}" keepAlive="1" name="SP_Meldunek_sekcja_VI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I '2023-11-01', '2023-11-30' "/>
  </connection>
</connections>
</file>

<file path=xl/sharedStrings.xml><?xml version="1.0" encoding="utf-8"?>
<sst xmlns="http://schemas.openxmlformats.org/spreadsheetml/2006/main" count="1002" uniqueCount="182">
  <si>
    <t>Obywatelstwo</t>
  </si>
  <si>
    <t>Razem</t>
  </si>
  <si>
    <t>Sprawa</t>
  </si>
  <si>
    <t>wnioski</t>
  </si>
  <si>
    <t>pobyt tolerowany</t>
  </si>
  <si>
    <t>świadczenia poza ośrodkiem</t>
  </si>
  <si>
    <t>opuścili ośrodek</t>
  </si>
  <si>
    <t>nowo przyjęci</t>
  </si>
  <si>
    <t>osoby</t>
  </si>
  <si>
    <t>Cudzoziemcy</t>
  </si>
  <si>
    <t>Osoby</t>
  </si>
  <si>
    <t>zaproszenie</t>
  </si>
  <si>
    <t>utrzymanie</t>
  </si>
  <si>
    <t>wpis</t>
  </si>
  <si>
    <t>wpis SIS</t>
  </si>
  <si>
    <t>wykreślenie</t>
  </si>
  <si>
    <t>wykreślenie SIS</t>
  </si>
  <si>
    <t>wnioski cudz.</t>
  </si>
  <si>
    <t>konsultacje</t>
  </si>
  <si>
    <t>telegramy</t>
  </si>
  <si>
    <t>inne państwo</t>
  </si>
  <si>
    <t>fakultatywne</t>
  </si>
  <si>
    <t>decyzje</t>
  </si>
  <si>
    <t>Czynności</t>
  </si>
  <si>
    <t>pobyt rezyd. UE</t>
  </si>
  <si>
    <t>pozytywne</t>
  </si>
  <si>
    <t>negatywne</t>
  </si>
  <si>
    <t>umorzenia</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</si>
  <si>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</si>
  <si>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</si>
  <si>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</si>
  <si>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</si>
  <si>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</si>
  <si>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</si>
  <si>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</si>
  <si>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</si>
  <si>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</si>
  <si>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</si>
  <si>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</si>
  <si>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</si>
  <si>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</si>
  <si>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</si>
  <si>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</si>
  <si>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</si>
  <si>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</si>
  <si>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</si>
  <si>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</si>
  <si>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</si>
  <si>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X. Ogólne trendy</t>
  </si>
  <si>
    <t>Placówka</t>
  </si>
  <si>
    <t>RAZEM</t>
  </si>
  <si>
    <t>Lwów</t>
  </si>
  <si>
    <t>Łuck</t>
  </si>
  <si>
    <t>uchylenie 
i umorzenie</t>
  </si>
  <si>
    <t>Transfer</t>
  </si>
  <si>
    <t>SUMA</t>
  </si>
  <si>
    <t>Państwo</t>
  </si>
  <si>
    <t>Wniosek IN</t>
  </si>
  <si>
    <t>Decyzja pozytywna</t>
  </si>
  <si>
    <t>Wniosek OUT</t>
  </si>
  <si>
    <t>Status uchodźcy</t>
  </si>
  <si>
    <t>Ochrona uzupełniająca</t>
  </si>
  <si>
    <t>Pobyt tolerowany</t>
  </si>
  <si>
    <t>Umorzenie</t>
  </si>
  <si>
    <t>Zezwolenia cofnięte</t>
  </si>
  <si>
    <t>Zezwolenia wydane</t>
  </si>
  <si>
    <t xml:space="preserve">Informacja o działalności 
Urzędu do Spraw Cudzoziemców 
</t>
  </si>
  <si>
    <t>Ochrona międzynarodowa</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</si>
  <si>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</si>
  <si>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</si>
  <si>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</si>
  <si>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</si>
  <si>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</si>
  <si>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</si>
  <si>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</si>
  <si>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</si>
  <si>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</si>
  <si>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</si>
  <si>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</si>
  <si>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</si>
  <si>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</si>
  <si>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</si>
  <si>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</si>
  <si>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</si>
  <si>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</si>
  <si>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</si>
  <si>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</si>
  <si>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</si>
  <si>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</si>
  <si>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</si>
  <si>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</si>
  <si>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zawiesz. wpisów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</si>
  <si>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</si>
  <si>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</si>
  <si>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</si>
  <si>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</si>
  <si>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</si>
  <si>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</si>
  <si>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</si>
  <si>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</si>
  <si>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</si>
  <si>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</si>
  <si>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</si>
  <si>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</si>
  <si>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</si>
  <si>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</si>
  <si>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</si>
  <si>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</si>
  <si>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</si>
  <si>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</si>
  <si>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</si>
  <si>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</si>
  <si>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</si>
  <si>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</si>
  <si>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</si>
  <si>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</si>
  <si>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</si>
  <si>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</si>
  <si>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</si>
  <si>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</si>
  <si>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</si>
  <si>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</si>
  <si>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</si>
  <si>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</si>
  <si>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</si>
  <si>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</si>
  <si>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Wnioskujacy</t>
  </si>
  <si>
    <t>Decyzje</t>
  </si>
  <si>
    <t>Inne_panstwo</t>
  </si>
  <si>
    <t>Konsul_RP</t>
  </si>
  <si>
    <t>Czynnosc</t>
  </si>
  <si>
    <t>zawieszenie wpisów</t>
  </si>
  <si>
    <t>małoletni</t>
  </si>
  <si>
    <t>WNIOSEK O ZAREJESTROWANIE POBYTU OBYWATELA UE</t>
  </si>
  <si>
    <t>TADŻYKISTAN</t>
  </si>
  <si>
    <t>WZNOWIENIA</t>
  </si>
  <si>
    <t>BELGIA</t>
  </si>
  <si>
    <t>WŁOCHY</t>
  </si>
  <si>
    <r>
      <t>*</t>
    </r>
    <r>
      <rPr>
        <i/>
        <sz val="6"/>
        <color theme="1"/>
        <rFont val="Roboto"/>
        <charset val="238"/>
      </rPr>
      <t xml:space="preserve"> zgodnie z nowym aquis azylowym od 1.01.2014 r. wznowienie postępowania po tzw. transferze dublińskim liczy się jako kolejny wniosek o nadanie statusu uchodźcy</t>
    </r>
  </si>
  <si>
    <t>obligatoryjne</t>
  </si>
  <si>
    <t xml:space="preserve">I. Wnioski, które wpłynęły do wojewodów w sprawie zezwolenia na pobyt czasowy, pobyt stały i pobyt rezydenta długoterminowego UE oraz wydane w tych sprawach decyzje:
</t>
  </si>
  <si>
    <t>II. Odwołania od decyzji wydanych w I instancji w sprawie legalizacji pobytu cudzoziemców na terytorium RP, odpowiedzi na skargi oraz wnioski o udzielenie zezwolenia na pobyt stały dla członków rodzin repatriantów:</t>
  </si>
  <si>
    <t>III. Wykaz cudzoziemców, których pobyt na terytorium RP jest niepożądany</t>
  </si>
  <si>
    <t>IV. Konsultacje wizowe</t>
  </si>
  <si>
    <t>V.  Informacja o Małym Ruchu Granicznym</t>
  </si>
  <si>
    <t>VI. Przyjęte wnioski o udzielenie ochrony międzynarodowej w RP:</t>
  </si>
  <si>
    <t>VII. Stosowanie Rozporządzenia  Dublińskiego*:</t>
  </si>
  <si>
    <t>VIII. Wydane decyzje w sprawie o udzielenie ochrony międzynarodowej:</t>
  </si>
  <si>
    <t>IX. Cudzoziemcy, w sprawie których wszczęto postępowanie o udzielenie ochrony międzynarodowej i którym zapewniono zakwaterowanie w ośrodkach dla cudzoziemców:</t>
  </si>
  <si>
    <t>01.11.2023</t>
  </si>
  <si>
    <t>30.11.2023</t>
  </si>
  <si>
    <t>01.01.2023</t>
  </si>
  <si>
    <t>BIAŁORUŚ</t>
  </si>
  <si>
    <t>INDIE</t>
  </si>
  <si>
    <t>TURCJA</t>
  </si>
  <si>
    <t>EGIPT</t>
  </si>
  <si>
    <t>NORWEGIA</t>
  </si>
  <si>
    <t>NIDERLANDY</t>
  </si>
  <si>
    <t>ŁOTWA</t>
  </si>
  <si>
    <t>BUŁGARIA</t>
  </si>
  <si>
    <t>SYRIA</t>
  </si>
  <si>
    <t>AFGANISTAN</t>
  </si>
  <si>
    <t>24.11.2023 - 30.11.2023</t>
  </si>
  <si>
    <t>17.11.2023 - 23.11.2023</t>
  </si>
  <si>
    <t>10.11.2023 - 16.11.2023</t>
  </si>
  <si>
    <t>03.11.2023 - 09.11.2023</t>
  </si>
  <si>
    <t>27.10.2023 - 02.11.2023</t>
  </si>
  <si>
    <t>WNIOSEK O WYDANIE DOKUMENTU POTWIERDZAJĄCEGO PRAWO STAŁEGO POBYTU</t>
  </si>
  <si>
    <t>WNIOSEK O WYDANIE KARTY POBYTU CZŁONKA RODZINY OBYWATELA UE</t>
  </si>
  <si>
    <t>WNIOSEK O WYDANIE KARTY STAŁEGO POBYTU (CZŁONKA RODZINY OBYWATELA UE)</t>
  </si>
  <si>
    <t>W listopadzie 2023 r. wydano 425 zezwoleń dotyczących Małego Ruchu Granicznego. Natomiast od początku roku do stycznia, wydano łącznie 5 110 zezwoleń - wszystkie wydane przez placówkę we Lwowie.</t>
  </si>
  <si>
    <t xml:space="preserve">Według stanu na 30 listopada  br. pod opieką Szefa UdSC znajdowało się 4 264 osób, z czego 623 zamieszkiwało w jednym z dziewięciu ośrodków dla cudzoziemców, a pozostałe 3 640 osób pobierało świadczenie pieniężne na samodzielne funkcjonowanie poza ośrodkiem. </t>
  </si>
  <si>
    <t>60  097</t>
  </si>
  <si>
    <t>Warszawa, 14 grudnia 2023 r.</t>
  </si>
  <si>
    <t xml:space="preserve">W ramach procedur dublińskich wnioskami IN objętych było 3 759 cudzoziemców (-37% w porównaniu z pierwszymi jedenastoma miesiącami 2022 r.) Z kolei Polska wystąpiła z takim wnioskiem do innych krajów europejskich (OUT) w przypadku 230 os. (250 w 2022), z czego 90% wniosków IN oraz 72% wniosków OUT zostało rozpatrzonych pozytywnie. 51% wniosków IN dotyczyło współpracy z Niemcami, a 17% - z Francją. Procedury OUT kierowane były głównie do Niemiec (34%) i Francji (11%). 
W podziale na obywatelstwo cudzoziemców, wnioski IN dotyczyły najczęściej ob. Rosji (27%), a także Ukrainy (9%) i Białorusi (8%). </t>
  </si>
  <si>
    <r>
      <rPr>
        <sz val="10"/>
        <rFont val="Roboto"/>
        <charset val="238"/>
      </rPr>
      <t>W sumie od początku roku cudzoziemcy złożyli</t>
    </r>
    <r>
      <rPr>
        <sz val="10"/>
        <color rgb="FFFF0000"/>
        <rFont val="Roboto"/>
        <charset val="238"/>
      </rPr>
      <t xml:space="preserve"> </t>
    </r>
    <r>
      <rPr>
        <sz val="10"/>
        <rFont val="Roboto"/>
        <charset val="238"/>
      </rPr>
      <t xml:space="preserve"> 573 tys. wniosków w sprawach o udzielenie zezwoleń na pobyt. 
Najwięcej osób (90%) zainteresowanych było zezwoleniem na pobyt czasowy (blisko 518 tys.), natomiast 6% zezwoleniem na pobyt stały (ponad 33 tys.),  a 4% zezwoleniem na pobyt rezydenta długoterminowego UE (</t>
    </r>
    <r>
      <rPr>
        <sz val="10"/>
        <color theme="1"/>
        <rFont val="Roboto"/>
        <charset val="238"/>
      </rPr>
      <t>około</t>
    </r>
    <r>
      <rPr>
        <sz val="10"/>
        <rFont val="Roboto"/>
        <charset val="238"/>
      </rPr>
      <t xml:space="preserve">  22 tys.).</t>
    </r>
    <r>
      <rPr>
        <sz val="10"/>
        <color rgb="FFFF0000"/>
        <rFont val="Roboto"/>
        <charset val="238"/>
      </rPr>
      <t xml:space="preserve"> </t>
    </r>
    <r>
      <rPr>
        <sz val="10"/>
        <color theme="1"/>
        <rFont val="Roboto"/>
        <charset val="238"/>
      </rPr>
      <t>Dominującym</t>
    </r>
    <r>
      <rPr>
        <sz val="10"/>
        <color rgb="FFFF0000"/>
        <rFont val="Roboto"/>
        <charset val="238"/>
      </rPr>
      <t xml:space="preserve"> </t>
    </r>
    <r>
      <rPr>
        <sz val="10"/>
        <color theme="1"/>
        <rFont val="Roboto"/>
        <charset val="238"/>
      </rPr>
      <t>państwem pochodzenia była Ukraina (305,4 tys.). Bardzo licznie wnioski również składali: Białorusini (81,1 tys.), Gruzini (32,1 tys.), Hindusi (17,6 tys.), Turcy (13,1 tys.) i Mołdawianie (10,6 tys.).
Blisko połowa wnioskodawców to osoby w wieku 18-34 (260,3 tys.), a kolejne 42% (240 tys.) to 35-64 latkowie. Wśród osób małoletnich bardzo liczną grupę stanowią dzieci z przedziału wiekowego 0-13 (54,7 tys.). Pod względem płci dominują mężczyźni (62%).
Zwyczajowo wnioskodawcy koncentrowali się w województwach z dużymi ośrodkami miejskimi. Najwięcej cudzoziemców złożyło swoje wnioski w Mazowieckim Urzędzie Wojewódzkim (132,3tys.), Wielkopolskim UW (61,7 tys.), Zachodniopomorskim UW (54,3 tys.), Dolnośląskim UW (53,4 tys.), Śląskim UW (47,9 tys.).</t>
    </r>
    <r>
      <rPr>
        <i/>
        <sz val="10"/>
        <color rgb="FFFF0000"/>
        <rFont val="Roboto"/>
        <charset val="238"/>
      </rPr>
      <t xml:space="preserve"> </t>
    </r>
    <r>
      <rPr>
        <sz val="10"/>
        <rFont val="Roboto"/>
        <charset val="238"/>
      </rPr>
      <t xml:space="preserve">W tym samym czasie urzędy wojewódzkie wydały ponad 382 tys. decyzji, z czego 89% stanowiły zgody na pobyt, dalsze 7% odmowy, a 4% - umorzenia postępowania. </t>
    </r>
  </si>
  <si>
    <t xml:space="preserve">Najwięcej odwołań od decyzji wydanych w I instancji (88%) odnosiło się do decyzji dotyczących pobytu czasowego (17 848 ), pobytu stałego (5%  - 1 062)       i zobowiązań do powrotu (4% - 1 024). W sumie złożono 20,5 tys. odwołań, po około 1,9 tys. miesięcznie.  
Najczęściej dotyczyły one obywateli: Ukrainy (32%), Białorusi (13%), Gruzji (10%), Rosja (6%) i Turcji ( 4%). Zdecydowana większość odwołań dotyczy spraw prowadzonych przez Wojewodę Mazowieckiego (75%).
7 050 (28%) spraw zakończyło się utrzymaniem decyzji, 11 195 (45%) pozytywną decyzją, 1 364 (6%) uchyleniem decyzji i umorzeniem postępowania, a 3 361 (13%) uchyleniem decyzji i przekazaniem sprawy do ponownego rozpoznania.
W przypadku odwołań dotyczących postępowań o udzielenie zezwolenia na pobyt czasowy w 10 818 przypadkach zapadła decyzja pozytywna, w 5 760 utrzymano decyzje, a w 3 016 sprawach zdecydowano o uchyleniu decyzji i przekazaniu sprawy do ponownego rozpoznania. 
Liczba spraw w toku wynosi ponad 18 tys., a średni czas trwania postępowania - 246 dni. </t>
  </si>
  <si>
    <t>W listopadzie  br. wpłynęło do Urzędu 69,1 tys. wniosków w ramach konsultacji wizowych - 59,1 tys. pochodziło z innych państw członkowskich,    a ponad 10 tys. od konsulów. Liczba wydanych decyzji utrzymuje się na zbliżonych poziomie do liczby wniosków. Ogółem wydano ponad 70,3  tys. decyzji, przy czym ponad 60 tys. dotyczyło wniosków przesłanych z innych państw, a ponad 10,2 tys. w sprawach dotyczących wniosków od konsulów.</t>
  </si>
  <si>
    <r>
      <rPr>
        <sz val="10"/>
        <rFont val="Roboto"/>
        <charset val="238"/>
      </rPr>
      <t>D</t>
    </r>
    <r>
      <rPr>
        <sz val="10"/>
        <color theme="1"/>
        <rFont val="Roboto"/>
        <charset val="238"/>
      </rPr>
      <t>o końca listopada  br. cudzoziemcy złożyli 6 121 wniosków o udzielenie ochrony międzynarodowej na terytorium RP, które objęły 8 787 osób. Są to wartości mniejsze w porównaniu z tym samym okresem sprawozdawczym w 2022 r. (9,1 tys. osób objętych wnioskami).</t>
    </r>
    <r>
      <rPr>
        <sz val="10"/>
        <rFont val="Roboto"/>
        <charset val="238"/>
      </rPr>
      <t xml:space="preserve"> Nadal najliczniej        o ochronę ubiegali się: Białorusini (3 426 osób), Rosjanie (1 650), Ukraińcy (1 599), Turcy (238) i Egipcjanie (189). Obywatele tych pięciu najliczniejszych państw pochodzenia złożyli w su</t>
    </r>
    <r>
      <rPr>
        <sz val="10"/>
        <color theme="1"/>
        <rFont val="Roboto"/>
        <charset val="238"/>
      </rPr>
      <t>mie 81% wniosków o ochronę. 
W bieżącym roku dominowały wnioski pierwsze (5 311), które dotyczyły 7 267 osób. Wnioski kolejne (810) dotyczyły 1 520 osób. 
Najwięcej wniosków złożyli mężczyźni (5 425), głównie w przedziale wiekowym 18-34 lata. Natomiast kobiety stanowią mniej liczbą grupę (3 363   - 37%, ale również tutaj dominował ten sam przedział wiekowy. Liczba dzieci (25% wszystkich osób objętych wnioskami) obydwu płci w wieku do lat 13 wynosiła - 1 791 a w wieku 14-17 - 419.
We wrześniu i październiku odnotowano  wyraźny wzrost liczby wniosków tureckich (49 osób we wrześniu i 70 – w październiku).  Jednak             w listopadzie o ochronę ubiegało się już tylko 6 Turków. Przez ostatnie trzy miesiące przyjęto 53% tegorocznych wniosków obywateli Turcji.</t>
    </r>
  </si>
  <si>
    <r>
      <rPr>
        <sz val="10"/>
        <color theme="1"/>
        <rFont val="Roboto"/>
        <charset val="238"/>
      </rPr>
      <t xml:space="preserve">Do końca listopada  2023 r. Szef UdSC wydał 8 240 decyzji w sprawach o udzielenie ochrony międzynarodowej, z czego 4 318 przyznawało jedną    z form ochrony: status uchodźcy nadano 558 osobom, a ochronę uzupełniającą udzielono 3 760 cudzoziemcom. Status uchodźcy nadano głownie obywatelom Białorusi (214 os.), Afganistanu (105 os.), Rosji (96), Turcji (35), oraz Ukrainy (15). 
Ochronę uzupełniającą udzielano najczęściej obywatelom Białorusi (2 451 os.), Ukrainy (1 083 os.), Rosji (73 os.) ale także  Afganistanu (51 os.)    i </t>
    </r>
    <r>
      <rPr>
        <sz val="10"/>
        <rFont val="Roboto"/>
        <charset val="238"/>
      </rPr>
      <t xml:space="preserve">Tadżykistanu (18). Decyzję negatywną otrzymało 1 710  cudzoziemców - głównie z Rosji (775 os.), Egiptu (127 os.), Tadżykistanu  (114 os.),  Ukrainy (86) i Indii (53)  Postępowania 2 206 osób (w tym 845 ob. Rosji, 156 ob. Turcji, 153 ob. Ukrainy, 147 ob. Egiptu, 141 ob. Afganistanu) zostały umorzone.
Miesięcznie Szef UdSC wydaje około 600-800 decyzji w sprawach o udzielenie ochrony międzynarodowej. Wskaźnik uznawalności kształtuje się obecnie na poziomie 72%, przy czym dla Białorusi wynosi 98%, dla Ukrainy - 93%, dla Rosji - 18%, dla Afganistanu - 97%, a w przypadku Egiptu 2%.
Średni czas trwania postępowania to 121 dni. Liczba spraw w toku wg stanu na dzień 1 listopada br. wynosi blisko 3,6 tys. </t>
    </r>
  </si>
  <si>
    <t xml:space="preserve">W listopadzie br. Szef UdSC zrealizował 3,8 tys. spraw dotyczących wykazu, spośród których do najliczniejszych zaliczały się wpisy SIS (25%), wpisy do Wykazu (45%) oraz alerty pobytowe (17%). </t>
  </si>
  <si>
    <r>
      <rPr>
        <sz val="10"/>
        <rFont val="Roboto"/>
        <charset val="238"/>
      </rPr>
      <t xml:space="preserve">Sytuacja migracyjna w Polsce w dalszym ciągu jest zdominowana przez napływ obywateli Ukrainy do Polski oraz konsekwencje wojny w tym kraju. Najbardziej dotknięte ruchem osobowym jest wciąż granica z Polską (17,7 mln wjazdów), przy czym w ostatnich miesiącach liczba powrotów na Ukrainę jest nieznacznie większa niż wjazdów do Polski (w sumie 15,9 mln wyjazdów). </t>
    </r>
    <r>
      <rPr>
        <sz val="10"/>
        <color rgb="FFFF0000"/>
        <rFont val="Roboto"/>
        <charset val="238"/>
      </rPr>
      <t xml:space="preserve">
</t>
    </r>
    <r>
      <rPr>
        <sz val="10"/>
        <rFont val="Roboto"/>
        <charset val="238"/>
      </rPr>
      <t xml:space="preserve">Od 24 lutego 2022 r. liczba zarejestrowanych wniosków o ochronę czasową wyniosła ponad 1 773 tys. Główne obywatelstwa korzystające z tej formy ochrony to: Ukraińcy (1 769tys.), Rosjanie (1,1 tys.), Białorusini (485), Gruzini (315), Mołdawianie (309) i Azerowie (237). Dane te uwzględniają również zaświadczenia o udzielonej ochronie czasowej wydane przez Szefa UdSC, obywatelom państw trzecich, którzy posiadali pobyt stały lub ochronę na Ukrainie. Są to go głównie Rosjanie, Białorusini, Wietnamczycy, Ukraińcy i Gruzini. </t>
    </r>
    <r>
      <rPr>
        <sz val="10"/>
        <color rgb="FFFF0000"/>
        <rFont val="Roboto"/>
        <charset val="238"/>
      </rPr>
      <t xml:space="preserve">
</t>
    </r>
    <r>
      <rPr>
        <sz val="10"/>
        <rFont val="Roboto"/>
        <charset val="238"/>
      </rPr>
      <t xml:space="preserve">
Zgodnie ze stanem na 30 listopada 2023 r. ważną ochronę czasową posiadało ponad 955 tys. osób, a posiadaczami ważnych dokumentów uprawniających do pobytu na terytorium RP było 1 865 146 cudzoziemców. Dominują obywatele Ukrainy (1 480 tys.), na drugim miejscu są Białorusini (114 tys.), następnie: Gruzini (26,7 tys.), Rosjanie (21 tys.), Hindusi (19,7 tys.), Niemcy (16,6 tys.),  Wietnamczycy (13 tys.), Turcy (10,6 tys.), Mołdawianie (8,7 tys.) i Uzbecy (8,5 tys.). W tym roku liczba cudzoziemców uprawnionych do pobytu rośnie o około 17 tys. miesięcznie, przy czym najliczniej wzrasta liczba obywateli Ukrainy (+8-9 tys. = +1%) i Białorusi ( +3-4 tys. = +5%). Zauważalny jest również wzrost zainteresowania pobytem w Polsce ze strony Gruzinów, Hindusów i Rosjan.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</si>
</sst>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zł&quot;* #,##0_);_(&quot;zł&quot;* \(#,##0\);_(&quot;zł&quot;* &quot;-&quot;_);_(@_)"/>
    <numFmt numFmtId="165" formatCode="yyyy/mm/dd;@"/>
  </numFmts>
  <fonts count="43"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sz val="8"/>
      <name val="Tahoma"/>
      <family val="2"/>
      <charset val="238"/>
    </font>
    <font>
      <sz val="11"/>
      <color theme="1"/>
      <name val="Roboto"/>
      <charset val="238"/>
    </font>
    <font>
      <b/>
      <sz val="11"/>
      <color theme="1"/>
      <name val="Roboto"/>
      <charset val="238"/>
    </font>
    <font>
      <b/>
      <sz val="18"/>
      <name val="Roboto"/>
      <charset val="238"/>
    </font>
    <font>
      <b/>
      <sz val="15"/>
      <name val="Roboto"/>
      <charset val="238"/>
    </font>
    <font>
      <b/>
      <i/>
      <sz val="14"/>
      <color theme="1"/>
      <name val="Roboto"/>
      <charset val="238"/>
    </font>
    <font>
      <sz val="11"/>
      <name val="Roboto"/>
      <charset val="238"/>
    </font>
    <font>
      <b/>
      <sz val="10"/>
      <color theme="1"/>
      <name val="Roboto"/>
      <charset val="238"/>
    </font>
    <font>
      <b/>
      <sz val="9"/>
      <name val="Roboto"/>
      <charset val="238"/>
    </font>
    <font>
      <sz val="9"/>
      <name val="Roboto"/>
      <charset val="238"/>
    </font>
    <font>
      <sz val="10"/>
      <name val="Roboto"/>
      <charset val="238"/>
    </font>
    <font>
      <sz val="6"/>
      <color theme="1"/>
      <name val="Roboto"/>
      <charset val="238"/>
    </font>
    <font>
      <i/>
      <sz val="6"/>
      <color theme="1"/>
      <name val="Roboto"/>
      <charset val="238"/>
    </font>
    <font>
      <i/>
      <sz val="9"/>
      <color theme="1"/>
      <name val="Roboto"/>
      <charset val="238"/>
    </font>
    <font>
      <b/>
      <sz val="8"/>
      <name val="Roboto"/>
      <charset val="238"/>
    </font>
    <font>
      <i/>
      <sz val="8"/>
      <color theme="1"/>
      <name val="Roboto"/>
      <charset val="238"/>
    </font>
    <font>
      <b/>
      <sz val="7"/>
      <name val="Roboto"/>
      <charset val="238"/>
    </font>
    <font>
      <sz val="10"/>
      <color theme="1"/>
      <name val="Roboto"/>
      <charset val="238"/>
    </font>
    <font>
      <sz val="9"/>
      <color theme="1"/>
      <name val="Roboto"/>
      <charset val="238"/>
    </font>
    <font>
      <sz val="8"/>
      <name val="Roboto"/>
      <charset val="238"/>
    </font>
    <font>
      <sz val="8"/>
      <color theme="1"/>
      <name val="Roboto"/>
      <charset val="238"/>
    </font>
    <font>
      <sz val="10"/>
      <color rgb="FFFF0000"/>
      <name val="Roboto"/>
      <charset val="238"/>
    </font>
    <font>
      <i/>
      <sz val="10"/>
      <color rgb="FFFF0000"/>
      <name val="Roboto"/>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8E8E8"/>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cellStyleXfs>
  <cellXfs count="337">
    <xf numFmtId="0" fontId="0" fillId="0" borderId="0" xfId="0"/>
    <xf numFmtId="0" fontId="0" fillId="0" borderId="0" xfId="0"/>
    <xf numFmtId="0" fontId="0" fillId="0" borderId="0" xfId="0"/>
    <xf numFmtId="0" fontId="21" fillId="0" borderId="0" xfId="0" applyFont="1" applyProtection="1">
      <protection locked="0"/>
    </xf>
    <xf numFmtId="0" fontId="21" fillId="0" borderId="0" xfId="0" applyFont="1" applyBorder="1" applyProtection="1">
      <protection locked="0"/>
    </xf>
    <xf numFmtId="165" fontId="21" fillId="0" borderId="0" xfId="0" applyNumberFormat="1" applyFont="1" applyBorder="1" applyProtection="1">
      <protection locked="0"/>
    </xf>
    <xf numFmtId="14" fontId="21" fillId="0" borderId="0" xfId="0" applyNumberFormat="1" applyFont="1" applyProtection="1">
      <protection locked="0"/>
    </xf>
    <xf numFmtId="165" fontId="21" fillId="0" borderId="0" xfId="0" applyNumberFormat="1" applyFont="1" applyProtection="1">
      <protection locked="0"/>
    </xf>
    <xf numFmtId="0" fontId="21" fillId="0" borderId="0" xfId="0" applyFont="1" applyAlignment="1" applyProtection="1">
      <protection locked="0"/>
    </xf>
    <xf numFmtId="0" fontId="25" fillId="0" borderId="0" xfId="0" applyFont="1" applyAlignment="1" applyProtection="1">
      <alignment vertical="center"/>
      <protection locked="0"/>
    </xf>
    <xf numFmtId="0" fontId="26" fillId="0" borderId="0" xfId="0" applyFont="1" applyProtection="1">
      <protection locked="0"/>
    </xf>
    <xf numFmtId="0" fontId="27" fillId="0" borderId="0" xfId="0" applyFont="1" applyAlignment="1" applyProtection="1">
      <alignment horizontal="left" vertical="center"/>
      <protection locked="0"/>
    </xf>
    <xf numFmtId="0" fontId="30" fillId="0" borderId="0" xfId="43" applyFont="1" applyProtection="1">
      <protection locked="0"/>
    </xf>
    <xf numFmtId="0" fontId="21" fillId="0" borderId="0" xfId="0" applyFont="1" applyFill="1" applyBorder="1" applyProtection="1">
      <protection locked="0"/>
    </xf>
    <xf numFmtId="0" fontId="28" fillId="0" borderId="0" xfId="10" applyFont="1" applyFill="1" applyBorder="1" applyAlignment="1" applyProtection="1">
      <alignment horizontal="left" vertical="center"/>
      <protection locked="0"/>
    </xf>
    <xf numFmtId="0" fontId="28" fillId="0" borderId="0" xfId="10" applyFont="1" applyFill="1" applyBorder="1" applyAlignment="1" applyProtection="1">
      <alignment horizontal="center" vertical="center"/>
      <protection locked="0"/>
    </xf>
    <xf numFmtId="0" fontId="31" fillId="0" borderId="0" xfId="0" applyFont="1" applyAlignment="1" applyProtection="1">
      <alignment horizontal="center" vertical="center" wrapText="1"/>
      <protection locked="0"/>
    </xf>
    <xf numFmtId="165" fontId="31" fillId="0" borderId="0" xfId="0" applyNumberFormat="1" applyFont="1" applyAlignment="1" applyProtection="1">
      <alignment horizontal="center" vertical="center" wrapText="1"/>
      <protection locked="0"/>
    </xf>
    <xf numFmtId="0" fontId="21" fillId="0" borderId="0" xfId="0" applyFont="1" applyAlignment="1" applyProtection="1">
      <alignment wrapText="1"/>
      <protection locked="0"/>
    </xf>
    <xf numFmtId="165" fontId="21" fillId="0" borderId="0" xfId="0" applyNumberFormat="1" applyFont="1" applyAlignment="1" applyProtection="1">
      <alignment wrapText="1"/>
      <protection locked="0"/>
    </xf>
    <xf numFmtId="0" fontId="33" fillId="0" borderId="0" xfId="0" applyFont="1" applyAlignment="1" applyProtection="1">
      <alignment vertical="top" wrapText="1"/>
      <protection locked="0"/>
    </xf>
    <xf numFmtId="0" fontId="27" fillId="0" borderId="0" xfId="0" applyFont="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28" fillId="0" borderId="0" xfId="24" applyFont="1" applyFill="1" applyBorder="1" applyAlignment="1" applyProtection="1">
      <alignment horizontal="center" vertical="center" wrapText="1"/>
      <protection locked="0"/>
    </xf>
    <xf numFmtId="3" fontId="28" fillId="0" borderId="0" xfId="0" applyNumberFormat="1" applyFont="1" applyFill="1" applyBorder="1" applyAlignment="1" applyProtection="1">
      <alignment horizontal="center" vertical="center"/>
    </xf>
    <xf numFmtId="0" fontId="35" fillId="0" borderId="0" xfId="0" applyFont="1" applyAlignment="1" applyProtection="1">
      <alignment vertical="top"/>
      <protection locked="0"/>
    </xf>
    <xf numFmtId="0" fontId="21" fillId="0" borderId="50" xfId="0" applyFont="1" applyBorder="1" applyProtection="1">
      <protection locked="0"/>
    </xf>
    <xf numFmtId="165" fontId="35" fillId="0" borderId="0" xfId="0" applyNumberFormat="1" applyFont="1" applyAlignment="1" applyProtection="1">
      <alignment vertical="top"/>
      <protection locked="0"/>
    </xf>
    <xf numFmtId="0" fontId="28" fillId="35" borderId="0" xfId="0" applyFont="1" applyFill="1" applyBorder="1" applyAlignment="1" applyProtection="1">
      <alignment horizontal="center" vertical="center"/>
      <protection locked="0"/>
    </xf>
    <xf numFmtId="3" fontId="28" fillId="35" borderId="0" xfId="0" applyNumberFormat="1" applyFont="1" applyFill="1" applyBorder="1" applyAlignment="1" applyProtection="1">
      <alignment horizontal="center" vertical="center"/>
      <protection locked="0"/>
    </xf>
    <xf numFmtId="3" fontId="28" fillId="35" borderId="0" xfId="24" applyNumberFormat="1" applyFont="1" applyFill="1" applyBorder="1" applyAlignment="1" applyProtection="1">
      <alignment horizontal="center" vertical="center" wrapText="1"/>
      <protection locked="0"/>
    </xf>
    <xf numFmtId="165" fontId="28" fillId="35" borderId="0" xfId="24" applyNumberFormat="1" applyFont="1" applyFill="1" applyBorder="1" applyAlignment="1" applyProtection="1">
      <alignment horizontal="center" vertical="center" wrapText="1"/>
      <protection locked="0"/>
    </xf>
    <xf numFmtId="0" fontId="28" fillId="36" borderId="21" xfId="0" applyFont="1" applyFill="1" applyBorder="1" applyAlignment="1" applyProtection="1">
      <alignment horizontal="center" vertical="center" textRotation="90" wrapText="1"/>
      <protection locked="0"/>
    </xf>
    <xf numFmtId="3" fontId="29" fillId="0" borderId="10" xfId="0" applyNumberFormat="1" applyFont="1" applyBorder="1" applyAlignment="1" applyProtection="1">
      <alignment horizontal="right" vertical="center"/>
    </xf>
    <xf numFmtId="3" fontId="28" fillId="35" borderId="45" xfId="10" applyNumberFormat="1" applyFont="1" applyFill="1" applyBorder="1" applyAlignment="1" applyProtection="1">
      <alignment horizontal="center" vertical="center"/>
    </xf>
    <xf numFmtId="0" fontId="36" fillId="35" borderId="0" xfId="10" applyFont="1" applyFill="1" applyBorder="1" applyAlignment="1" applyProtection="1">
      <alignment horizontal="center" vertical="center" wrapText="1"/>
      <protection locked="0"/>
    </xf>
    <xf numFmtId="0" fontId="36" fillId="35" borderId="0" xfId="10" applyFont="1" applyFill="1" applyBorder="1" applyAlignment="1" applyProtection="1">
      <alignment horizontal="center" vertical="center"/>
      <protection locked="0"/>
    </xf>
    <xf numFmtId="0" fontId="28" fillId="36" borderId="0" xfId="10" applyFont="1" applyFill="1" applyBorder="1" applyAlignment="1" applyProtection="1">
      <alignment horizontal="center" vertical="center"/>
      <protection locked="0"/>
    </xf>
    <xf numFmtId="3" fontId="28" fillId="36" borderId="0" xfId="10" applyNumberFormat="1" applyFont="1" applyFill="1" applyBorder="1" applyAlignment="1" applyProtection="1">
      <alignment horizontal="center" vertical="center"/>
    </xf>
    <xf numFmtId="0" fontId="28" fillId="35" borderId="0" xfId="10" applyFont="1" applyFill="1" applyBorder="1" applyAlignment="1" applyProtection="1">
      <alignment horizontal="center" vertical="center"/>
      <protection locked="0"/>
    </xf>
    <xf numFmtId="0" fontId="36" fillId="35" borderId="0" xfId="10" applyFont="1" applyFill="1" applyBorder="1" applyAlignment="1" applyProtection="1">
      <alignment horizontal="left" vertical="center" indent="1"/>
      <protection locked="0"/>
    </xf>
    <xf numFmtId="0" fontId="27" fillId="0" borderId="0" xfId="0" applyFont="1" applyAlignment="1" applyProtection="1">
      <alignment horizontal="left"/>
      <protection locked="0"/>
    </xf>
    <xf numFmtId="0" fontId="37" fillId="0" borderId="0" xfId="0" applyFont="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9" fillId="0" borderId="0" xfId="0" applyFont="1" applyAlignment="1" applyProtection="1">
      <alignment horizontal="left" vertical="top" wrapText="1"/>
      <protection locked="0"/>
    </xf>
    <xf numFmtId="0" fontId="40" fillId="0" borderId="0" xfId="0" applyFont="1" applyAlignment="1" applyProtection="1">
      <alignment horizontal="center" vertical="center"/>
      <protection locked="0"/>
    </xf>
    <xf numFmtId="0" fontId="40" fillId="0" borderId="0" xfId="0" applyFont="1" applyAlignment="1" applyProtection="1">
      <alignment horizontal="left" vertical="center" indent="1"/>
      <protection locked="0"/>
    </xf>
    <xf numFmtId="0" fontId="40" fillId="0" borderId="0" xfId="0" applyFont="1" applyAlignment="1" applyProtection="1">
      <alignment horizontal="center"/>
      <protection locked="0"/>
    </xf>
    <xf numFmtId="0" fontId="40" fillId="0" borderId="0" xfId="0" applyFont="1" applyProtection="1">
      <protection locked="0"/>
    </xf>
    <xf numFmtId="0" fontId="40" fillId="0" borderId="0" xfId="0" applyFont="1" applyAlignment="1" applyProtection="1">
      <alignment horizontal="left" vertical="center"/>
      <protection locked="0"/>
    </xf>
    <xf numFmtId="0" fontId="40" fillId="0" borderId="0" xfId="0" applyFont="1" applyAlignment="1" applyProtection="1">
      <protection locked="0"/>
    </xf>
    <xf numFmtId="0" fontId="37" fillId="0" borderId="0" xfId="0" applyFont="1" applyProtection="1">
      <protection locked="0"/>
    </xf>
    <xf numFmtId="0" fontId="21" fillId="0" borderId="0" xfId="0" applyFont="1" applyProtection="1">
      <protection locked="0"/>
    </xf>
    <xf numFmtId="3" fontId="40" fillId="0" borderId="0" xfId="0" applyNumberFormat="1" applyFont="1" applyProtection="1">
      <protection locked="0"/>
    </xf>
    <xf numFmtId="3" fontId="29" fillId="35" borderId="10" xfId="0" applyNumberFormat="1" applyFont="1" applyFill="1" applyBorder="1" applyAlignment="1" applyProtection="1">
      <alignment horizontal="right" vertical="center"/>
    </xf>
    <xf numFmtId="0" fontId="20" fillId="0" borderId="0" xfId="0" applyFont="1" applyAlignment="1" applyProtection="1">
      <alignment horizontal="left" vertical="top" wrapText="1"/>
      <protection locked="0"/>
    </xf>
    <xf numFmtId="3" fontId="29" fillId="35" borderId="17" xfId="0" applyNumberFormat="1" applyFont="1" applyFill="1" applyBorder="1" applyAlignment="1" applyProtection="1">
      <alignment horizontal="right" vertical="center" wrapText="1"/>
    </xf>
    <xf numFmtId="3" fontId="29" fillId="35" borderId="26" xfId="0" applyNumberFormat="1" applyFont="1" applyFill="1" applyBorder="1" applyAlignment="1" applyProtection="1">
      <alignment horizontal="right" vertical="center" wrapText="1"/>
    </xf>
    <xf numFmtId="3" fontId="29" fillId="36" borderId="11" xfId="0" applyNumberFormat="1" applyFont="1" applyFill="1" applyBorder="1" applyAlignment="1" applyProtection="1">
      <alignment horizontal="right" vertical="center" wrapText="1"/>
    </xf>
    <xf numFmtId="3" fontId="29" fillId="36" borderId="35" xfId="0" applyNumberFormat="1" applyFont="1" applyFill="1" applyBorder="1" applyAlignment="1" applyProtection="1">
      <alignment horizontal="right" vertical="center" wrapText="1"/>
    </xf>
    <xf numFmtId="3" fontId="28" fillId="35" borderId="47" xfId="24" applyNumberFormat="1" applyFont="1" applyFill="1" applyBorder="1" applyAlignment="1" applyProtection="1">
      <alignment horizontal="center" vertical="center" wrapText="1"/>
    </xf>
    <xf numFmtId="3" fontId="28" fillId="35" borderId="49" xfId="24" applyNumberFormat="1" applyFont="1" applyFill="1" applyBorder="1" applyAlignment="1" applyProtection="1">
      <alignment horizontal="center" vertical="center" wrapText="1"/>
    </xf>
    <xf numFmtId="3" fontId="29" fillId="36" borderId="17" xfId="0" applyNumberFormat="1" applyFont="1" applyFill="1" applyBorder="1" applyAlignment="1" applyProtection="1">
      <alignment horizontal="right" vertical="center" wrapText="1"/>
    </xf>
    <xf numFmtId="3" fontId="29" fillId="36" borderId="26" xfId="0" applyNumberFormat="1" applyFont="1" applyFill="1" applyBorder="1" applyAlignment="1" applyProtection="1">
      <alignment horizontal="right" vertical="center" wrapText="1"/>
    </xf>
    <xf numFmtId="3" fontId="28" fillId="35" borderId="45" xfId="0" applyNumberFormat="1" applyFont="1" applyFill="1" applyBorder="1" applyAlignment="1" applyProtection="1">
      <alignment horizontal="center" vertical="center"/>
    </xf>
    <xf numFmtId="3" fontId="28" fillId="35" borderId="46" xfId="0" applyNumberFormat="1" applyFont="1" applyFill="1" applyBorder="1" applyAlignment="1" applyProtection="1">
      <alignment horizontal="center" vertical="center"/>
    </xf>
    <xf numFmtId="0" fontId="22" fillId="36" borderId="38" xfId="0" applyFont="1" applyFill="1" applyBorder="1" applyAlignment="1" applyProtection="1">
      <alignment horizontal="center" vertical="center" textRotation="90" wrapText="1"/>
      <protection locked="0"/>
    </xf>
    <xf numFmtId="0" fontId="22" fillId="36" borderId="39" xfId="0" applyFont="1" applyFill="1" applyBorder="1" applyAlignment="1" applyProtection="1">
      <alignment horizontal="center" vertical="center" textRotation="90" wrapText="1"/>
      <protection locked="0"/>
    </xf>
    <xf numFmtId="0" fontId="22" fillId="36" borderId="14" xfId="0" applyFont="1" applyFill="1" applyBorder="1" applyAlignment="1" applyProtection="1">
      <alignment horizontal="center" vertical="center" textRotation="90" wrapText="1"/>
      <protection locked="0"/>
    </xf>
    <xf numFmtId="0" fontId="22" fillId="36" borderId="36" xfId="0" applyFont="1" applyFill="1" applyBorder="1" applyAlignment="1" applyProtection="1">
      <alignment horizontal="center" vertical="center" textRotation="90" wrapText="1"/>
      <protection locked="0"/>
    </xf>
    <xf numFmtId="0" fontId="27" fillId="0" borderId="40" xfId="0" applyFont="1" applyBorder="1" applyAlignment="1" applyProtection="1">
      <alignment horizontal="center" vertical="center" wrapText="1"/>
    </xf>
    <xf numFmtId="0" fontId="22" fillId="36" borderId="20" xfId="0" applyFont="1" applyFill="1" applyBorder="1" applyAlignment="1" applyProtection="1">
      <alignment horizontal="center" vertical="center"/>
      <protection locked="0"/>
    </xf>
    <xf numFmtId="0" fontId="22" fillId="36" borderId="21" xfId="0" applyFont="1" applyFill="1" applyBorder="1" applyAlignment="1" applyProtection="1">
      <alignment horizontal="center" vertical="center"/>
      <protection locked="0"/>
    </xf>
    <xf numFmtId="0" fontId="22" fillId="36" borderId="25" xfId="0" applyFont="1" applyFill="1" applyBorder="1" applyAlignment="1" applyProtection="1">
      <alignment horizontal="center" vertical="center"/>
      <protection locked="0"/>
    </xf>
    <xf numFmtId="0" fontId="22" fillId="36" borderId="10" xfId="0" applyFont="1" applyFill="1" applyBorder="1" applyAlignment="1" applyProtection="1">
      <alignment horizontal="center" vertical="center"/>
      <protection locked="0"/>
    </xf>
    <xf numFmtId="0" fontId="22" fillId="36" borderId="21" xfId="0" applyFont="1" applyFill="1" applyBorder="1" applyAlignment="1" applyProtection="1">
      <alignment horizontal="center" vertical="center" textRotation="90"/>
      <protection locked="0"/>
    </xf>
    <xf numFmtId="0" fontId="22" fillId="36" borderId="10" xfId="0" applyFont="1" applyFill="1" applyBorder="1" applyAlignment="1" applyProtection="1">
      <alignment horizontal="center" vertical="center" textRotation="90"/>
      <protection locked="0"/>
    </xf>
    <xf numFmtId="0" fontId="29" fillId="35" borderId="25" xfId="0" applyFont="1" applyFill="1" applyBorder="1" applyAlignment="1" applyProtection="1">
      <alignment horizontal="left" vertical="center"/>
    </xf>
    <xf numFmtId="0" fontId="29" fillId="35" borderId="10" xfId="0" applyFont="1" applyFill="1" applyBorder="1" applyAlignment="1" applyProtection="1">
      <alignment horizontal="left" vertical="center"/>
    </xf>
    <xf numFmtId="3" fontId="29" fillId="35" borderId="10" xfId="0" applyNumberFormat="1" applyFont="1" applyFill="1" applyBorder="1" applyAlignment="1" applyProtection="1">
      <alignment horizontal="right" vertical="center" wrapText="1"/>
    </xf>
    <xf numFmtId="0" fontId="29" fillId="36" borderId="25" xfId="0" applyFont="1" applyFill="1" applyBorder="1" applyAlignment="1" applyProtection="1">
      <alignment horizontal="left" vertical="center"/>
    </xf>
    <xf numFmtId="0" fontId="29" fillId="36" borderId="10" xfId="0" applyFont="1" applyFill="1" applyBorder="1" applyAlignment="1" applyProtection="1">
      <alignment horizontal="left" vertical="center"/>
    </xf>
    <xf numFmtId="3" fontId="29" fillId="36" borderId="10" xfId="0" applyNumberFormat="1" applyFont="1" applyFill="1" applyBorder="1" applyAlignment="1" applyProtection="1">
      <alignment horizontal="right" vertical="center" wrapText="1"/>
    </xf>
    <xf numFmtId="0" fontId="28" fillId="36" borderId="20" xfId="0" applyFont="1" applyFill="1" applyBorder="1" applyAlignment="1" applyProtection="1">
      <alignment horizontal="center" vertical="center"/>
      <protection locked="0"/>
    </xf>
    <xf numFmtId="0" fontId="28" fillId="36" borderId="21" xfId="0" applyFont="1" applyFill="1" applyBorder="1" applyAlignment="1" applyProtection="1">
      <alignment horizontal="center" vertical="center"/>
      <protection locked="0"/>
    </xf>
    <xf numFmtId="0" fontId="28" fillId="36" borderId="25" xfId="0" applyFont="1" applyFill="1" applyBorder="1" applyAlignment="1" applyProtection="1">
      <alignment horizontal="center" vertical="center"/>
      <protection locked="0"/>
    </xf>
    <xf numFmtId="0" fontId="28" fillId="36" borderId="10" xfId="0" applyFont="1" applyFill="1" applyBorder="1" applyAlignment="1" applyProtection="1">
      <alignment horizontal="center" vertical="center"/>
      <protection locked="0"/>
    </xf>
    <xf numFmtId="0" fontId="28" fillId="36" borderId="21" xfId="0" applyFont="1" applyFill="1" applyBorder="1" applyAlignment="1" applyProtection="1">
      <alignment horizontal="center" vertical="center" wrapText="1"/>
    </xf>
    <xf numFmtId="0" fontId="28" fillId="36" borderId="31" xfId="0" applyFont="1" applyFill="1" applyBorder="1" applyAlignment="1" applyProtection="1">
      <alignment horizontal="center" vertical="center" wrapText="1"/>
    </xf>
    <xf numFmtId="0" fontId="29" fillId="34" borderId="17" xfId="43" applyFont="1" applyFill="1" applyBorder="1" applyAlignment="1" applyProtection="1">
      <alignment horizontal="right" vertical="center"/>
    </xf>
    <xf numFmtId="0" fontId="29" fillId="34" borderId="19" xfId="43" applyFont="1" applyFill="1" applyBorder="1" applyAlignment="1" applyProtection="1">
      <alignment horizontal="right" vertical="center"/>
    </xf>
    <xf numFmtId="0" fontId="28" fillId="35" borderId="17" xfId="0" applyFont="1" applyFill="1" applyBorder="1" applyAlignment="1" applyProtection="1">
      <alignment horizontal="center" vertical="center" textRotation="90" wrapText="1"/>
      <protection locked="0"/>
    </xf>
    <xf numFmtId="0" fontId="28" fillId="35" borderId="18" xfId="0" applyFont="1" applyFill="1" applyBorder="1" applyAlignment="1" applyProtection="1">
      <alignment horizontal="center" vertical="center" textRotation="90" wrapText="1"/>
      <protection locked="0"/>
    </xf>
    <xf numFmtId="0" fontId="28" fillId="35" borderId="19" xfId="0" applyFont="1" applyFill="1" applyBorder="1" applyAlignment="1" applyProtection="1">
      <alignment horizontal="center" vertical="center" textRotation="90" wrapText="1"/>
      <protection locked="0"/>
    </xf>
    <xf numFmtId="0" fontId="29" fillId="0" borderId="41" xfId="0" applyFont="1" applyFill="1" applyBorder="1" applyAlignment="1" applyProtection="1">
      <alignment horizontal="left" vertical="center" wrapText="1"/>
    </xf>
    <xf numFmtId="0" fontId="29" fillId="0" borderId="42" xfId="0" applyFont="1" applyFill="1" applyBorder="1" applyAlignment="1" applyProtection="1">
      <alignment horizontal="left" vertical="center" wrapText="1"/>
    </xf>
    <xf numFmtId="3" fontId="29" fillId="36" borderId="42" xfId="24" applyNumberFormat="1" applyFont="1" applyFill="1" applyBorder="1" applyAlignment="1" applyProtection="1">
      <alignment horizontal="right" vertical="center" wrapText="1"/>
    </xf>
    <xf numFmtId="0" fontId="29" fillId="36" borderId="41" xfId="0" applyFont="1" applyFill="1" applyBorder="1" applyAlignment="1" applyProtection="1">
      <alignment horizontal="left" vertical="center"/>
    </xf>
    <xf numFmtId="0" fontId="29" fillId="36" borderId="42" xfId="0" applyFont="1" applyFill="1" applyBorder="1" applyAlignment="1" applyProtection="1">
      <alignment horizontal="left" vertical="center"/>
    </xf>
    <xf numFmtId="0" fontId="28" fillId="35" borderId="44" xfId="0" applyFont="1" applyFill="1" applyBorder="1" applyAlignment="1" applyProtection="1">
      <alignment horizontal="center" vertical="center"/>
    </xf>
    <xf numFmtId="0" fontId="28" fillId="35" borderId="45" xfId="0" applyFont="1" applyFill="1" applyBorder="1" applyAlignment="1" applyProtection="1">
      <alignment horizontal="center" vertical="center"/>
    </xf>
    <xf numFmtId="0" fontId="28" fillId="36" borderId="10" xfId="0" applyFont="1" applyFill="1" applyBorder="1" applyAlignment="1" applyProtection="1">
      <alignment horizontal="center" vertical="center" textRotation="90"/>
      <protection locked="0"/>
    </xf>
    <xf numFmtId="0" fontId="28" fillId="36" borderId="32" xfId="0" applyFont="1" applyFill="1" applyBorder="1" applyAlignment="1" applyProtection="1">
      <alignment horizontal="center" vertical="center" textRotation="90"/>
      <protection locked="0"/>
    </xf>
    <xf numFmtId="0" fontId="29" fillId="35" borderId="17" xfId="43" applyFont="1" applyFill="1" applyBorder="1" applyAlignment="1" applyProtection="1">
      <alignment horizontal="right" vertical="center"/>
    </xf>
    <xf numFmtId="0" fontId="29" fillId="35" borderId="19" xfId="43" applyFont="1" applyFill="1" applyBorder="1" applyAlignment="1" applyProtection="1">
      <alignment horizontal="right" vertical="center"/>
    </xf>
    <xf numFmtId="3" fontId="29" fillId="35" borderId="17" xfId="0" applyNumberFormat="1" applyFont="1" applyFill="1" applyBorder="1" applyAlignment="1" applyProtection="1">
      <alignment horizontal="right" vertical="center"/>
    </xf>
    <xf numFmtId="3" fontId="29" fillId="35" borderId="18" xfId="0" applyNumberFormat="1" applyFont="1" applyFill="1" applyBorder="1" applyAlignment="1" applyProtection="1">
      <alignment horizontal="right" vertical="center"/>
    </xf>
    <xf numFmtId="3" fontId="29" fillId="35" borderId="19" xfId="0" applyNumberFormat="1" applyFont="1" applyFill="1" applyBorder="1" applyAlignment="1" applyProtection="1">
      <alignment horizontal="right" vertical="center"/>
    </xf>
    <xf numFmtId="3" fontId="29" fillId="35" borderId="42" xfId="0" applyNumberFormat="1" applyFont="1" applyFill="1" applyBorder="1" applyAlignment="1" applyProtection="1">
      <alignment horizontal="right" vertical="center"/>
    </xf>
    <xf numFmtId="3" fontId="29" fillId="34" borderId="10" xfId="0" applyNumberFormat="1" applyFont="1" applyFill="1" applyBorder="1" applyAlignment="1" applyProtection="1">
      <alignment horizontal="right" vertical="center"/>
    </xf>
    <xf numFmtId="3" fontId="29" fillId="0" borderId="10" xfId="0" applyNumberFormat="1" applyFont="1" applyBorder="1" applyAlignment="1" applyProtection="1">
      <alignment horizontal="right" vertical="center" wrapText="1"/>
    </xf>
    <xf numFmtId="3" fontId="29" fillId="0" borderId="32" xfId="0" applyNumberFormat="1" applyFont="1" applyBorder="1" applyAlignment="1" applyProtection="1">
      <alignment horizontal="right" vertical="center" wrapText="1"/>
    </xf>
    <xf numFmtId="0" fontId="28" fillId="35" borderId="17" xfId="44" applyFont="1" applyFill="1" applyBorder="1" applyAlignment="1" applyProtection="1">
      <alignment horizontal="center" vertical="center"/>
      <protection locked="0"/>
    </xf>
    <xf numFmtId="0" fontId="28" fillId="35" borderId="26" xfId="44" applyFont="1" applyFill="1" applyBorder="1" applyAlignment="1" applyProtection="1">
      <alignment horizontal="center" vertical="center"/>
      <protection locked="0"/>
    </xf>
    <xf numFmtId="0" fontId="28" fillId="35" borderId="17" xfId="44" applyFont="1" applyFill="1" applyBorder="1" applyAlignment="1" applyProtection="1">
      <alignment horizontal="center" vertical="center" wrapText="1"/>
      <protection locked="0"/>
    </xf>
    <xf numFmtId="0" fontId="28" fillId="35" borderId="19" xfId="44" applyFont="1" applyFill="1" applyBorder="1" applyAlignment="1" applyProtection="1">
      <alignment horizontal="center" vertical="center" wrapText="1"/>
      <protection locked="0"/>
    </xf>
    <xf numFmtId="0" fontId="28" fillId="35" borderId="18" xfId="44" applyFont="1" applyFill="1" applyBorder="1" applyAlignment="1" applyProtection="1">
      <alignment horizontal="center" vertical="center"/>
      <protection locked="0"/>
    </xf>
    <xf numFmtId="0" fontId="29" fillId="34" borderId="26" xfId="43" applyFont="1" applyFill="1" applyBorder="1" applyAlignment="1" applyProtection="1">
      <alignment horizontal="right" vertical="center"/>
    </xf>
    <xf numFmtId="0" fontId="29" fillId="35" borderId="10" xfId="0" applyFont="1" applyFill="1" applyBorder="1" applyAlignment="1" applyProtection="1">
      <alignment horizontal="right" vertical="center"/>
    </xf>
    <xf numFmtId="0" fontId="29" fillId="34" borderId="25" xfId="0" applyFont="1" applyFill="1" applyBorder="1" applyAlignment="1" applyProtection="1">
      <alignment horizontal="left" vertical="center" wrapText="1" indent="1"/>
    </xf>
    <xf numFmtId="0" fontId="29" fillId="34" borderId="10" xfId="0" applyFont="1" applyFill="1" applyBorder="1" applyAlignment="1" applyProtection="1">
      <alignment horizontal="left" vertical="center" wrapText="1" indent="1"/>
    </xf>
    <xf numFmtId="0" fontId="29" fillId="34" borderId="10" xfId="0" applyFont="1" applyFill="1" applyBorder="1" applyAlignment="1" applyProtection="1">
      <alignment horizontal="right" vertical="center"/>
    </xf>
    <xf numFmtId="0" fontId="28" fillId="35" borderId="19" xfId="44" applyFont="1" applyFill="1" applyBorder="1" applyAlignment="1" applyProtection="1">
      <alignment horizontal="center" vertical="center"/>
      <protection locked="0"/>
    </xf>
    <xf numFmtId="0" fontId="28" fillId="35" borderId="20" xfId="0" applyFont="1" applyFill="1" applyBorder="1" applyAlignment="1" applyProtection="1">
      <alignment horizontal="center" vertical="center" wrapText="1"/>
      <protection locked="0"/>
    </xf>
    <xf numFmtId="0" fontId="28" fillId="35" borderId="21" xfId="0" applyFont="1" applyFill="1" applyBorder="1" applyAlignment="1" applyProtection="1">
      <alignment horizontal="center" vertical="center" wrapText="1"/>
      <protection locked="0"/>
    </xf>
    <xf numFmtId="0" fontId="29" fillId="34" borderId="10" xfId="43" applyFont="1" applyFill="1" applyBorder="1" applyAlignment="1" applyProtection="1">
      <alignment horizontal="right" vertical="center"/>
    </xf>
    <xf numFmtId="0" fontId="28" fillId="36" borderId="52" xfId="10" applyFont="1" applyFill="1" applyBorder="1" applyAlignment="1" applyProtection="1">
      <alignment horizontal="center" vertical="center"/>
    </xf>
    <xf numFmtId="0" fontId="28" fillId="36" borderId="53" xfId="10" applyFont="1" applyFill="1" applyBorder="1" applyAlignment="1" applyProtection="1">
      <alignment horizontal="center" vertical="center"/>
    </xf>
    <xf numFmtId="3" fontId="29" fillId="34" borderId="17" xfId="0" applyNumberFormat="1" applyFont="1" applyFill="1" applyBorder="1" applyAlignment="1" applyProtection="1">
      <alignment horizontal="right" vertical="center"/>
    </xf>
    <xf numFmtId="3" fontId="29" fillId="34" borderId="18" xfId="0" applyNumberFormat="1" applyFont="1" applyFill="1" applyBorder="1" applyAlignment="1" applyProtection="1">
      <alignment horizontal="right" vertical="center"/>
    </xf>
    <xf numFmtId="3" fontId="29" fillId="34" borderId="19" xfId="0" applyNumberFormat="1" applyFont="1" applyFill="1" applyBorder="1" applyAlignment="1" applyProtection="1">
      <alignment horizontal="right" vertical="center"/>
    </xf>
    <xf numFmtId="0" fontId="29" fillId="35" borderId="42" xfId="0" applyFont="1" applyFill="1" applyBorder="1" applyAlignment="1" applyProtection="1">
      <alignment horizontal="right" vertical="center"/>
    </xf>
    <xf numFmtId="0" fontId="37" fillId="33" borderId="0" xfId="0" applyFont="1" applyFill="1" applyAlignment="1" applyProtection="1">
      <alignment horizontal="left" vertical="top" wrapText="1"/>
      <protection locked="0"/>
    </xf>
    <xf numFmtId="0" fontId="37" fillId="33" borderId="0" xfId="0" applyFont="1" applyFill="1" applyAlignment="1" applyProtection="1">
      <alignment horizontal="left" vertical="top"/>
      <protection locked="0"/>
    </xf>
    <xf numFmtId="0" fontId="27" fillId="0" borderId="0" xfId="0" applyFont="1" applyAlignment="1" applyProtection="1">
      <alignment horizontal="left" vertical="center" wrapText="1"/>
      <protection locked="0"/>
    </xf>
    <xf numFmtId="0" fontId="29" fillId="35" borderId="29" xfId="0" applyFont="1" applyFill="1" applyBorder="1" applyAlignment="1" applyProtection="1">
      <alignment horizontal="right" vertical="center"/>
    </xf>
    <xf numFmtId="0" fontId="29" fillId="35" borderId="30" xfId="0" applyFont="1" applyFill="1" applyBorder="1" applyAlignment="1" applyProtection="1">
      <alignment horizontal="right" vertical="center"/>
    </xf>
    <xf numFmtId="0" fontId="29" fillId="35" borderId="25" xfId="0" applyFont="1" applyFill="1" applyBorder="1" applyAlignment="1" applyProtection="1">
      <alignment horizontal="left" vertical="center" wrapText="1" indent="1"/>
    </xf>
    <xf numFmtId="0" fontId="29" fillId="35" borderId="10" xfId="0" applyFont="1" applyFill="1" applyBorder="1" applyAlignment="1" applyProtection="1">
      <alignment horizontal="left" vertical="center" wrapText="1" indent="1"/>
    </xf>
    <xf numFmtId="0" fontId="29" fillId="35" borderId="25" xfId="0" applyFont="1" applyFill="1" applyBorder="1" applyAlignment="1" applyProtection="1">
      <alignment horizontal="left" vertical="center" wrapText="1"/>
    </xf>
    <xf numFmtId="0" fontId="29" fillId="35" borderId="10" xfId="0" applyFont="1" applyFill="1" applyBorder="1" applyAlignment="1" applyProtection="1">
      <alignment horizontal="left" vertical="center" wrapText="1"/>
    </xf>
    <xf numFmtId="3" fontId="28" fillId="36" borderId="45" xfId="10" applyNumberFormat="1" applyFont="1" applyFill="1" applyBorder="1" applyAlignment="1" applyProtection="1">
      <alignment horizontal="center" vertical="center"/>
    </xf>
    <xf numFmtId="0" fontId="29" fillId="33" borderId="25" xfId="0" applyFont="1" applyFill="1" applyBorder="1" applyAlignment="1" applyProtection="1">
      <alignment horizontal="left" vertical="center" indent="1"/>
      <protection locked="0"/>
    </xf>
    <xf numFmtId="0" fontId="29" fillId="33" borderId="10" xfId="0" applyFont="1" applyFill="1" applyBorder="1" applyAlignment="1" applyProtection="1">
      <alignment horizontal="left" vertical="center" indent="1"/>
      <protection locked="0"/>
    </xf>
    <xf numFmtId="3" fontId="29" fillId="33" borderId="10" xfId="24" applyNumberFormat="1" applyFont="1" applyFill="1" applyBorder="1" applyAlignment="1" applyProtection="1">
      <alignment horizontal="right" vertical="center"/>
    </xf>
    <xf numFmtId="3" fontId="29" fillId="33" borderId="17" xfId="24" applyNumberFormat="1" applyFont="1" applyFill="1" applyBorder="1" applyAlignment="1" applyProtection="1">
      <alignment horizontal="right" vertical="center"/>
    </xf>
    <xf numFmtId="3" fontId="29" fillId="33" borderId="18" xfId="24" applyNumberFormat="1" applyFont="1" applyFill="1" applyBorder="1" applyAlignment="1" applyProtection="1">
      <alignment horizontal="right" vertical="center"/>
    </xf>
    <xf numFmtId="3" fontId="29" fillId="33" borderId="19" xfId="24" applyNumberFormat="1" applyFont="1" applyFill="1" applyBorder="1" applyAlignment="1" applyProtection="1">
      <alignment horizontal="right" vertical="center"/>
    </xf>
    <xf numFmtId="0" fontId="29" fillId="34" borderId="25" xfId="0" applyFont="1" applyFill="1" applyBorder="1" applyAlignment="1" applyProtection="1">
      <alignment horizontal="left" vertical="center"/>
    </xf>
    <xf numFmtId="0" fontId="29" fillId="34" borderId="10" xfId="0" applyFont="1" applyFill="1" applyBorder="1" applyAlignment="1" applyProtection="1">
      <alignment horizontal="left" vertical="center"/>
    </xf>
    <xf numFmtId="3" fontId="28" fillId="33" borderId="45" xfId="10" applyNumberFormat="1" applyFont="1" applyFill="1" applyBorder="1" applyAlignment="1" applyProtection="1">
      <alignment horizontal="center" vertical="center"/>
    </xf>
    <xf numFmtId="0" fontId="28" fillId="33" borderId="21" xfId="0" applyFont="1" applyFill="1" applyBorder="1" applyAlignment="1" applyProtection="1">
      <alignment horizontal="center" vertical="center"/>
    </xf>
    <xf numFmtId="0" fontId="28" fillId="33" borderId="31" xfId="0" applyFont="1" applyFill="1" applyBorder="1" applyAlignment="1" applyProtection="1">
      <alignment horizontal="center" vertical="center"/>
    </xf>
    <xf numFmtId="0" fontId="29" fillId="0" borderId="25" xfId="24" applyFont="1" applyFill="1" applyBorder="1" applyAlignment="1" applyProtection="1">
      <alignment horizontal="left" vertical="center" indent="1"/>
      <protection locked="0"/>
    </xf>
    <xf numFmtId="0" fontId="29" fillId="0" borderId="10" xfId="24" applyFont="1" applyFill="1" applyBorder="1" applyAlignment="1" applyProtection="1">
      <alignment horizontal="left" vertical="center" indent="1"/>
      <protection locked="0"/>
    </xf>
    <xf numFmtId="3" fontId="29" fillId="0" borderId="10" xfId="24" applyNumberFormat="1" applyFont="1" applyFill="1" applyBorder="1" applyAlignment="1" applyProtection="1">
      <alignment horizontal="right" vertical="center"/>
    </xf>
    <xf numFmtId="0" fontId="28" fillId="33" borderId="10" xfId="0" applyFont="1" applyFill="1" applyBorder="1" applyAlignment="1" applyProtection="1">
      <alignment horizontal="center" vertical="center" wrapText="1"/>
      <protection locked="0"/>
    </xf>
    <xf numFmtId="0" fontId="28" fillId="33" borderId="44" xfId="10" applyFont="1" applyFill="1" applyBorder="1" applyAlignment="1" applyProtection="1">
      <alignment horizontal="center" vertical="center"/>
      <protection locked="0"/>
    </xf>
    <xf numFmtId="0" fontId="28" fillId="33" borderId="45" xfId="10" applyFont="1" applyFill="1" applyBorder="1" applyAlignment="1" applyProtection="1">
      <alignment horizontal="center" vertical="center"/>
      <protection locked="0"/>
    </xf>
    <xf numFmtId="0" fontId="29" fillId="35" borderId="26" xfId="43" applyFont="1" applyFill="1" applyBorder="1" applyAlignment="1" applyProtection="1">
      <alignment horizontal="right" vertical="center"/>
    </xf>
    <xf numFmtId="0" fontId="28" fillId="33" borderId="32" xfId="0" applyFont="1" applyFill="1" applyBorder="1" applyAlignment="1" applyProtection="1">
      <alignment horizontal="center" vertical="center" wrapText="1"/>
      <protection locked="0"/>
    </xf>
    <xf numFmtId="3" fontId="28" fillId="33" borderId="46" xfId="10" applyNumberFormat="1" applyFont="1" applyFill="1" applyBorder="1" applyAlignment="1" applyProtection="1">
      <alignment horizontal="center" vertical="center"/>
    </xf>
    <xf numFmtId="3" fontId="29" fillId="0" borderId="42" xfId="24" applyNumberFormat="1" applyFont="1" applyFill="1" applyBorder="1" applyAlignment="1" applyProtection="1">
      <alignment horizontal="right" vertical="center"/>
    </xf>
    <xf numFmtId="0" fontId="28" fillId="35" borderId="22" xfId="0" applyFont="1" applyFill="1" applyBorder="1" applyAlignment="1" applyProtection="1">
      <alignment horizontal="center" vertical="center"/>
    </xf>
    <xf numFmtId="0" fontId="28" fillId="35" borderId="23" xfId="0" applyFont="1" applyFill="1" applyBorder="1" applyAlignment="1" applyProtection="1">
      <alignment horizontal="center" vertical="center"/>
    </xf>
    <xf numFmtId="0" fontId="28" fillId="35" borderId="24" xfId="0" applyFont="1" applyFill="1" applyBorder="1" applyAlignment="1" applyProtection="1">
      <alignment horizontal="center" vertical="center"/>
    </xf>
    <xf numFmtId="0" fontId="29" fillId="35" borderId="41" xfId="0" applyFont="1" applyFill="1" applyBorder="1" applyAlignment="1" applyProtection="1">
      <alignment horizontal="left" vertical="center"/>
    </xf>
    <xf numFmtId="0" fontId="29" fillId="35" borderId="42" xfId="0" applyFont="1" applyFill="1" applyBorder="1" applyAlignment="1" applyProtection="1">
      <alignment horizontal="left" vertical="center"/>
    </xf>
    <xf numFmtId="3" fontId="29" fillId="0" borderId="10" xfId="0" applyNumberFormat="1" applyFont="1" applyBorder="1" applyAlignment="1" applyProtection="1">
      <alignment horizontal="right" vertical="center"/>
    </xf>
    <xf numFmtId="3" fontId="29" fillId="0" borderId="32" xfId="0" applyNumberFormat="1" applyFont="1" applyBorder="1" applyAlignment="1" applyProtection="1">
      <alignment horizontal="right" vertical="center"/>
    </xf>
    <xf numFmtId="0" fontId="29" fillId="34" borderId="25" xfId="0" applyFont="1" applyFill="1" applyBorder="1" applyAlignment="1" applyProtection="1">
      <alignment horizontal="left" vertical="center" wrapText="1"/>
      <protection locked="0"/>
    </xf>
    <xf numFmtId="0" fontId="29" fillId="34" borderId="10" xfId="0" applyFont="1" applyFill="1" applyBorder="1" applyAlignment="1" applyProtection="1">
      <alignment horizontal="left" vertical="center" wrapText="1"/>
      <protection locked="0"/>
    </xf>
    <xf numFmtId="0" fontId="29" fillId="0" borderId="25" xfId="0" applyFont="1" applyFill="1" applyBorder="1" applyAlignment="1" applyProtection="1">
      <alignment horizontal="left" vertical="center" wrapText="1"/>
      <protection locked="0"/>
    </xf>
    <xf numFmtId="0" fontId="29" fillId="0" borderId="10" xfId="0" applyFont="1" applyFill="1" applyBorder="1" applyAlignment="1" applyProtection="1">
      <alignment horizontal="left" vertical="center" wrapText="1"/>
      <protection locked="0"/>
    </xf>
    <xf numFmtId="0" fontId="28" fillId="36" borderId="31" xfId="0" applyFont="1" applyFill="1" applyBorder="1" applyAlignment="1" applyProtection="1">
      <alignment horizontal="center" vertical="center"/>
      <protection locked="0"/>
    </xf>
    <xf numFmtId="0" fontId="29" fillId="0" borderId="25" xfId="0" applyFont="1" applyFill="1" applyBorder="1" applyAlignment="1" applyProtection="1">
      <alignment horizontal="left" vertical="center" indent="1"/>
      <protection locked="0"/>
    </xf>
    <xf numFmtId="0" fontId="29" fillId="0" borderId="10" xfId="0" applyFont="1" applyFill="1" applyBorder="1" applyAlignment="1" applyProtection="1">
      <alignment horizontal="left" vertical="center" indent="1"/>
      <protection locked="0"/>
    </xf>
    <xf numFmtId="0" fontId="29" fillId="36" borderId="25" xfId="24" applyFont="1" applyFill="1" applyBorder="1" applyAlignment="1" applyProtection="1">
      <alignment horizontal="left" vertical="center" indent="1"/>
      <protection locked="0"/>
    </xf>
    <xf numFmtId="0" fontId="29" fillId="36" borderId="10" xfId="24" applyFont="1" applyFill="1" applyBorder="1" applyAlignment="1" applyProtection="1">
      <alignment horizontal="left" vertical="center" indent="1"/>
      <protection locked="0"/>
    </xf>
    <xf numFmtId="0" fontId="28" fillId="35" borderId="20" xfId="44" applyFont="1" applyFill="1" applyBorder="1" applyAlignment="1" applyProtection="1">
      <alignment horizontal="center" vertical="center"/>
      <protection locked="0"/>
    </xf>
    <xf numFmtId="0" fontId="28" fillId="35" borderId="21" xfId="44" applyFont="1" applyFill="1" applyBorder="1" applyAlignment="1" applyProtection="1">
      <alignment horizontal="center" vertical="center"/>
      <protection locked="0"/>
    </xf>
    <xf numFmtId="0" fontId="28" fillId="35" borderId="25" xfId="44" applyFont="1" applyFill="1" applyBorder="1" applyAlignment="1" applyProtection="1">
      <alignment horizontal="center" vertical="center"/>
      <protection locked="0"/>
    </xf>
    <xf numFmtId="0" fontId="28" fillId="35" borderId="10" xfId="44" applyFont="1" applyFill="1" applyBorder="1" applyAlignment="1" applyProtection="1">
      <alignment horizontal="center" vertical="center"/>
      <protection locked="0"/>
    </xf>
    <xf numFmtId="0" fontId="29" fillId="34" borderId="25" xfId="24" applyFont="1" applyFill="1" applyBorder="1" applyAlignment="1" applyProtection="1">
      <alignment horizontal="left" vertical="center"/>
      <protection locked="0"/>
    </xf>
    <xf numFmtId="0" fontId="29" fillId="34" borderId="10" xfId="24" applyFont="1" applyFill="1" applyBorder="1" applyAlignment="1" applyProtection="1">
      <alignment horizontal="left" vertical="center"/>
      <protection locked="0"/>
    </xf>
    <xf numFmtId="0" fontId="29" fillId="0" borderId="25" xfId="0" applyFont="1" applyFill="1" applyBorder="1" applyAlignment="1" applyProtection="1">
      <alignment horizontal="left" vertical="center"/>
      <protection locked="0"/>
    </xf>
    <xf numFmtId="0" fontId="29" fillId="0" borderId="10" xfId="0" applyFont="1" applyFill="1" applyBorder="1" applyAlignment="1" applyProtection="1">
      <alignment horizontal="left" vertical="center"/>
      <protection locked="0"/>
    </xf>
    <xf numFmtId="0" fontId="29" fillId="34" borderId="25" xfId="0" applyFont="1" applyFill="1" applyBorder="1" applyAlignment="1" applyProtection="1">
      <alignment horizontal="left" vertical="center" wrapText="1"/>
    </xf>
    <xf numFmtId="0" fontId="29" fillId="34" borderId="10" xfId="0" applyFont="1" applyFill="1" applyBorder="1" applyAlignment="1" applyProtection="1">
      <alignment horizontal="left" vertical="center" wrapText="1"/>
    </xf>
    <xf numFmtId="3" fontId="29" fillId="0" borderId="10" xfId="0" applyNumberFormat="1" applyFont="1" applyFill="1" applyBorder="1" applyAlignment="1" applyProtection="1">
      <alignment horizontal="right" vertical="center"/>
    </xf>
    <xf numFmtId="0" fontId="28" fillId="36" borderId="44" xfId="10" applyFont="1" applyFill="1" applyBorder="1" applyAlignment="1" applyProtection="1">
      <alignment vertical="center" wrapText="1"/>
    </xf>
    <xf numFmtId="0" fontId="28" fillId="36" borderId="45" xfId="10" applyFont="1" applyFill="1" applyBorder="1" applyAlignment="1" applyProtection="1">
      <alignment vertical="center" wrapText="1"/>
    </xf>
    <xf numFmtId="3" fontId="29" fillId="35" borderId="29" xfId="0" applyNumberFormat="1" applyFont="1" applyFill="1" applyBorder="1" applyAlignment="1" applyProtection="1">
      <alignment horizontal="right" vertical="center"/>
    </xf>
    <xf numFmtId="3" fontId="29" fillId="35" borderId="37" xfId="0" applyNumberFormat="1" applyFont="1" applyFill="1" applyBorder="1" applyAlignment="1" applyProtection="1">
      <alignment horizontal="right" vertical="center"/>
    </xf>
    <xf numFmtId="3" fontId="29" fillId="35" borderId="55" xfId="0" applyNumberFormat="1" applyFont="1" applyFill="1" applyBorder="1" applyAlignment="1" applyProtection="1">
      <alignment horizontal="right" vertical="center"/>
    </xf>
    <xf numFmtId="0" fontId="28" fillId="35" borderId="25" xfId="0" applyFont="1" applyFill="1" applyBorder="1" applyAlignment="1" applyProtection="1">
      <alignment horizontal="center" vertical="center" wrapText="1"/>
      <protection locked="0"/>
    </xf>
    <xf numFmtId="0" fontId="28" fillId="35" borderId="10" xfId="0" applyFont="1" applyFill="1" applyBorder="1" applyAlignment="1" applyProtection="1">
      <alignment horizontal="center" vertical="center" wrapText="1"/>
      <protection locked="0"/>
    </xf>
    <xf numFmtId="0" fontId="28" fillId="35" borderId="11" xfId="44" applyFont="1" applyFill="1" applyBorder="1" applyAlignment="1" applyProtection="1">
      <alignment horizontal="center" vertical="center" textRotation="90" wrapText="1"/>
      <protection locked="0"/>
    </xf>
    <xf numFmtId="0" fontId="28" fillId="35" borderId="13" xfId="44" applyFont="1" applyFill="1" applyBorder="1" applyAlignment="1" applyProtection="1">
      <alignment horizontal="center" vertical="center" textRotation="90" wrapText="1"/>
      <protection locked="0"/>
    </xf>
    <xf numFmtId="0" fontId="28" fillId="35" borderId="14" xfId="44" applyFont="1" applyFill="1" applyBorder="1" applyAlignment="1" applyProtection="1">
      <alignment horizontal="center" vertical="center" textRotation="90" wrapText="1"/>
      <protection locked="0"/>
    </xf>
    <xf numFmtId="0" fontId="28" fillId="35" borderId="16" xfId="44" applyFont="1" applyFill="1" applyBorder="1" applyAlignment="1" applyProtection="1">
      <alignment horizontal="center" vertical="center" textRotation="90" wrapText="1"/>
      <protection locked="0"/>
    </xf>
    <xf numFmtId="0" fontId="29" fillId="35" borderId="11" xfId="43" applyFont="1" applyFill="1" applyBorder="1" applyAlignment="1" applyProtection="1">
      <alignment horizontal="right" vertical="center"/>
    </xf>
    <xf numFmtId="0" fontId="29" fillId="35" borderId="13" xfId="43" applyFont="1" applyFill="1" applyBorder="1" applyAlignment="1" applyProtection="1">
      <alignment horizontal="right" vertical="center"/>
    </xf>
    <xf numFmtId="0" fontId="21" fillId="0" borderId="0" xfId="0" applyFont="1" applyProtection="1">
      <protection locked="0"/>
    </xf>
    <xf numFmtId="0" fontId="28" fillId="36" borderId="47" xfId="10" applyFont="1" applyFill="1" applyBorder="1" applyAlignment="1" applyProtection="1">
      <alignment horizontal="center" vertical="center"/>
    </xf>
    <xf numFmtId="0" fontId="28" fillId="36" borderId="48" xfId="10" applyFont="1" applyFill="1" applyBorder="1" applyAlignment="1" applyProtection="1">
      <alignment horizontal="center" vertical="center"/>
    </xf>
    <xf numFmtId="0" fontId="28" fillId="36" borderId="51" xfId="10" applyFont="1" applyFill="1" applyBorder="1" applyAlignment="1" applyProtection="1">
      <alignment horizontal="left" vertical="center"/>
    </xf>
    <xf numFmtId="0" fontId="28" fillId="36" borderId="52" xfId="10" applyFont="1" applyFill="1" applyBorder="1" applyAlignment="1" applyProtection="1">
      <alignment horizontal="left" vertical="center"/>
    </xf>
    <xf numFmtId="0" fontId="31" fillId="0" borderId="0" xfId="0" applyFont="1" applyAlignment="1" applyProtection="1">
      <alignment horizontal="center" vertical="center" wrapText="1"/>
      <protection locked="0"/>
    </xf>
    <xf numFmtId="0" fontId="29" fillId="34" borderId="17" xfId="0" applyFont="1" applyFill="1" applyBorder="1" applyAlignment="1" applyProtection="1">
      <alignment horizontal="right" vertical="center"/>
    </xf>
    <xf numFmtId="0" fontId="29" fillId="34" borderId="26" xfId="0" applyFont="1" applyFill="1" applyBorder="1" applyAlignment="1" applyProtection="1">
      <alignment horizontal="right" vertical="center"/>
    </xf>
    <xf numFmtId="0" fontId="29" fillId="35" borderId="17" xfId="0" applyFont="1" applyFill="1" applyBorder="1" applyAlignment="1" applyProtection="1">
      <alignment horizontal="right" vertical="center"/>
    </xf>
    <xf numFmtId="0" fontId="29" fillId="35" borderId="26" xfId="0" applyFont="1" applyFill="1" applyBorder="1" applyAlignment="1" applyProtection="1">
      <alignment horizontal="right" vertical="center"/>
    </xf>
    <xf numFmtId="0" fontId="29" fillId="35" borderId="41" xfId="0" applyFont="1" applyFill="1" applyBorder="1" applyAlignment="1" applyProtection="1">
      <alignment horizontal="left" vertical="center" wrapText="1"/>
    </xf>
    <xf numFmtId="0" fontId="29" fillId="35" borderId="42" xfId="0" applyFont="1" applyFill="1" applyBorder="1" applyAlignment="1" applyProtection="1">
      <alignment horizontal="left" vertical="center" wrapText="1"/>
    </xf>
    <xf numFmtId="3" fontId="28" fillId="36" borderId="47" xfId="10" applyNumberFormat="1" applyFont="1" applyFill="1" applyBorder="1" applyAlignment="1" applyProtection="1">
      <alignment horizontal="center" vertical="center"/>
    </xf>
    <xf numFmtId="3" fontId="28" fillId="36" borderId="54" xfId="10" applyNumberFormat="1" applyFont="1" applyFill="1" applyBorder="1" applyAlignment="1" applyProtection="1">
      <alignment horizontal="center" vertical="center"/>
    </xf>
    <xf numFmtId="3" fontId="28" fillId="36" borderId="49" xfId="10" applyNumberFormat="1" applyFont="1" applyFill="1" applyBorder="1" applyAlignment="1" applyProtection="1">
      <alignment horizontal="center" vertical="center"/>
    </xf>
    <xf numFmtId="0" fontId="28" fillId="36" borderId="45" xfId="10" applyFont="1" applyFill="1" applyBorder="1" applyAlignment="1" applyProtection="1">
      <alignment horizontal="center" vertical="center"/>
    </xf>
    <xf numFmtId="0" fontId="28" fillId="36" borderId="49" xfId="10" applyFont="1" applyFill="1" applyBorder="1" applyAlignment="1" applyProtection="1">
      <alignment horizontal="center" vertical="center"/>
    </xf>
    <xf numFmtId="0" fontId="28" fillId="36" borderId="44" xfId="10" applyFont="1" applyFill="1" applyBorder="1" applyAlignment="1" applyProtection="1">
      <alignment horizontal="left" vertical="center" indent="1"/>
    </xf>
    <xf numFmtId="0" fontId="28" fillId="36" borderId="45" xfId="10" applyFont="1" applyFill="1" applyBorder="1" applyAlignment="1" applyProtection="1">
      <alignment horizontal="left" vertical="center" indent="1"/>
    </xf>
    <xf numFmtId="0" fontId="29" fillId="35" borderId="41" xfId="0" applyFont="1" applyFill="1" applyBorder="1" applyAlignment="1" applyProtection="1">
      <alignment horizontal="left" vertical="center" wrapText="1" indent="1"/>
    </xf>
    <xf numFmtId="0" fontId="29" fillId="35" borderId="42" xfId="0" applyFont="1" applyFill="1" applyBorder="1" applyAlignment="1" applyProtection="1">
      <alignment horizontal="left" vertical="center" wrapText="1" indent="1"/>
    </xf>
    <xf numFmtId="0" fontId="28" fillId="35" borderId="26" xfId="0" applyFont="1" applyFill="1" applyBorder="1" applyAlignment="1" applyProtection="1">
      <alignment horizontal="center" vertical="center" textRotation="90" wrapText="1"/>
      <protection locked="0"/>
    </xf>
    <xf numFmtId="0" fontId="28" fillId="36" borderId="20" xfId="0" applyFont="1" applyFill="1" applyBorder="1" applyAlignment="1" applyProtection="1">
      <alignment horizontal="center" vertical="center" wrapText="1"/>
      <protection locked="0"/>
    </xf>
    <xf numFmtId="0" fontId="28" fillId="36" borderId="21" xfId="0" applyFont="1" applyFill="1" applyBorder="1" applyAlignment="1" applyProtection="1">
      <alignment horizontal="center" vertical="center" wrapText="1"/>
      <protection locked="0"/>
    </xf>
    <xf numFmtId="3" fontId="28" fillId="35" borderId="45" xfId="10" applyNumberFormat="1" applyFont="1" applyFill="1" applyBorder="1" applyAlignment="1" applyProtection="1">
      <alignment horizontal="center" vertical="center"/>
    </xf>
    <xf numFmtId="0" fontId="28" fillId="35" borderId="33" xfId="44" applyFont="1" applyFill="1" applyBorder="1" applyAlignment="1" applyProtection="1">
      <alignment horizontal="center" vertical="center" textRotation="90"/>
      <protection locked="0"/>
    </xf>
    <xf numFmtId="0" fontId="28" fillId="35" borderId="12" xfId="44" applyFont="1" applyFill="1" applyBorder="1" applyAlignment="1" applyProtection="1">
      <alignment horizontal="center" vertical="center" textRotation="90"/>
      <protection locked="0"/>
    </xf>
    <xf numFmtId="0" fontId="28" fillId="35" borderId="13" xfId="44" applyFont="1" applyFill="1" applyBorder="1" applyAlignment="1" applyProtection="1">
      <alignment horizontal="center" vertical="center" textRotation="90"/>
      <protection locked="0"/>
    </xf>
    <xf numFmtId="0" fontId="28" fillId="35" borderId="34" xfId="44" applyFont="1" applyFill="1" applyBorder="1" applyAlignment="1" applyProtection="1">
      <alignment horizontal="center" vertical="center" textRotation="90"/>
      <protection locked="0"/>
    </xf>
    <xf numFmtId="0" fontId="28" fillId="35" borderId="15" xfId="44" applyFont="1" applyFill="1" applyBorder="1" applyAlignment="1" applyProtection="1">
      <alignment horizontal="center" vertical="center" textRotation="90"/>
      <protection locked="0"/>
    </xf>
    <xf numFmtId="0" fontId="28" fillId="35" borderId="16" xfId="44" applyFont="1" applyFill="1" applyBorder="1" applyAlignment="1" applyProtection="1">
      <alignment horizontal="center" vertical="center" textRotation="90"/>
      <protection locked="0"/>
    </xf>
    <xf numFmtId="0" fontId="28" fillId="35" borderId="20" xfId="0" applyFont="1" applyFill="1" applyBorder="1" applyAlignment="1" applyProtection="1">
      <alignment horizontal="center"/>
    </xf>
    <xf numFmtId="0" fontId="28" fillId="35" borderId="21" xfId="0" applyFont="1" applyFill="1" applyBorder="1" applyAlignment="1" applyProtection="1">
      <alignment horizontal="center"/>
    </xf>
    <xf numFmtId="0" fontId="28" fillId="35" borderId="31" xfId="0" applyFont="1" applyFill="1" applyBorder="1" applyAlignment="1" applyProtection="1">
      <alignment horizontal="center"/>
    </xf>
    <xf numFmtId="0" fontId="29" fillId="34" borderId="44" xfId="0" applyFont="1" applyFill="1" applyBorder="1" applyAlignment="1" applyProtection="1">
      <alignment horizontal="left" vertical="center"/>
    </xf>
    <xf numFmtId="0" fontId="29" fillId="34" borderId="45" xfId="0" applyFont="1" applyFill="1" applyBorder="1" applyAlignment="1" applyProtection="1">
      <alignment horizontal="left" vertical="center"/>
    </xf>
    <xf numFmtId="0" fontId="29" fillId="35" borderId="10" xfId="43" applyFont="1" applyFill="1" applyBorder="1" applyAlignment="1" applyProtection="1">
      <alignment horizontal="right" vertical="center"/>
    </xf>
    <xf numFmtId="0" fontId="29" fillId="35" borderId="42" xfId="43" applyFont="1" applyFill="1" applyBorder="1" applyAlignment="1" applyProtection="1">
      <alignment horizontal="right" vertical="center"/>
    </xf>
    <xf numFmtId="0" fontId="29" fillId="35" borderId="32" xfId="43" applyFont="1" applyFill="1" applyBorder="1" applyAlignment="1" applyProtection="1">
      <alignment horizontal="right" vertical="center"/>
    </xf>
    <xf numFmtId="0" fontId="29" fillId="34" borderId="32" xfId="43" applyFont="1" applyFill="1" applyBorder="1" applyAlignment="1" applyProtection="1">
      <alignment horizontal="right" vertical="center"/>
    </xf>
    <xf numFmtId="0" fontId="28" fillId="35" borderId="10" xfId="44" applyFont="1" applyFill="1" applyBorder="1" applyAlignment="1" applyProtection="1">
      <alignment horizontal="center" vertical="center" wrapText="1"/>
      <protection locked="0"/>
    </xf>
    <xf numFmtId="0" fontId="29" fillId="35" borderId="35" xfId="43" applyFont="1" applyFill="1" applyBorder="1" applyAlignment="1" applyProtection="1">
      <alignment horizontal="right" vertical="center"/>
    </xf>
    <xf numFmtId="0" fontId="28" fillId="35" borderId="32" xfId="44" applyFont="1" applyFill="1" applyBorder="1" applyAlignment="1" applyProtection="1">
      <alignment horizontal="center" vertical="center"/>
      <protection locked="0"/>
    </xf>
    <xf numFmtId="0" fontId="29" fillId="34" borderId="25" xfId="24" applyFont="1" applyFill="1" applyBorder="1" applyAlignment="1" applyProtection="1">
      <alignment horizontal="left" vertical="center" wrapText="1"/>
      <protection locked="0"/>
    </xf>
    <xf numFmtId="0" fontId="29" fillId="34" borderId="10" xfId="24" applyFont="1" applyFill="1" applyBorder="1" applyAlignment="1" applyProtection="1">
      <alignment horizontal="left" vertical="center" wrapText="1"/>
      <protection locked="0"/>
    </xf>
    <xf numFmtId="3" fontId="29" fillId="0" borderId="17" xfId="0" applyNumberFormat="1" applyFont="1" applyFill="1" applyBorder="1" applyAlignment="1" applyProtection="1">
      <alignment horizontal="right" vertical="center"/>
    </xf>
    <xf numFmtId="3" fontId="29" fillId="0" borderId="18" xfId="0" applyNumberFormat="1" applyFont="1" applyFill="1" applyBorder="1" applyAlignment="1" applyProtection="1">
      <alignment horizontal="right" vertical="center"/>
    </xf>
    <xf numFmtId="3" fontId="29" fillId="0" borderId="19" xfId="0" applyNumberFormat="1" applyFont="1" applyFill="1" applyBorder="1" applyAlignment="1" applyProtection="1">
      <alignment horizontal="right" vertical="center"/>
    </xf>
    <xf numFmtId="0" fontId="29" fillId="35" borderId="43" xfId="43" applyFont="1" applyFill="1" applyBorder="1" applyAlignment="1" applyProtection="1">
      <alignment horizontal="right" vertical="center"/>
    </xf>
    <xf numFmtId="0" fontId="28" fillId="35" borderId="57" xfId="0" applyFont="1" applyFill="1" applyBorder="1" applyAlignment="1" applyProtection="1">
      <alignment horizontal="center"/>
    </xf>
    <xf numFmtId="0" fontId="28" fillId="35" borderId="23" xfId="0" applyFont="1" applyFill="1" applyBorder="1" applyAlignment="1" applyProtection="1">
      <alignment horizontal="center"/>
    </xf>
    <xf numFmtId="0" fontId="28" fillId="35" borderId="24" xfId="0" applyFont="1" applyFill="1" applyBorder="1" applyAlignment="1" applyProtection="1">
      <alignment horizontal="center"/>
    </xf>
    <xf numFmtId="0" fontId="28" fillId="35" borderId="35" xfId="44" applyFont="1" applyFill="1" applyBorder="1" applyAlignment="1" applyProtection="1">
      <alignment horizontal="center" vertical="center" textRotation="90" wrapText="1"/>
      <protection locked="0"/>
    </xf>
    <xf numFmtId="0" fontId="28" fillId="35" borderId="36" xfId="44" applyFont="1" applyFill="1" applyBorder="1" applyAlignment="1" applyProtection="1">
      <alignment horizontal="center" vertical="center" textRotation="90" wrapText="1"/>
      <protection locked="0"/>
    </xf>
    <xf numFmtId="0" fontId="28" fillId="36" borderId="46" xfId="10" applyFont="1" applyFill="1" applyBorder="1" applyAlignment="1" applyProtection="1">
      <alignment horizontal="center" vertical="center"/>
    </xf>
    <xf numFmtId="3" fontId="29" fillId="0" borderId="42" xfId="0" applyNumberFormat="1" applyFont="1" applyFill="1" applyBorder="1" applyAlignment="1" applyProtection="1">
      <alignment horizontal="right" vertical="center"/>
    </xf>
    <xf numFmtId="0" fontId="34" fillId="35" borderId="21" xfId="0" applyFont="1" applyFill="1" applyBorder="1" applyAlignment="1" applyProtection="1">
      <alignment horizontal="center" vertical="center" wrapText="1"/>
    </xf>
    <xf numFmtId="0" fontId="34" fillId="35" borderId="31" xfId="0" applyFont="1" applyFill="1" applyBorder="1" applyAlignment="1" applyProtection="1">
      <alignment horizontal="center" vertical="center" wrapText="1"/>
    </xf>
    <xf numFmtId="0" fontId="34" fillId="35" borderId="22" xfId="0" applyFont="1" applyFill="1" applyBorder="1" applyAlignment="1" applyProtection="1">
      <alignment horizontal="center" vertical="center" wrapText="1"/>
    </xf>
    <xf numFmtId="0" fontId="34" fillId="35" borderId="23" xfId="0" applyFont="1" applyFill="1" applyBorder="1" applyAlignment="1" applyProtection="1">
      <alignment horizontal="center" vertical="center" wrapText="1"/>
    </xf>
    <xf numFmtId="0" fontId="34" fillId="35" borderId="56" xfId="0" applyFont="1" applyFill="1" applyBorder="1" applyAlignment="1" applyProtection="1">
      <alignment horizontal="center" vertical="center" wrapText="1"/>
    </xf>
    <xf numFmtId="3" fontId="29" fillId="0" borderId="29" xfId="0" applyNumberFormat="1" applyFont="1" applyFill="1" applyBorder="1" applyAlignment="1" applyProtection="1">
      <alignment horizontal="right" vertical="center"/>
    </xf>
    <xf numFmtId="3" fontId="29" fillId="0" borderId="37" xfId="0" applyNumberFormat="1" applyFont="1" applyFill="1" applyBorder="1" applyAlignment="1" applyProtection="1">
      <alignment horizontal="right" vertical="center"/>
    </xf>
    <xf numFmtId="3" fontId="29" fillId="0" borderId="55" xfId="0" applyNumberFormat="1" applyFont="1" applyFill="1" applyBorder="1" applyAlignment="1" applyProtection="1">
      <alignment horizontal="right" vertical="center"/>
    </xf>
    <xf numFmtId="3" fontId="28" fillId="34" borderId="45" xfId="0" applyNumberFormat="1" applyFont="1" applyFill="1" applyBorder="1" applyAlignment="1" applyProtection="1">
      <alignment horizontal="center" vertical="center"/>
    </xf>
    <xf numFmtId="0" fontId="28" fillId="34" borderId="44" xfId="24" applyFont="1" applyFill="1" applyBorder="1" applyAlignment="1" applyProtection="1">
      <alignment horizontal="center" vertical="center" wrapText="1"/>
      <protection locked="0"/>
    </xf>
    <xf numFmtId="0" fontId="28" fillId="34" borderId="45" xfId="24" applyFont="1" applyFill="1" applyBorder="1" applyAlignment="1" applyProtection="1">
      <alignment horizontal="center" vertical="center" wrapText="1"/>
      <protection locked="0"/>
    </xf>
    <xf numFmtId="3" fontId="29" fillId="36" borderId="10" xfId="24" applyNumberFormat="1" applyFont="1" applyFill="1" applyBorder="1" applyAlignment="1" applyProtection="1">
      <alignment horizontal="right" vertical="center"/>
    </xf>
    <xf numFmtId="0" fontId="29" fillId="36" borderId="25" xfId="24" applyFont="1" applyFill="1" applyBorder="1" applyAlignment="1" applyProtection="1">
      <alignment horizontal="left" vertical="center" wrapText="1"/>
    </xf>
    <xf numFmtId="0" fontId="29" fillId="36" borderId="10" xfId="24" applyFont="1" applyFill="1" applyBorder="1" applyAlignment="1" applyProtection="1">
      <alignment horizontal="left" vertical="center" wrapText="1"/>
    </xf>
    <xf numFmtId="0" fontId="29" fillId="0" borderId="25" xfId="0" applyFont="1" applyFill="1" applyBorder="1" applyAlignment="1" applyProtection="1">
      <alignment horizontal="left" vertical="center" wrapText="1"/>
    </xf>
    <xf numFmtId="0" fontId="29" fillId="0" borderId="10" xfId="0" applyFont="1" applyFill="1" applyBorder="1" applyAlignment="1" applyProtection="1">
      <alignment horizontal="left" vertical="center" wrapText="1"/>
    </xf>
    <xf numFmtId="3" fontId="28" fillId="36" borderId="45" xfId="0" applyNumberFormat="1" applyFont="1" applyFill="1" applyBorder="1" applyAlignment="1" applyProtection="1">
      <alignment horizontal="center" vertical="center"/>
    </xf>
    <xf numFmtId="3" fontId="28" fillId="36" borderId="46" xfId="0" applyNumberFormat="1" applyFont="1" applyFill="1" applyBorder="1" applyAlignment="1" applyProtection="1">
      <alignment horizontal="center" vertical="center"/>
    </xf>
    <xf numFmtId="3" fontId="29" fillId="36" borderId="10" xfId="24" applyNumberFormat="1" applyFont="1" applyFill="1" applyBorder="1" applyAlignment="1" applyProtection="1">
      <alignment horizontal="right" vertical="center" wrapText="1"/>
    </xf>
    <xf numFmtId="3" fontId="29" fillId="36" borderId="32" xfId="24" applyNumberFormat="1" applyFont="1" applyFill="1" applyBorder="1" applyAlignment="1" applyProtection="1">
      <alignment horizontal="right" vertical="center" wrapText="1"/>
    </xf>
    <xf numFmtId="3" fontId="29" fillId="0" borderId="42" xfId="0" applyNumberFormat="1" applyFont="1" applyBorder="1" applyAlignment="1" applyProtection="1">
      <alignment horizontal="right" vertical="center"/>
    </xf>
    <xf numFmtId="3" fontId="29" fillId="0" borderId="42" xfId="0" applyNumberFormat="1" applyFont="1" applyBorder="1" applyAlignment="1" applyProtection="1">
      <alignment horizontal="right" vertical="center" wrapText="1"/>
    </xf>
    <xf numFmtId="3" fontId="29" fillId="0" borderId="43" xfId="0" applyNumberFormat="1" applyFont="1" applyBorder="1" applyAlignment="1" applyProtection="1">
      <alignment horizontal="right" vertical="center" wrapText="1"/>
    </xf>
    <xf numFmtId="0" fontId="29" fillId="36" borderId="25" xfId="0" applyFont="1" applyFill="1" applyBorder="1" applyAlignment="1" applyProtection="1">
      <alignment vertical="center" wrapText="1"/>
      <protection locked="0"/>
    </xf>
    <xf numFmtId="0" fontId="29" fillId="36" borderId="10" xfId="0" applyFont="1" applyFill="1" applyBorder="1" applyAlignment="1" applyProtection="1">
      <alignment vertical="center" wrapText="1"/>
      <protection locked="0"/>
    </xf>
    <xf numFmtId="0" fontId="28" fillId="35" borderId="20" xfId="0" applyFont="1" applyFill="1" applyBorder="1" applyAlignment="1" applyProtection="1">
      <alignment horizontal="center" vertical="center"/>
      <protection locked="0"/>
    </xf>
    <xf numFmtId="0" fontId="28" fillId="35" borderId="21" xfId="0" applyFont="1" applyFill="1" applyBorder="1" applyAlignment="1" applyProtection="1">
      <alignment horizontal="center" vertical="center"/>
      <protection locked="0"/>
    </xf>
    <xf numFmtId="3" fontId="29" fillId="35" borderId="28" xfId="0" applyNumberFormat="1" applyFont="1" applyFill="1" applyBorder="1" applyAlignment="1" applyProtection="1">
      <alignment horizontal="right" vertical="center" wrapText="1"/>
    </xf>
    <xf numFmtId="0" fontId="29" fillId="35" borderId="27" xfId="0" applyFont="1" applyFill="1" applyBorder="1" applyAlignment="1" applyProtection="1">
      <alignment horizontal="center" vertical="center"/>
      <protection locked="0"/>
    </xf>
    <xf numFmtId="0" fontId="29" fillId="35" borderId="28" xfId="0" applyFont="1" applyFill="1" applyBorder="1" applyAlignment="1" applyProtection="1">
      <alignment horizontal="center" vertical="center"/>
      <protection locked="0"/>
    </xf>
    <xf numFmtId="0" fontId="40" fillId="0" borderId="0" xfId="0" applyFont="1" applyAlignment="1" applyProtection="1">
      <alignment horizontal="left" vertical="center"/>
      <protection locked="0"/>
    </xf>
    <xf numFmtId="0" fontId="29" fillId="0" borderId="41" xfId="24" applyFont="1" applyFill="1" applyBorder="1" applyAlignment="1" applyProtection="1">
      <alignment horizontal="left" vertical="center" indent="1"/>
      <protection locked="0"/>
    </xf>
    <xf numFmtId="0" fontId="29" fillId="0" borderId="42" xfId="24" applyFont="1" applyFill="1" applyBorder="1" applyAlignment="1" applyProtection="1">
      <alignment horizontal="left" vertical="center" indent="1"/>
      <protection locked="0"/>
    </xf>
    <xf numFmtId="0" fontId="41" fillId="33" borderId="0" xfId="0" applyFont="1" applyFill="1" applyAlignment="1" applyProtection="1">
      <alignment horizontal="left" vertical="top" wrapText="1"/>
      <protection locked="0"/>
    </xf>
    <xf numFmtId="3" fontId="28" fillId="34" borderId="46" xfId="0" applyNumberFormat="1" applyFont="1" applyFill="1" applyBorder="1" applyAlignment="1" applyProtection="1">
      <alignment horizontal="center" vertical="center"/>
    </xf>
    <xf numFmtId="0" fontId="29" fillId="0" borderId="41" xfId="0" applyFont="1" applyFill="1" applyBorder="1" applyAlignment="1" applyProtection="1">
      <alignment horizontal="left" vertical="center" wrapText="1"/>
      <protection locked="0"/>
    </xf>
    <xf numFmtId="0" fontId="29" fillId="0" borderId="42" xfId="0" applyFont="1" applyFill="1" applyBorder="1" applyAlignment="1" applyProtection="1">
      <alignment horizontal="left" vertical="center" wrapText="1"/>
      <protection locked="0"/>
    </xf>
    <xf numFmtId="0" fontId="28" fillId="33" borderId="20" xfId="0" applyFont="1" applyFill="1" applyBorder="1" applyAlignment="1" applyProtection="1">
      <alignment horizontal="center" vertical="center"/>
      <protection locked="0"/>
    </xf>
    <xf numFmtId="0" fontId="28" fillId="33" borderId="21" xfId="0" applyFont="1" applyFill="1" applyBorder="1" applyAlignment="1" applyProtection="1">
      <alignment horizontal="center" vertical="center"/>
      <protection locked="0"/>
    </xf>
    <xf numFmtId="0" fontId="28" fillId="33" borderId="25" xfId="0" applyFont="1" applyFill="1" applyBorder="1" applyAlignment="1" applyProtection="1">
      <alignment horizontal="center" vertical="center"/>
      <protection locked="0"/>
    </xf>
    <xf numFmtId="0" fontId="28" fillId="33" borderId="10" xfId="0" applyFont="1" applyFill="1" applyBorder="1" applyAlignment="1" applyProtection="1">
      <alignment horizontal="center" vertical="center"/>
      <protection locked="0"/>
    </xf>
    <xf numFmtId="0" fontId="29" fillId="33" borderId="41" xfId="24" applyFont="1" applyFill="1" applyBorder="1" applyAlignment="1" applyProtection="1">
      <alignment vertical="center" wrapText="1"/>
      <protection locked="0"/>
    </xf>
    <xf numFmtId="0" fontId="29" fillId="33" borderId="42" xfId="24" applyFont="1" applyFill="1" applyBorder="1" applyAlignment="1" applyProtection="1">
      <alignment vertical="center" wrapText="1"/>
      <protection locked="0"/>
    </xf>
    <xf numFmtId="0" fontId="28" fillId="36" borderId="44" xfId="10" applyFont="1" applyFill="1" applyBorder="1" applyAlignment="1" applyProtection="1">
      <alignment horizontal="center" vertical="center"/>
      <protection locked="0"/>
    </xf>
    <xf numFmtId="0" fontId="28" fillId="36" borderId="45" xfId="10" applyFont="1" applyFill="1" applyBorder="1" applyAlignment="1" applyProtection="1">
      <alignment horizontal="center" vertical="center"/>
      <protection locked="0"/>
    </xf>
    <xf numFmtId="0" fontId="29" fillId="0" borderId="41" xfId="0" applyFont="1" applyFill="1" applyBorder="1" applyAlignment="1" applyProtection="1">
      <alignment horizontal="left" vertical="center" indent="1"/>
      <protection locked="0"/>
    </xf>
    <xf numFmtId="0" fontId="29" fillId="0" borderId="42" xfId="0" applyFont="1" applyFill="1" applyBorder="1" applyAlignment="1" applyProtection="1">
      <alignment horizontal="left" vertical="center" indent="1"/>
      <protection locked="0"/>
    </xf>
    <xf numFmtId="0" fontId="29" fillId="0" borderId="25" xfId="0" applyFont="1" applyFill="1" applyBorder="1" applyAlignment="1" applyProtection="1">
      <alignment vertical="center" wrapText="1"/>
      <protection locked="0"/>
    </xf>
    <xf numFmtId="0" fontId="29" fillId="0" borderId="10" xfId="0" applyFont="1" applyFill="1" applyBorder="1" applyAlignment="1" applyProtection="1">
      <alignment vertical="center" wrapText="1"/>
      <protection locked="0"/>
    </xf>
    <xf numFmtId="0" fontId="28" fillId="36" borderId="44" xfId="0" applyFont="1" applyFill="1" applyBorder="1" applyAlignment="1" applyProtection="1">
      <alignment horizontal="center" vertical="center"/>
    </xf>
    <xf numFmtId="0" fontId="28" fillId="36" borderId="45" xfId="0" applyFont="1" applyFill="1" applyBorder="1" applyAlignment="1" applyProtection="1">
      <alignment horizontal="center" vertical="center"/>
    </xf>
    <xf numFmtId="3" fontId="28" fillId="36" borderId="46" xfId="10" applyNumberFormat="1" applyFont="1" applyFill="1" applyBorder="1" applyAlignment="1" applyProtection="1">
      <alignment horizontal="center" vertical="center"/>
    </xf>
    <xf numFmtId="0" fontId="29" fillId="33" borderId="25" xfId="24" applyFont="1" applyFill="1" applyBorder="1" applyAlignment="1" applyProtection="1">
      <alignment vertical="center" wrapText="1"/>
      <protection locked="0"/>
    </xf>
    <xf numFmtId="0" fontId="29" fillId="33" borderId="10" xfId="24" applyFont="1" applyFill="1" applyBorder="1" applyAlignment="1" applyProtection="1">
      <alignment vertical="center" wrapText="1"/>
      <protection locked="0"/>
    </xf>
    <xf numFmtId="0" fontId="28" fillId="35" borderId="44" xfId="10" applyFont="1" applyFill="1" applyBorder="1" applyAlignment="1" applyProtection="1">
      <alignment horizontal="center" vertical="center" wrapText="1"/>
      <protection locked="0"/>
    </xf>
    <xf numFmtId="0" fontId="28" fillId="35" borderId="45" xfId="10" applyFont="1" applyFill="1" applyBorder="1" applyAlignment="1" applyProtection="1">
      <alignment horizontal="center" vertical="center" wrapText="1"/>
      <protection locked="0"/>
    </xf>
    <xf numFmtId="3" fontId="29" fillId="35" borderId="29" xfId="0" applyNumberFormat="1" applyFont="1" applyFill="1" applyBorder="1" applyAlignment="1" applyProtection="1">
      <alignment horizontal="right" vertical="center" wrapText="1"/>
    </xf>
    <xf numFmtId="3" fontId="29" fillId="35" borderId="37" xfId="0" applyNumberFormat="1" applyFont="1" applyFill="1" applyBorder="1" applyAlignment="1" applyProtection="1">
      <alignment horizontal="right" vertical="center" wrapText="1"/>
    </xf>
    <xf numFmtId="3" fontId="29" fillId="35" borderId="30" xfId="0" applyNumberFormat="1" applyFont="1" applyFill="1" applyBorder="1" applyAlignment="1" applyProtection="1">
      <alignment horizontal="right" vertical="center" wrapText="1"/>
    </xf>
    <xf numFmtId="0" fontId="29" fillId="36" borderId="25" xfId="24" applyFont="1" applyFill="1" applyBorder="1" applyAlignment="1" applyProtection="1">
      <alignment vertical="center" wrapText="1"/>
      <protection locked="0"/>
    </xf>
    <xf numFmtId="0" fontId="29" fillId="36" borderId="10" xfId="24" applyFont="1" applyFill="1" applyBorder="1" applyAlignment="1" applyProtection="1">
      <alignment vertical="center" wrapText="1"/>
      <protection locked="0"/>
    </xf>
    <xf numFmtId="0" fontId="23" fillId="35" borderId="0" xfId="1" applyFont="1" applyFill="1" applyBorder="1" applyAlignment="1" applyProtection="1">
      <alignment horizontal="center" vertical="center" wrapText="1"/>
      <protection locked="0"/>
    </xf>
    <xf numFmtId="164" fontId="24" fillId="0" borderId="0" xfId="2" applyNumberFormat="1" applyFont="1" applyBorder="1" applyAlignment="1" applyProtection="1">
      <alignment horizontal="center"/>
    </xf>
    <xf numFmtId="0" fontId="41" fillId="33" borderId="0" xfId="0" applyFont="1" applyFill="1" applyAlignment="1" applyProtection="1">
      <alignment horizontal="left" vertical="top"/>
      <protection locked="0"/>
    </xf>
    <xf numFmtId="0" fontId="29" fillId="34" borderId="41" xfId="0" applyFont="1" applyFill="1" applyBorder="1" applyAlignment="1" applyProtection="1">
      <alignment horizontal="left" vertical="center" wrapText="1"/>
      <protection locked="0"/>
    </xf>
    <xf numFmtId="0" fontId="29" fillId="34" borderId="42" xfId="0" applyFont="1" applyFill="1" applyBorder="1" applyAlignment="1" applyProtection="1">
      <alignment horizontal="left" vertical="center" wrapText="1"/>
      <protection locked="0"/>
    </xf>
    <xf numFmtId="0" fontId="28" fillId="36" borderId="21" xfId="0" applyFont="1" applyFill="1" applyBorder="1" applyAlignment="1" applyProtection="1">
      <alignment horizontal="center" vertical="center" textRotation="90" wrapText="1"/>
      <protection locked="0"/>
    </xf>
    <xf numFmtId="0" fontId="28" fillId="36" borderId="31" xfId="0" applyFont="1" applyFill="1" applyBorder="1" applyAlignment="1" applyProtection="1">
      <alignment horizontal="center" vertical="center" textRotation="90" wrapText="1"/>
      <protection locked="0"/>
    </xf>
    <xf numFmtId="0" fontId="28" fillId="35" borderId="22" xfId="0" applyFont="1" applyFill="1" applyBorder="1" applyAlignment="1" applyProtection="1">
      <alignment horizontal="center" vertical="center" wrapText="1"/>
      <protection locked="0"/>
    </xf>
    <xf numFmtId="0" fontId="28" fillId="35" borderId="23" xfId="0" applyFont="1" applyFill="1" applyBorder="1" applyAlignment="1" applyProtection="1">
      <alignment horizontal="center" vertical="center" wrapText="1"/>
      <protection locked="0"/>
    </xf>
    <xf numFmtId="0" fontId="28" fillId="35" borderId="24" xfId="0" applyFont="1" applyFill="1" applyBorder="1" applyAlignment="1" applyProtection="1">
      <alignment horizontal="center" vertical="center" wrapText="1"/>
      <protection locked="0"/>
    </xf>
    <xf numFmtId="3" fontId="28" fillId="35" borderId="46" xfId="10" applyNumberFormat="1" applyFont="1" applyFill="1" applyBorder="1" applyAlignment="1" applyProtection="1">
      <alignment horizontal="center" vertical="center"/>
    </xf>
    <xf numFmtId="0" fontId="28" fillId="36" borderId="44" xfId="10" applyFont="1" applyFill="1" applyBorder="1" applyAlignment="1" applyProtection="1">
      <alignment horizontal="left" vertical="center"/>
      <protection locked="0"/>
    </xf>
    <xf numFmtId="0" fontId="28" fillId="36" borderId="45" xfId="10" applyFont="1" applyFill="1" applyBorder="1" applyAlignment="1" applyProtection="1">
      <alignment horizontal="left" vertical="center"/>
      <protection locked="0"/>
    </xf>
    <xf numFmtId="3" fontId="28" fillId="34" borderId="47" xfId="0" applyNumberFormat="1" applyFont="1" applyFill="1" applyBorder="1" applyAlignment="1" applyProtection="1">
      <alignment horizontal="center" vertical="center"/>
    </xf>
    <xf numFmtId="3" fontId="28" fillId="34" borderId="54" xfId="0" applyNumberFormat="1" applyFont="1" applyFill="1" applyBorder="1" applyAlignment="1" applyProtection="1">
      <alignment horizontal="center" vertical="center"/>
    </xf>
    <xf numFmtId="3" fontId="28" fillId="34" borderId="48" xfId="0" applyNumberFormat="1" applyFont="1" applyFill="1" applyBorder="1" applyAlignment="1" applyProtection="1">
      <alignment horizontal="center" vertical="center"/>
    </xf>
    <xf numFmtId="0" fontId="27" fillId="0" borderId="0" xfId="0" applyFont="1" applyAlignment="1" applyProtection="1">
      <alignment horizontal="left" vertical="center"/>
      <protection locked="0"/>
    </xf>
  </cellXfs>
  <cellStyles count="46">
    <cellStyle name="20% - akcent 1 2" xfId="35" xr:uid="{00000000-0005-0000-0000-000000000000}"/>
    <cellStyle name="20% - akcent 2 2" xfId="36" xr:uid="{00000000-0005-0000-0000-000001000000}"/>
    <cellStyle name="20% — akcent 3" xfId="24" builtinId="38"/>
    <cellStyle name="20% - akcent 3 2" xfId="37" xr:uid="{00000000-0005-0000-0000-000003000000}"/>
    <cellStyle name="20% - akcent 4 2" xfId="38" xr:uid="{00000000-0005-0000-0000-000004000000}"/>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xr:uid="{00000000-0005-0000-0000-000009000000}"/>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xr:uid="{00000000-0005-0000-0000-00000F000000}"/>
    <cellStyle name="60% - akcent 4 2" xfId="41" xr:uid="{00000000-0005-0000-0000-000010000000}"/>
    <cellStyle name="60% — akcent 5" xfId="30" builtinId="48" customBuiltin="1"/>
    <cellStyle name="60% - akcent 6 2" xfId="42" xr:uid="{00000000-0005-0000-0000-000012000000}"/>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y"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y" xfId="8" builtinId="28" customBuiltin="1"/>
    <cellStyle name="Normalny" xfId="0" builtinId="0"/>
    <cellStyle name="Normalny 2" xfId="43" xr:uid="{00000000-0005-0000-0000-000024000000}"/>
    <cellStyle name="Normalny 3" xfId="34" xr:uid="{00000000-0005-0000-0000-000025000000}"/>
    <cellStyle name="Normalny 4" xfId="45" xr:uid="{00000000-0005-0000-0000-000026000000}"/>
    <cellStyle name="Obliczenia" xfId="11" builtinId="22" customBuiltin="1"/>
    <cellStyle name="Suma" xfId="16" builtinId="25" customBuiltin="1"/>
    <cellStyle name="Tekst objaśnienia" xfId="15" builtinId="53" customBuiltin="1"/>
    <cellStyle name="Tekst ostrzeżenia" xfId="14" builtinId="11" customBuiltin="1"/>
    <cellStyle name="Tytuł" xfId="1" builtinId="15" customBuiltin="1"/>
    <cellStyle name="Uwaga 2" xfId="44" xr:uid="{00000000-0005-0000-0000-00002C000000}"/>
    <cellStyle name="Zły"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xr9:uid="{00000000-0011-0000-FFFF-FFFF00000000}">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tygodniowy'!$C$278</c:f>
              <c:strCache>
                <c:ptCount val="1"/>
                <c:pt idx="0">
                  <c:v>BIAŁORUŚ</c:v>
                </c:pt>
              </c:strCache>
            </c:strRef>
          </c:tx>
          <c:spPr>
            <a:solidFill>
              <a:srgbClr val="FF000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170-4DA1-8795-59D7B71B9016}"/>
                </c:ext>
              </c:extLst>
            </c:dLbl>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('Meldunek tygodniowy'!$G$276:$J$277,'Meldunek tygodniowy'!$K$276:$N$277,'Meldunek tygodniowy'!$O$276:$R$277)</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tygodniowy'!$G$278:$R$278</c:f>
              <c:numCache>
                <c:formatCode>General</c:formatCode>
                <c:ptCount val="12"/>
                <c:pt idx="0">
                  <c:v>2570</c:v>
                </c:pt>
                <c:pt idx="2">
                  <c:v>3300</c:v>
                </c:pt>
                <c:pt idx="4">
                  <c:v>60</c:v>
                </c:pt>
                <c:pt idx="6">
                  <c:v>114</c:v>
                </c:pt>
                <c:pt idx="8">
                  <c:v>8</c:v>
                </c:pt>
                <c:pt idx="10">
                  <c:v>12</c:v>
                </c:pt>
              </c:numCache>
            </c:numRef>
          </c:val>
          <c:extLst>
            <c:ext xmlns:c16="http://schemas.microsoft.com/office/drawing/2014/chart" uri="{C3380CC4-5D6E-409C-BE32-E72D297353CC}">
              <c16:uniqueId val="{00000001-B170-4DA1-8795-59D7B71B9016}"/>
            </c:ext>
          </c:extLst>
        </c:ser>
        <c:ser>
          <c:idx val="1"/>
          <c:order val="1"/>
          <c:tx>
            <c:strRef>
              <c:f>'Meldunek tygodniowy'!$C$279</c:f>
              <c:strCache>
                <c:ptCount val="1"/>
                <c:pt idx="0">
                  <c:v>ROSJA</c:v>
                </c:pt>
              </c:strCache>
            </c:strRef>
          </c:tx>
          <c:spPr>
            <a:solidFill>
              <a:srgbClr val="FFC00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170-4DA1-8795-59D7B71B901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tygodniowy'!$G$276:$J$277,'Meldunek tygodniowy'!$K$276:$N$277,'Meldunek tygodniowy'!$O$276:$R$277)</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tygodniowy'!$G$279:$R$279</c:f>
              <c:numCache>
                <c:formatCode>General</c:formatCode>
                <c:ptCount val="12"/>
                <c:pt idx="0">
                  <c:v>475</c:v>
                </c:pt>
                <c:pt idx="2">
                  <c:v>915</c:v>
                </c:pt>
                <c:pt idx="4">
                  <c:v>269</c:v>
                </c:pt>
                <c:pt idx="6">
                  <c:v>581</c:v>
                </c:pt>
                <c:pt idx="8">
                  <c:v>63</c:v>
                </c:pt>
                <c:pt idx="10">
                  <c:v>154</c:v>
                </c:pt>
              </c:numCache>
            </c:numRef>
          </c:val>
          <c:extLst>
            <c:ext xmlns:c16="http://schemas.microsoft.com/office/drawing/2014/chart" uri="{C3380CC4-5D6E-409C-BE32-E72D297353CC}">
              <c16:uniqueId val="{00000003-B170-4DA1-8795-59D7B71B9016}"/>
            </c:ext>
          </c:extLst>
        </c:ser>
        <c:ser>
          <c:idx val="2"/>
          <c:order val="2"/>
          <c:tx>
            <c:strRef>
              <c:f>'Meldunek tygodniowy'!$C$280</c:f>
              <c:strCache>
                <c:ptCount val="1"/>
                <c:pt idx="0">
                  <c:v>UKRAINA</c:v>
                </c:pt>
              </c:strCache>
            </c:strRef>
          </c:tx>
          <c:spPr>
            <a:solidFill>
              <a:srgbClr val="00B05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170-4DA1-8795-59D7B71B901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tygodniowy'!$G$276:$J$277,'Meldunek tygodniowy'!$K$276:$N$277,'Meldunek tygodniowy'!$O$276:$R$277)</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tygodniowy'!$G$280:$R$280</c:f>
              <c:numCache>
                <c:formatCode>General</c:formatCode>
                <c:ptCount val="12"/>
                <c:pt idx="0">
                  <c:v>1034</c:v>
                </c:pt>
                <c:pt idx="2">
                  <c:v>1487</c:v>
                </c:pt>
                <c:pt idx="4">
                  <c:v>41</c:v>
                </c:pt>
                <c:pt idx="6">
                  <c:v>86</c:v>
                </c:pt>
                <c:pt idx="8">
                  <c:v>18</c:v>
                </c:pt>
                <c:pt idx="10">
                  <c:v>26</c:v>
                </c:pt>
              </c:numCache>
            </c:numRef>
          </c:val>
          <c:extLst>
            <c:ext xmlns:c16="http://schemas.microsoft.com/office/drawing/2014/chart" uri="{C3380CC4-5D6E-409C-BE32-E72D297353CC}">
              <c16:uniqueId val="{00000005-B170-4DA1-8795-59D7B71B9016}"/>
            </c:ext>
          </c:extLst>
        </c:ser>
        <c:ser>
          <c:idx val="3"/>
          <c:order val="3"/>
          <c:tx>
            <c:strRef>
              <c:f>'Meldunek tygodniowy'!$C$281</c:f>
              <c:strCache>
                <c:ptCount val="1"/>
                <c:pt idx="0">
                  <c:v>TURCJA</c:v>
                </c:pt>
              </c:strCache>
            </c:strRef>
          </c:tx>
          <c:spPr>
            <a:solidFill>
              <a:srgbClr val="92D05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170-4DA1-8795-59D7B71B901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tygodniowy'!$G$276:$J$277,'Meldunek tygodniowy'!$K$276:$N$277,'Meldunek tygodniowy'!$O$276:$R$277)</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tygodniowy'!$G$281:$R$281</c:f>
              <c:numCache>
                <c:formatCode>General</c:formatCode>
                <c:ptCount val="12"/>
                <c:pt idx="0">
                  <c:v>113</c:v>
                </c:pt>
                <c:pt idx="2">
                  <c:v>225</c:v>
                </c:pt>
                <c:pt idx="4">
                  <c:v>2</c:v>
                </c:pt>
                <c:pt idx="6">
                  <c:v>5</c:v>
                </c:pt>
                <c:pt idx="8">
                  <c:v>8</c:v>
                </c:pt>
                <c:pt idx="10">
                  <c:v>8</c:v>
                </c:pt>
              </c:numCache>
            </c:numRef>
          </c:val>
          <c:extLst>
            <c:ext xmlns:c16="http://schemas.microsoft.com/office/drawing/2014/chart" uri="{C3380CC4-5D6E-409C-BE32-E72D297353CC}">
              <c16:uniqueId val="{00000007-B170-4DA1-8795-59D7B71B9016}"/>
            </c:ext>
          </c:extLst>
        </c:ser>
        <c:ser>
          <c:idx val="5"/>
          <c:order val="4"/>
          <c:tx>
            <c:strRef>
              <c:f>'Meldunek tygodniowy'!$C$282</c:f>
              <c:strCache>
                <c:ptCount val="1"/>
                <c:pt idx="0">
                  <c:v>EGIPT</c:v>
                </c:pt>
              </c:strCache>
            </c:strRef>
          </c:tx>
          <c:spPr>
            <a:solidFill>
              <a:srgbClr val="0070C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170-4DA1-8795-59D7B71B901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'Meldunek tygodniowy'!$G$282:$R$282</c:f>
              <c:numCache>
                <c:formatCode>General</c:formatCode>
                <c:ptCount val="12"/>
                <c:pt idx="0">
                  <c:v>109</c:v>
                </c:pt>
                <c:pt idx="2">
                  <c:v>145</c:v>
                </c:pt>
                <c:pt idx="4">
                  <c:v>28</c:v>
                </c:pt>
                <c:pt idx="6">
                  <c:v>33</c:v>
                </c:pt>
                <c:pt idx="8">
                  <c:v>5</c:v>
                </c:pt>
                <c:pt idx="10">
                  <c:v>11</c:v>
                </c:pt>
              </c:numCache>
            </c:numRef>
          </c:val>
          <c:extLst>
            <c:ext xmlns:c16="http://schemas.microsoft.com/office/drawing/2014/chart" uri="{C3380CC4-5D6E-409C-BE32-E72D297353CC}">
              <c16:uniqueId val="{00000009-B170-4DA1-8795-59D7B71B9016}"/>
            </c:ext>
          </c:extLst>
        </c:ser>
        <c:ser>
          <c:idx val="4"/>
          <c:order val="5"/>
          <c:tx>
            <c:strRef>
              <c:f>'Meldunek tygodniowy'!$C$283</c:f>
              <c:strCache>
                <c:ptCount val="1"/>
                <c:pt idx="0">
                  <c:v>Pozostałe</c:v>
                </c:pt>
              </c:strCache>
            </c:strRef>
          </c:tx>
          <c:spPr>
            <a:solidFill>
              <a:srgbClr val="00206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B170-4DA1-8795-59D7B71B901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tygodniowy'!$G$276:$J$277,'Meldunek tygodniowy'!$K$276:$N$277,'Meldunek tygodniowy'!$O$276:$R$277)</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tygodniowy'!$G$283:$R$283</c:f>
              <c:numCache>
                <c:formatCode>General</c:formatCode>
                <c:ptCount val="12"/>
                <c:pt idx="0">
                  <c:v>1010</c:v>
                </c:pt>
                <c:pt idx="2">
                  <c:v>1195</c:v>
                </c:pt>
                <c:pt idx="4">
                  <c:v>241</c:v>
                </c:pt>
                <c:pt idx="6">
                  <c:v>385</c:v>
                </c:pt>
                <c:pt idx="8">
                  <c:v>67</c:v>
                </c:pt>
                <c:pt idx="10">
                  <c:v>105</c:v>
                </c:pt>
              </c:numCache>
            </c:numRef>
          </c:val>
          <c:extLst>
            <c:ext xmlns:c16="http://schemas.microsoft.com/office/drawing/2014/chart" uri="{C3380CC4-5D6E-409C-BE32-E72D297353CC}">
              <c16:uniqueId val="{0000000B-B170-4DA1-8795-59D7B71B9016}"/>
            </c:ext>
          </c:extLst>
        </c:ser>
        <c:dLbls>
          <c:showLegendKey val="0"/>
          <c:showVal val="0"/>
          <c:showCatName val="0"/>
          <c:showSerName val="0"/>
          <c:showPercent val="0"/>
          <c:showBubbleSize val="0"/>
        </c:dLbls>
        <c:gapWidth val="55"/>
        <c:gapDepth val="55"/>
        <c:shape val="box"/>
        <c:axId val="348726856"/>
        <c:axId val="348783456"/>
        <c:axId val="0"/>
      </c:bar3DChart>
      <c:catAx>
        <c:axId val="348726856"/>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348783456"/>
        <c:crosses val="autoZero"/>
        <c:auto val="1"/>
        <c:lblAlgn val="ctr"/>
        <c:lblOffset val="100"/>
        <c:noMultiLvlLbl val="0"/>
      </c:catAx>
      <c:valAx>
        <c:axId val="348783456"/>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348726856"/>
        <c:crosses val="autoZero"/>
        <c:crossBetween val="between"/>
      </c:valAx>
    </c:plotArea>
    <c:legend>
      <c:legendPos val="b"/>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tygodniowy'!$B$391</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tygodniowy'!$J$390,'Meldunek tygodniowy'!$M$390,'Meldunek tygodniowy'!$P$390,'Meldunek tygodniowy'!$S$390,'Meldunek tygodniowy'!$V$390)</c:f>
              <c:strCache>
                <c:ptCount val="5"/>
                <c:pt idx="0">
                  <c:v>27.10.2023 - 02.11.2023</c:v>
                </c:pt>
                <c:pt idx="1">
                  <c:v>03.11.2023 - 09.11.2023</c:v>
                </c:pt>
                <c:pt idx="2">
                  <c:v>10.11.2023 - 16.11.2023</c:v>
                </c:pt>
                <c:pt idx="3">
                  <c:v>17.11.2023 - 23.11.2023</c:v>
                </c:pt>
                <c:pt idx="4">
                  <c:v>24.11.2023 - 30.11.2023</c:v>
                </c:pt>
              </c:strCache>
            </c:strRef>
          </c:cat>
          <c:val>
            <c:numRef>
              <c:f>('Meldunek tygodniowy'!$J$391,'Meldunek tygodniowy'!$M$391,'Meldunek tygodniowy'!$P$391,'Meldunek tygodniowy'!$S$391,'Meldunek tygodniowy'!$V$391)</c:f>
              <c:numCache>
                <c:formatCode>#,##0</c:formatCode>
                <c:ptCount val="5"/>
                <c:pt idx="0">
                  <c:v>581</c:v>
                </c:pt>
                <c:pt idx="1">
                  <c:v>591</c:v>
                </c:pt>
                <c:pt idx="2">
                  <c:v>612</c:v>
                </c:pt>
                <c:pt idx="3">
                  <c:v>623</c:v>
                </c:pt>
                <c:pt idx="4">
                  <c:v>623</c:v>
                </c:pt>
              </c:numCache>
            </c:numRef>
          </c:val>
          <c:extLst>
            <c:ext xmlns:c16="http://schemas.microsoft.com/office/drawing/2014/chart" uri="{C3380CC4-5D6E-409C-BE32-E72D297353CC}">
              <c16:uniqueId val="{00000000-A303-43C6-8BB2-637886CE4D78}"/>
            </c:ext>
          </c:extLst>
        </c:ser>
        <c:ser>
          <c:idx val="1"/>
          <c:order val="1"/>
          <c:tx>
            <c:strRef>
              <c:f>'Meldunek tygodniowy'!$B$392</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tygodniowy'!$J$390,'Meldunek tygodniowy'!$M$390,'Meldunek tygodniowy'!$P$390,'Meldunek tygodniowy'!$S$390,'Meldunek tygodniowy'!$V$390)</c:f>
              <c:strCache>
                <c:ptCount val="5"/>
                <c:pt idx="0">
                  <c:v>27.10.2023 - 02.11.2023</c:v>
                </c:pt>
                <c:pt idx="1">
                  <c:v>03.11.2023 - 09.11.2023</c:v>
                </c:pt>
                <c:pt idx="2">
                  <c:v>10.11.2023 - 16.11.2023</c:v>
                </c:pt>
                <c:pt idx="3">
                  <c:v>17.11.2023 - 23.11.2023</c:v>
                </c:pt>
                <c:pt idx="4">
                  <c:v>24.11.2023 - 30.11.2023</c:v>
                </c:pt>
              </c:strCache>
            </c:strRef>
          </c:cat>
          <c:val>
            <c:numRef>
              <c:f>('Meldunek tygodniowy'!$J$392,'Meldunek tygodniowy'!$M$392,'Meldunek tygodniowy'!$P$392,'Meldunek tygodniowy'!$S$392,'Meldunek tygodniowy'!$V$392)</c:f>
              <c:numCache>
                <c:formatCode>#,##0</c:formatCode>
                <c:ptCount val="5"/>
                <c:pt idx="0">
                  <c:v>3567</c:v>
                </c:pt>
                <c:pt idx="1">
                  <c:v>3612</c:v>
                </c:pt>
                <c:pt idx="2">
                  <c:v>3669</c:v>
                </c:pt>
                <c:pt idx="3">
                  <c:v>3672</c:v>
                </c:pt>
                <c:pt idx="4">
                  <c:v>3640</c:v>
                </c:pt>
              </c:numCache>
            </c:numRef>
          </c:val>
          <c:extLst>
            <c:ext xmlns:c16="http://schemas.microsoft.com/office/drawing/2014/chart" uri="{C3380CC4-5D6E-409C-BE32-E72D297353CC}">
              <c16:uniqueId val="{00000001-A303-43C6-8BB2-637886CE4D78}"/>
            </c:ext>
          </c:extLst>
        </c:ser>
        <c:ser>
          <c:idx val="5"/>
          <c:order val="2"/>
          <c:tx>
            <c:strRef>
              <c:f>'Meldunek tygodniowy'!$B$395</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tygodniowy'!$J$390,'Meldunek tygodniowy'!$M$390,'Meldunek tygodniowy'!$P$390,'Meldunek tygodniowy'!$S$390,'Meldunek tygodniowy'!$V$390)</c:f>
              <c:strCache>
                <c:ptCount val="5"/>
                <c:pt idx="0">
                  <c:v>27.10.2023 - 02.11.2023</c:v>
                </c:pt>
                <c:pt idx="1">
                  <c:v>03.11.2023 - 09.11.2023</c:v>
                </c:pt>
                <c:pt idx="2">
                  <c:v>10.11.2023 - 16.11.2023</c:v>
                </c:pt>
                <c:pt idx="3">
                  <c:v>17.11.2023 - 23.11.2023</c:v>
                </c:pt>
                <c:pt idx="4">
                  <c:v>24.11.2023 - 30.11.2023</c:v>
                </c:pt>
              </c:strCache>
            </c:strRef>
          </c:cat>
          <c:val>
            <c:numRef>
              <c:f>('Meldunek tygodniowy'!$J$395,'Meldunek tygodniowy'!$M$395,'Meldunek tygodniowy'!$P$395,'Meldunek tygodniowy'!$S$395,'Meldunek tygodniowy'!$V$395)</c:f>
              <c:numCache>
                <c:formatCode>#,##0</c:formatCode>
                <c:ptCount val="5"/>
                <c:pt idx="0">
                  <c:v>1</c:v>
                </c:pt>
                <c:pt idx="1">
                  <c:v>1</c:v>
                </c:pt>
                <c:pt idx="2">
                  <c:v>1</c:v>
                </c:pt>
                <c:pt idx="3">
                  <c:v>1</c:v>
                </c:pt>
                <c:pt idx="4">
                  <c:v>1</c:v>
                </c:pt>
              </c:numCache>
            </c:numRef>
          </c:val>
          <c:extLst>
            <c:ext xmlns:c16="http://schemas.microsoft.com/office/drawing/2014/chart" uri="{C3380CC4-5D6E-409C-BE32-E72D297353CC}">
              <c16:uniqueId val="{00000002-A303-43C6-8BB2-637886CE4D78}"/>
            </c:ext>
          </c:extLst>
        </c:ser>
        <c:dLbls>
          <c:showLegendKey val="0"/>
          <c:showVal val="1"/>
          <c:showCatName val="0"/>
          <c:showSerName val="0"/>
          <c:showPercent val="0"/>
          <c:showBubbleSize val="0"/>
        </c:dLbls>
        <c:gapWidth val="75"/>
        <c:gapDepth val="195"/>
        <c:shape val="cylinder"/>
        <c:axId val="348834904"/>
        <c:axId val="348835288"/>
        <c:axId val="0"/>
      </c:bar3DChart>
      <c:catAx>
        <c:axId val="348834904"/>
        <c:scaling>
          <c:orientation val="minMax"/>
        </c:scaling>
        <c:delete val="0"/>
        <c:axPos val="l"/>
        <c:numFmt formatCode="General" sourceLinked="0"/>
        <c:majorTickMark val="none"/>
        <c:minorTickMark val="none"/>
        <c:tickLblPos val="nextTo"/>
        <c:crossAx val="348835288"/>
        <c:crosses val="autoZero"/>
        <c:auto val="1"/>
        <c:lblAlgn val="ctr"/>
        <c:lblOffset val="100"/>
        <c:noMultiLvlLbl val="0"/>
      </c:catAx>
      <c:valAx>
        <c:axId val="348835288"/>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348834904"/>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tygodniowy'!$C$109</c:f>
              <c:strCache>
                <c:ptCount val="1"/>
                <c:pt idx="0">
                  <c:v>pobyt czasowy</c:v>
                </c:pt>
              </c:strCache>
            </c:strRef>
          </c:tx>
          <c:spPr>
            <a:solidFill>
              <a:srgbClr val="FF000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tygodniowy'!$L$109:$U$109</c:f>
              <c:numCache>
                <c:formatCode>#,##0</c:formatCode>
                <c:ptCount val="10"/>
                <c:pt idx="0">
                  <c:v>17848</c:v>
                </c:pt>
                <c:pt idx="2">
                  <c:v>5760</c:v>
                </c:pt>
                <c:pt idx="3">
                  <c:v>10818</c:v>
                </c:pt>
                <c:pt idx="4">
                  <c:v>3016</c:v>
                </c:pt>
                <c:pt idx="5">
                  <c:v>190</c:v>
                </c:pt>
                <c:pt idx="6">
                  <c:v>0</c:v>
                </c:pt>
                <c:pt idx="7">
                  <c:v>0</c:v>
                </c:pt>
                <c:pt idx="8">
                  <c:v>0</c:v>
                </c:pt>
                <c:pt idx="9">
                  <c:v>600</c:v>
                </c:pt>
              </c:numCache>
            </c:numRef>
          </c:val>
          <c:extLst>
            <c:ext xmlns:c16="http://schemas.microsoft.com/office/drawing/2014/chart" uri="{C3380CC4-5D6E-409C-BE32-E72D297353CC}">
              <c16:uniqueId val="{00000000-96BB-4555-9CE7-158D4A9F15B3}"/>
            </c:ext>
          </c:extLst>
        </c:ser>
        <c:ser>
          <c:idx val="0"/>
          <c:order val="1"/>
          <c:tx>
            <c:strRef>
              <c:f>'Meldunek tygodniowy'!$C$110</c:f>
              <c:strCache>
                <c:ptCount val="1"/>
                <c:pt idx="0">
                  <c:v>pobyt stały</c:v>
                </c:pt>
              </c:strCache>
            </c:strRef>
          </c:tx>
          <c:spPr>
            <a:solidFill>
              <a:srgbClr val="FFC00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tygodniowy'!$L$110:$U$110</c:f>
              <c:numCache>
                <c:formatCode>#,##0</c:formatCode>
                <c:ptCount val="10"/>
                <c:pt idx="0">
                  <c:v>1062</c:v>
                </c:pt>
                <c:pt idx="2">
                  <c:v>579</c:v>
                </c:pt>
                <c:pt idx="3">
                  <c:v>274</c:v>
                </c:pt>
                <c:pt idx="4">
                  <c:v>227</c:v>
                </c:pt>
                <c:pt idx="5">
                  <c:v>50</c:v>
                </c:pt>
                <c:pt idx="6">
                  <c:v>0</c:v>
                </c:pt>
                <c:pt idx="7">
                  <c:v>0</c:v>
                </c:pt>
                <c:pt idx="8">
                  <c:v>0</c:v>
                </c:pt>
                <c:pt idx="9">
                  <c:v>182</c:v>
                </c:pt>
              </c:numCache>
            </c:numRef>
          </c:val>
          <c:extLst>
            <c:ext xmlns:c16="http://schemas.microsoft.com/office/drawing/2014/chart" uri="{C3380CC4-5D6E-409C-BE32-E72D297353CC}">
              <c16:uniqueId val="{00000001-96BB-4555-9CE7-158D4A9F15B3}"/>
            </c:ext>
          </c:extLst>
        </c:ser>
        <c:ser>
          <c:idx val="1"/>
          <c:order val="2"/>
          <c:tx>
            <c:strRef>
              <c:f>'Meldunek tygodniowy'!$C$111</c:f>
              <c:strCache>
                <c:ptCount val="1"/>
                <c:pt idx="0">
                  <c:v>pobyt rezydenta długoterminowego UE</c:v>
                </c:pt>
              </c:strCache>
            </c:strRef>
          </c:tx>
          <c:spPr>
            <a:solidFill>
              <a:srgbClr val="FFFF0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tygodniowy'!$L$111:$U$111</c:f>
              <c:numCache>
                <c:formatCode>#,##0</c:formatCode>
                <c:ptCount val="10"/>
                <c:pt idx="0">
                  <c:v>471</c:v>
                </c:pt>
                <c:pt idx="2">
                  <c:v>221</c:v>
                </c:pt>
                <c:pt idx="3">
                  <c:v>93</c:v>
                </c:pt>
                <c:pt idx="4">
                  <c:v>67</c:v>
                </c:pt>
                <c:pt idx="5">
                  <c:v>14</c:v>
                </c:pt>
                <c:pt idx="6">
                  <c:v>0</c:v>
                </c:pt>
                <c:pt idx="7">
                  <c:v>0</c:v>
                </c:pt>
                <c:pt idx="8">
                  <c:v>0</c:v>
                </c:pt>
                <c:pt idx="9">
                  <c:v>84</c:v>
                </c:pt>
              </c:numCache>
            </c:numRef>
          </c:val>
          <c:extLst>
            <c:ext xmlns:c16="http://schemas.microsoft.com/office/drawing/2014/chart" uri="{C3380CC4-5D6E-409C-BE32-E72D297353CC}">
              <c16:uniqueId val="{00000002-96BB-4555-9CE7-158D4A9F15B3}"/>
            </c:ext>
          </c:extLst>
        </c:ser>
        <c:ser>
          <c:idx val="2"/>
          <c:order val="3"/>
          <c:tx>
            <c:strRef>
              <c:f>'Meldunek tygodniowy'!$C$112</c:f>
              <c:strCache>
                <c:ptCount val="1"/>
                <c:pt idx="0">
                  <c:v>prawo pobytu ob. UE</c:v>
                </c:pt>
              </c:strCache>
            </c:strRef>
          </c:tx>
          <c:spPr>
            <a:solidFill>
              <a:srgbClr val="92D05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tygodniowy'!$L$112:$U$112</c:f>
              <c:numCache>
                <c:formatCode>#,##0</c:formatCode>
                <c:ptCount val="10"/>
                <c:pt idx="0">
                  <c:v>26</c:v>
                </c:pt>
                <c:pt idx="2">
                  <c:v>9</c:v>
                </c:pt>
                <c:pt idx="3">
                  <c:v>2</c:v>
                </c:pt>
                <c:pt idx="4">
                  <c:v>2</c:v>
                </c:pt>
                <c:pt idx="5">
                  <c:v>1</c:v>
                </c:pt>
                <c:pt idx="6">
                  <c:v>0</c:v>
                </c:pt>
                <c:pt idx="7">
                  <c:v>0</c:v>
                </c:pt>
                <c:pt idx="8">
                  <c:v>0</c:v>
                </c:pt>
                <c:pt idx="9">
                  <c:v>16</c:v>
                </c:pt>
              </c:numCache>
            </c:numRef>
          </c:val>
          <c:extLst>
            <c:ext xmlns:c16="http://schemas.microsoft.com/office/drawing/2014/chart" uri="{C3380CC4-5D6E-409C-BE32-E72D297353CC}">
              <c16:uniqueId val="{00000003-96BB-4555-9CE7-158D4A9F15B3}"/>
            </c:ext>
          </c:extLst>
        </c:ser>
        <c:ser>
          <c:idx val="3"/>
          <c:order val="4"/>
          <c:tx>
            <c:strRef>
              <c:f>'Meldunek tygodniowy'!$C$113</c:f>
              <c:strCache>
                <c:ptCount val="1"/>
                <c:pt idx="0">
                  <c:v>prawo stałego pobytu obywatela UE</c:v>
                </c:pt>
              </c:strCache>
            </c:strRef>
          </c:tx>
          <c:spPr>
            <a:solidFill>
              <a:srgbClr val="00B05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tygodniowy'!$L$113:$U$113</c:f>
              <c:numCache>
                <c:formatCode>#,##0</c:formatCode>
                <c:ptCount val="10"/>
                <c:pt idx="0">
                  <c:v>1</c:v>
                </c:pt>
                <c:pt idx="2">
                  <c:v>2</c:v>
                </c:pt>
                <c:pt idx="3">
                  <c:v>0</c:v>
                </c:pt>
                <c:pt idx="4">
                  <c:v>2</c:v>
                </c:pt>
                <c:pt idx="5">
                  <c:v>0</c:v>
                </c:pt>
                <c:pt idx="6">
                  <c:v>0</c:v>
                </c:pt>
                <c:pt idx="7">
                  <c:v>0</c:v>
                </c:pt>
                <c:pt idx="8">
                  <c:v>0</c:v>
                </c:pt>
                <c:pt idx="9">
                  <c:v>0</c:v>
                </c:pt>
              </c:numCache>
            </c:numRef>
          </c:val>
          <c:extLst>
            <c:ext xmlns:c16="http://schemas.microsoft.com/office/drawing/2014/chart" uri="{C3380CC4-5D6E-409C-BE32-E72D297353CC}">
              <c16:uniqueId val="{00000004-96BB-4555-9CE7-158D4A9F15B3}"/>
            </c:ext>
          </c:extLst>
        </c:ser>
        <c:ser>
          <c:idx val="4"/>
          <c:order val="5"/>
          <c:tx>
            <c:strRef>
              <c:f>'Meldunek tygodniowy'!$C$114</c:f>
              <c:strCache>
                <c:ptCount val="1"/>
                <c:pt idx="0">
                  <c:v>prawo pobytu członka rodziny ob. UE</c:v>
                </c:pt>
              </c:strCache>
            </c:strRef>
          </c:tx>
          <c:spPr>
            <a:solidFill>
              <a:srgbClr val="00B0F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tygodniowy'!$L$114:$U$114</c:f>
              <c:numCache>
                <c:formatCode>#,##0</c:formatCode>
                <c:ptCount val="10"/>
                <c:pt idx="0">
                  <c:v>10</c:v>
                </c:pt>
                <c:pt idx="2">
                  <c:v>8</c:v>
                </c:pt>
                <c:pt idx="3">
                  <c:v>2</c:v>
                </c:pt>
                <c:pt idx="4">
                  <c:v>0</c:v>
                </c:pt>
                <c:pt idx="5">
                  <c:v>1</c:v>
                </c:pt>
                <c:pt idx="6">
                  <c:v>0</c:v>
                </c:pt>
                <c:pt idx="7">
                  <c:v>0</c:v>
                </c:pt>
                <c:pt idx="8">
                  <c:v>0</c:v>
                </c:pt>
                <c:pt idx="9">
                  <c:v>5</c:v>
                </c:pt>
              </c:numCache>
            </c:numRef>
          </c:val>
          <c:extLst>
            <c:ext xmlns:c16="http://schemas.microsoft.com/office/drawing/2014/chart" uri="{C3380CC4-5D6E-409C-BE32-E72D297353CC}">
              <c16:uniqueId val="{00000005-96BB-4555-9CE7-158D4A9F15B3}"/>
            </c:ext>
          </c:extLst>
        </c:ser>
        <c:ser>
          <c:idx val="5"/>
          <c:order val="6"/>
          <c:tx>
            <c:strRef>
              <c:f>'Meldunek tygodniowy'!$C$115</c:f>
              <c:strCache>
                <c:ptCount val="1"/>
                <c:pt idx="0">
                  <c:v>prawo stałego pobytu członka rodziny ob.. UE</c:v>
                </c:pt>
              </c:strCache>
            </c:strRef>
          </c:tx>
          <c:spPr>
            <a:solidFill>
              <a:srgbClr val="0070C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tygodniowy'!$L$115:$U$115</c:f>
              <c:numCache>
                <c:formatCode>#,##0</c:formatCode>
                <c:ptCount val="10"/>
                <c:pt idx="0">
                  <c:v>1</c:v>
                </c:pt>
                <c:pt idx="2">
                  <c:v>0</c:v>
                </c:pt>
                <c:pt idx="3">
                  <c:v>0</c:v>
                </c:pt>
                <c:pt idx="4">
                  <c:v>1</c:v>
                </c:pt>
                <c:pt idx="5">
                  <c:v>0</c:v>
                </c:pt>
                <c:pt idx="6">
                  <c:v>0</c:v>
                </c:pt>
                <c:pt idx="7">
                  <c:v>0</c:v>
                </c:pt>
                <c:pt idx="8">
                  <c:v>0</c:v>
                </c:pt>
                <c:pt idx="9">
                  <c:v>0</c:v>
                </c:pt>
              </c:numCache>
            </c:numRef>
          </c:val>
          <c:extLst>
            <c:ext xmlns:c16="http://schemas.microsoft.com/office/drawing/2014/chart" uri="{C3380CC4-5D6E-409C-BE32-E72D297353CC}">
              <c16:uniqueId val="{00000006-96BB-4555-9CE7-158D4A9F15B3}"/>
            </c:ext>
          </c:extLst>
        </c:ser>
        <c:ser>
          <c:idx val="6"/>
          <c:order val="7"/>
          <c:tx>
            <c:strRef>
              <c:f>'Meldunek tygodniowy'!$C$116</c:f>
              <c:strCache>
                <c:ptCount val="1"/>
                <c:pt idx="0">
                  <c:v>pobyt tolerowany</c:v>
                </c:pt>
              </c:strCache>
            </c:strRef>
          </c:tx>
          <c:spPr>
            <a:solidFill>
              <a:srgbClr val="00206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tygodniowy'!$L$116:$U$116</c:f>
              <c:numCache>
                <c:formatCode>#,##0</c:formatCode>
                <c:ptCount val="10"/>
                <c:pt idx="0">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7-96BB-4555-9CE7-158D4A9F15B3}"/>
            </c:ext>
          </c:extLst>
        </c:ser>
        <c:ser>
          <c:idx val="7"/>
          <c:order val="8"/>
          <c:tx>
            <c:strRef>
              <c:f>'Meldunek tygodniowy'!$C$117</c:f>
              <c:strCache>
                <c:ptCount val="1"/>
                <c:pt idx="0">
                  <c:v>pobyt humanitarny</c:v>
                </c:pt>
              </c:strCache>
            </c:strRef>
          </c:tx>
          <c:spPr>
            <a:solidFill>
              <a:srgbClr val="7030A0"/>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tygodniowy'!$L$117:$U$117</c:f>
              <c:numCache>
                <c:formatCode>#,##0</c:formatCode>
                <c:ptCount val="10"/>
                <c:pt idx="0">
                  <c:v>21</c:v>
                </c:pt>
                <c:pt idx="2">
                  <c:v>12</c:v>
                </c:pt>
                <c:pt idx="3">
                  <c:v>0</c:v>
                </c:pt>
                <c:pt idx="4">
                  <c:v>0</c:v>
                </c:pt>
                <c:pt idx="5">
                  <c:v>0</c:v>
                </c:pt>
                <c:pt idx="6">
                  <c:v>7</c:v>
                </c:pt>
                <c:pt idx="7">
                  <c:v>0</c:v>
                </c:pt>
                <c:pt idx="8">
                  <c:v>0</c:v>
                </c:pt>
                <c:pt idx="9">
                  <c:v>8</c:v>
                </c:pt>
              </c:numCache>
            </c:numRef>
          </c:val>
          <c:extLst>
            <c:ext xmlns:c16="http://schemas.microsoft.com/office/drawing/2014/chart" uri="{C3380CC4-5D6E-409C-BE32-E72D297353CC}">
              <c16:uniqueId val="{00000008-96BB-4555-9CE7-158D4A9F15B3}"/>
            </c:ext>
          </c:extLst>
        </c:ser>
        <c:ser>
          <c:idx val="9"/>
          <c:order val="9"/>
          <c:tx>
            <c:strRef>
              <c:f>'Meldunek tygodniowy'!$C$118</c:f>
              <c:strCache>
                <c:ptCount val="1"/>
                <c:pt idx="0">
                  <c:v>wydalenie</c:v>
                </c:pt>
              </c:strCache>
            </c:strRef>
          </c:tx>
          <c:spPr>
            <a:solidFill>
              <a:schemeClr val="bg1">
                <a:lumMod val="85000"/>
              </a:schemeClr>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tygodniowy'!$L$118:$U$118</c:f>
              <c:numCache>
                <c:formatCode>#,##0</c:formatCode>
                <c:ptCount val="10"/>
                <c:pt idx="0">
                  <c:v>7</c:v>
                </c:pt>
                <c:pt idx="2">
                  <c:v>2</c:v>
                </c:pt>
                <c:pt idx="3">
                  <c:v>0</c:v>
                </c:pt>
                <c:pt idx="4">
                  <c:v>0</c:v>
                </c:pt>
                <c:pt idx="5">
                  <c:v>0</c:v>
                </c:pt>
                <c:pt idx="6">
                  <c:v>0</c:v>
                </c:pt>
                <c:pt idx="7">
                  <c:v>0</c:v>
                </c:pt>
                <c:pt idx="8">
                  <c:v>0</c:v>
                </c:pt>
                <c:pt idx="9">
                  <c:v>3</c:v>
                </c:pt>
              </c:numCache>
            </c:numRef>
          </c:val>
          <c:extLst>
            <c:ext xmlns:c16="http://schemas.microsoft.com/office/drawing/2014/chart" uri="{C3380CC4-5D6E-409C-BE32-E72D297353CC}">
              <c16:uniqueId val="{00000009-96BB-4555-9CE7-158D4A9F15B3}"/>
            </c:ext>
          </c:extLst>
        </c:ser>
        <c:ser>
          <c:idx val="10"/>
          <c:order val="10"/>
          <c:tx>
            <c:strRef>
              <c:f>'Meldunek tygodniowy'!$C$119</c:f>
              <c:strCache>
                <c:ptCount val="1"/>
                <c:pt idx="0">
                  <c:v>zobowiązanie do powrotu</c:v>
                </c:pt>
              </c:strCache>
            </c:strRef>
          </c:tx>
          <c:spPr>
            <a:solidFill>
              <a:schemeClr val="bg1">
                <a:lumMod val="65000"/>
              </a:schemeClr>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tygodniowy'!$L$119:$U$119</c:f>
              <c:numCache>
                <c:formatCode>#,##0</c:formatCode>
                <c:ptCount val="10"/>
                <c:pt idx="0">
                  <c:v>1024</c:v>
                </c:pt>
                <c:pt idx="2">
                  <c:v>431</c:v>
                </c:pt>
                <c:pt idx="3">
                  <c:v>1</c:v>
                </c:pt>
                <c:pt idx="4">
                  <c:v>46</c:v>
                </c:pt>
                <c:pt idx="5">
                  <c:v>1096</c:v>
                </c:pt>
                <c:pt idx="6">
                  <c:v>32</c:v>
                </c:pt>
                <c:pt idx="7">
                  <c:v>0</c:v>
                </c:pt>
                <c:pt idx="8">
                  <c:v>117</c:v>
                </c:pt>
                <c:pt idx="9">
                  <c:v>470</c:v>
                </c:pt>
              </c:numCache>
            </c:numRef>
          </c:val>
          <c:extLst>
            <c:ext xmlns:c16="http://schemas.microsoft.com/office/drawing/2014/chart" uri="{C3380CC4-5D6E-409C-BE32-E72D297353CC}">
              <c16:uniqueId val="{0000000A-96BB-4555-9CE7-158D4A9F15B3}"/>
            </c:ext>
          </c:extLst>
        </c:ser>
        <c:ser>
          <c:idx val="11"/>
          <c:order val="11"/>
          <c:tx>
            <c:strRef>
              <c:f>'Meldunek tygodniowy'!$C$120</c:f>
              <c:strCache>
                <c:ptCount val="1"/>
                <c:pt idx="0">
                  <c:v>zaproszenie</c:v>
                </c:pt>
              </c:strCache>
            </c:strRef>
          </c:tx>
          <c:spPr>
            <a:solidFill>
              <a:schemeClr val="tx1">
                <a:lumMod val="50000"/>
                <a:lumOff val="50000"/>
              </a:schemeClr>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tygodniowy'!$L$120:$U$120</c:f>
              <c:numCache>
                <c:formatCode>#,##0</c:formatCode>
                <c:ptCount val="10"/>
                <c:pt idx="0">
                  <c:v>18</c:v>
                </c:pt>
                <c:pt idx="2">
                  <c:v>6</c:v>
                </c:pt>
                <c:pt idx="3">
                  <c:v>0</c:v>
                </c:pt>
                <c:pt idx="4">
                  <c:v>0</c:v>
                </c:pt>
                <c:pt idx="5">
                  <c:v>5</c:v>
                </c:pt>
                <c:pt idx="6">
                  <c:v>0</c:v>
                </c:pt>
                <c:pt idx="7">
                  <c:v>0</c:v>
                </c:pt>
                <c:pt idx="8">
                  <c:v>0</c:v>
                </c:pt>
                <c:pt idx="9">
                  <c:v>8</c:v>
                </c:pt>
              </c:numCache>
            </c:numRef>
          </c:val>
          <c:extLst>
            <c:ext xmlns:c16="http://schemas.microsoft.com/office/drawing/2014/chart" uri="{C3380CC4-5D6E-409C-BE32-E72D297353CC}">
              <c16:uniqueId val="{0000000B-96BB-4555-9CE7-158D4A9F15B3}"/>
            </c:ext>
          </c:extLst>
        </c:ser>
        <c:ser>
          <c:idx val="12"/>
          <c:order val="12"/>
          <c:tx>
            <c:strRef>
              <c:f>'Meldunek tygodniowy'!$C$121</c:f>
              <c:strCache>
                <c:ptCount val="1"/>
                <c:pt idx="0">
                  <c:v>polski dokument podróży</c:v>
                </c:pt>
              </c:strCache>
            </c:strRef>
          </c:tx>
          <c:spPr>
            <a:solidFill>
              <a:schemeClr val="tx1">
                <a:lumMod val="75000"/>
                <a:lumOff val="25000"/>
              </a:schemeClr>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tygodniowy'!$L$121:$U$121</c:f>
              <c:numCache>
                <c:formatCode>#,##0</c:formatCode>
                <c:ptCount val="10"/>
                <c:pt idx="0">
                  <c:v>16</c:v>
                </c:pt>
                <c:pt idx="2">
                  <c:v>12</c:v>
                </c:pt>
                <c:pt idx="3">
                  <c:v>5</c:v>
                </c:pt>
                <c:pt idx="4">
                  <c:v>0</c:v>
                </c:pt>
                <c:pt idx="5">
                  <c:v>1</c:v>
                </c:pt>
                <c:pt idx="6">
                  <c:v>0</c:v>
                </c:pt>
                <c:pt idx="7">
                  <c:v>0</c:v>
                </c:pt>
                <c:pt idx="8">
                  <c:v>0</c:v>
                </c:pt>
                <c:pt idx="9">
                  <c:v>9</c:v>
                </c:pt>
              </c:numCache>
            </c:numRef>
          </c:val>
          <c:extLst>
            <c:ext xmlns:c16="http://schemas.microsoft.com/office/drawing/2014/chart" uri="{C3380CC4-5D6E-409C-BE32-E72D297353CC}">
              <c16:uniqueId val="{0000000C-96BB-4555-9CE7-158D4A9F15B3}"/>
            </c:ext>
          </c:extLst>
        </c:ser>
        <c:ser>
          <c:idx val="13"/>
          <c:order val="13"/>
          <c:tx>
            <c:strRef>
              <c:f>'Meldunek tygodniowy'!$C$122</c:f>
              <c:strCache>
                <c:ptCount val="1"/>
                <c:pt idx="0">
                  <c:v>polski dokument tożsamości cudzoziemca</c:v>
                </c:pt>
              </c:strCache>
            </c:strRef>
          </c:tx>
          <c:spPr>
            <a:solidFill>
              <a:schemeClr val="tx1">
                <a:lumMod val="95000"/>
                <a:lumOff val="5000"/>
              </a:schemeClr>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tygodniowy'!$L$122:$U$122</c:f>
              <c:numCache>
                <c:formatCode>#,##0</c:formatCode>
                <c:ptCount val="10"/>
                <c:pt idx="0">
                  <c:v>0</c:v>
                </c:pt>
                <c:pt idx="2">
                  <c:v>1</c:v>
                </c:pt>
                <c:pt idx="3">
                  <c:v>0</c:v>
                </c:pt>
                <c:pt idx="4">
                  <c:v>0</c:v>
                </c:pt>
                <c:pt idx="5">
                  <c:v>0</c:v>
                </c:pt>
                <c:pt idx="6">
                  <c:v>0</c:v>
                </c:pt>
                <c:pt idx="7">
                  <c:v>0</c:v>
                </c:pt>
                <c:pt idx="8">
                  <c:v>0</c:v>
                </c:pt>
                <c:pt idx="9">
                  <c:v>1</c:v>
                </c:pt>
              </c:numCache>
            </c:numRef>
          </c:val>
          <c:extLst>
            <c:ext xmlns:c16="http://schemas.microsoft.com/office/drawing/2014/chart" uri="{C3380CC4-5D6E-409C-BE32-E72D297353CC}">
              <c16:uniqueId val="{0000000D-96BB-4555-9CE7-158D4A9F15B3}"/>
            </c:ext>
          </c:extLst>
        </c:ser>
        <c:ser>
          <c:idx val="14"/>
          <c:order val="14"/>
          <c:tx>
            <c:strRef>
              <c:f>'Meldunek tygodniowy'!$C$123</c:f>
              <c:strCache>
                <c:ptCount val="1"/>
                <c:pt idx="0">
                  <c:v>wiza (nowa + Schengen)</c:v>
                </c:pt>
              </c:strCache>
            </c:strRef>
          </c:tx>
          <c:spPr>
            <a:solidFill>
              <a:schemeClr val="bg2">
                <a:lumMod val="90000"/>
              </a:schemeClr>
            </a:solidFill>
          </c:spPr>
          <c:invertIfNegative val="0"/>
          <c:cat>
            <c:strRef>
              <c:f>'Meldunek tygodniowy'!$L$108:$U$108</c:f>
              <c:strCache>
                <c:ptCount val="10"/>
                <c:pt idx="0">
                  <c:v>odwołania</c:v>
                </c:pt>
                <c:pt idx="2">
                  <c:v>utrzymanie</c:v>
                </c:pt>
                <c:pt idx="3">
                  <c:v>decyzje pozytywne</c:v>
                </c:pt>
                <c:pt idx="4">
                  <c:v>uchylenie i przekazanie do ponownego rozp.</c:v>
                </c:pt>
                <c:pt idx="5">
                  <c:v>uchylenie 
i umorzenie</c:v>
                </c:pt>
                <c:pt idx="6">
                  <c:v>pobyt humanitarny</c:v>
                </c:pt>
                <c:pt idx="7">
                  <c:v>pobyt tolerowany</c:v>
                </c:pt>
                <c:pt idx="8">
                  <c:v>cofnięcie zakazu wjazdu</c:v>
                </c:pt>
                <c:pt idx="9">
                  <c:v>inne</c:v>
                </c:pt>
              </c:strCache>
            </c:strRef>
          </c:cat>
          <c:val>
            <c:numRef>
              <c:f>'Meldunek tygodniowy'!$L$123:$U$123</c:f>
              <c:numCache>
                <c:formatCode>#,##0</c:formatCode>
                <c:ptCount val="10"/>
                <c:pt idx="0">
                  <c:v>3</c:v>
                </c:pt>
                <c:pt idx="2">
                  <c:v>7</c:v>
                </c:pt>
                <c:pt idx="3">
                  <c:v>0</c:v>
                </c:pt>
                <c:pt idx="4">
                  <c:v>0</c:v>
                </c:pt>
                <c:pt idx="5">
                  <c:v>6</c:v>
                </c:pt>
                <c:pt idx="6">
                  <c:v>0</c:v>
                </c:pt>
                <c:pt idx="7">
                  <c:v>0</c:v>
                </c:pt>
                <c:pt idx="8">
                  <c:v>0</c:v>
                </c:pt>
                <c:pt idx="9">
                  <c:v>9</c:v>
                </c:pt>
              </c:numCache>
            </c:numRef>
          </c:val>
          <c:extLst>
            <c:ext xmlns:c16="http://schemas.microsoft.com/office/drawing/2014/chart" uri="{C3380CC4-5D6E-409C-BE32-E72D297353CC}">
              <c16:uniqueId val="{0000000E-96BB-4555-9CE7-158D4A9F15B3}"/>
            </c:ext>
          </c:extLst>
        </c:ser>
        <c:dLbls>
          <c:showLegendKey val="0"/>
          <c:showVal val="0"/>
          <c:showCatName val="0"/>
          <c:showSerName val="0"/>
          <c:showPercent val="0"/>
          <c:showBubbleSize val="0"/>
        </c:dLbls>
        <c:gapWidth val="55"/>
        <c:gapDepth val="55"/>
        <c:shape val="box"/>
        <c:axId val="348878944"/>
        <c:axId val="349393432"/>
        <c:axId val="0"/>
      </c:bar3DChart>
      <c:catAx>
        <c:axId val="348878944"/>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349393432"/>
        <c:crosses val="autoZero"/>
        <c:auto val="1"/>
        <c:lblAlgn val="ctr"/>
        <c:lblOffset val="100"/>
        <c:noMultiLvlLbl val="0"/>
      </c:catAx>
      <c:valAx>
        <c:axId val="349393432"/>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348878944"/>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tygodniowy'!$C$246</c:f>
              <c:strCache>
                <c:ptCount val="1"/>
                <c:pt idx="0">
                  <c:v>BIAŁORUŚ</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('Meldunek tygodniowy'!$G$244:$J$245,'Meldunek tygodniowy'!$K$244:$N$245,'Meldunek tygodniowy'!$O$244:$R$245)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tygodniowy'!$G$246:$R$246</c:f>
              <c:numCache>
                <c:formatCode>General</c:formatCode>
                <c:ptCount val="12"/>
                <c:pt idx="0">
                  <c:v>249</c:v>
                </c:pt>
                <c:pt idx="2">
                  <c:v>309</c:v>
                </c:pt>
                <c:pt idx="4">
                  <c:v>12</c:v>
                </c:pt>
                <c:pt idx="6">
                  <c:v>20</c:v>
                </c:pt>
                <c:pt idx="8">
                  <c:v>0</c:v>
                </c:pt>
                <c:pt idx="10">
                  <c:v>0</c:v>
                </c:pt>
              </c:numCache>
            </c:numRef>
          </c:val>
          <c:extLst>
            <c:ext xmlns:c16="http://schemas.microsoft.com/office/drawing/2014/chart" uri="{C3380CC4-5D6E-409C-BE32-E72D297353CC}">
              <c16:uniqueId val="{00000000-9A9D-460E-BCE5-33D6A65FFD65}"/>
            </c:ext>
          </c:extLst>
        </c:ser>
        <c:ser>
          <c:idx val="1"/>
          <c:order val="1"/>
          <c:tx>
            <c:strRef>
              <c:f>'Meldunek tygodniowy'!$C$247</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('Meldunek tygodniowy'!$G$244:$J$245,'Meldunek tygodniowy'!$K$244:$N$245,'Meldunek tygodniowy'!$O$244:$R$245)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tygodniowy'!$G$247:$R$247</c:f>
              <c:numCache>
                <c:formatCode>General</c:formatCode>
                <c:ptCount val="12"/>
                <c:pt idx="0">
                  <c:v>145</c:v>
                </c:pt>
                <c:pt idx="2">
                  <c:v>240</c:v>
                </c:pt>
                <c:pt idx="4">
                  <c:v>6</c:v>
                </c:pt>
                <c:pt idx="6">
                  <c:v>7</c:v>
                </c:pt>
                <c:pt idx="8">
                  <c:v>0</c:v>
                </c:pt>
                <c:pt idx="10">
                  <c:v>0</c:v>
                </c:pt>
              </c:numCache>
            </c:numRef>
          </c:val>
          <c:extLst>
            <c:ext xmlns:c16="http://schemas.microsoft.com/office/drawing/2014/chart" uri="{C3380CC4-5D6E-409C-BE32-E72D297353CC}">
              <c16:uniqueId val="{00000001-9A9D-460E-BCE5-33D6A65FFD65}"/>
            </c:ext>
          </c:extLst>
        </c:ser>
        <c:ser>
          <c:idx val="2"/>
          <c:order val="2"/>
          <c:tx>
            <c:strRef>
              <c:f>'Meldunek tygodniowy'!$C$248</c:f>
              <c:strCache>
                <c:ptCount val="1"/>
                <c:pt idx="0">
                  <c:v>ROSJA</c:v>
                </c:pt>
              </c:strCache>
            </c:strRef>
          </c:tx>
          <c:spPr>
            <a:solidFill>
              <a:srgbClr val="00B050"/>
            </a:solidFill>
            <a:ln>
              <a:solidFill>
                <a:sysClr val="windowText" lastClr="000000"/>
              </a:solidFill>
            </a:ln>
          </c:spPr>
          <c:invertIfNegative val="0"/>
          <c:cat>
            <c:multiLvlStrRef>
              <c:f>('Meldunek tygodniowy'!$G$244:$J$245,'Meldunek tygodniowy'!$K$244:$N$245,'Meldunek tygodniowy'!$O$244:$R$245)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tygodniowy'!$G$248:$R$248</c:f>
              <c:numCache>
                <c:formatCode>General</c:formatCode>
                <c:ptCount val="12"/>
                <c:pt idx="0">
                  <c:v>33</c:v>
                </c:pt>
                <c:pt idx="2">
                  <c:v>57</c:v>
                </c:pt>
                <c:pt idx="4">
                  <c:v>19</c:v>
                </c:pt>
                <c:pt idx="6">
                  <c:v>47</c:v>
                </c:pt>
                <c:pt idx="8">
                  <c:v>5</c:v>
                </c:pt>
                <c:pt idx="10">
                  <c:v>13</c:v>
                </c:pt>
              </c:numCache>
            </c:numRef>
          </c:val>
          <c:extLst>
            <c:ext xmlns:c16="http://schemas.microsoft.com/office/drawing/2014/chart" uri="{C3380CC4-5D6E-409C-BE32-E72D297353CC}">
              <c16:uniqueId val="{00000002-9A9D-460E-BCE5-33D6A65FFD65}"/>
            </c:ext>
          </c:extLst>
        </c:ser>
        <c:ser>
          <c:idx val="3"/>
          <c:order val="3"/>
          <c:tx>
            <c:strRef>
              <c:f>'Meldunek tygodniowy'!$C$249</c:f>
              <c:strCache>
                <c:ptCount val="1"/>
                <c:pt idx="0">
                  <c:v>INDIE</c:v>
                </c:pt>
              </c:strCache>
            </c:strRef>
          </c:tx>
          <c:spPr>
            <a:solidFill>
              <a:srgbClr val="92D050"/>
            </a:solidFill>
            <a:ln>
              <a:solidFill>
                <a:sysClr val="windowText" lastClr="000000"/>
              </a:solidFill>
            </a:ln>
          </c:spPr>
          <c:invertIfNegative val="0"/>
          <c:cat>
            <c:multiLvlStrRef>
              <c:f>('Meldunek tygodniowy'!$G$244:$J$245,'Meldunek tygodniowy'!$K$244:$N$245,'Meldunek tygodniowy'!$O$244:$R$245)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tygodniowy'!$G$249:$R$249</c:f>
              <c:numCache>
                <c:formatCode>General</c:formatCode>
                <c:ptCount val="12"/>
                <c:pt idx="0">
                  <c:v>20</c:v>
                </c:pt>
                <c:pt idx="2">
                  <c:v>20</c:v>
                </c:pt>
                <c:pt idx="4">
                  <c:v>2</c:v>
                </c:pt>
                <c:pt idx="6">
                  <c:v>4</c:v>
                </c:pt>
                <c:pt idx="8">
                  <c:v>0</c:v>
                </c:pt>
                <c:pt idx="10">
                  <c:v>0</c:v>
                </c:pt>
              </c:numCache>
            </c:numRef>
          </c:val>
          <c:extLst>
            <c:ext xmlns:c16="http://schemas.microsoft.com/office/drawing/2014/chart" uri="{C3380CC4-5D6E-409C-BE32-E72D297353CC}">
              <c16:uniqueId val="{00000003-9A9D-460E-BCE5-33D6A65FFD65}"/>
            </c:ext>
          </c:extLst>
        </c:ser>
        <c:ser>
          <c:idx val="5"/>
          <c:order val="4"/>
          <c:tx>
            <c:strRef>
              <c:f>'Meldunek tygodniowy'!$C$250</c:f>
              <c:strCache>
                <c:ptCount val="1"/>
                <c:pt idx="0">
                  <c:v>TADŻYKISTAN</c:v>
                </c:pt>
              </c:strCache>
            </c:strRef>
          </c:tx>
          <c:spPr>
            <a:solidFill>
              <a:srgbClr val="0070C0"/>
            </a:solidFill>
            <a:ln>
              <a:solidFill>
                <a:sysClr val="windowText" lastClr="000000"/>
              </a:solidFill>
            </a:ln>
          </c:spPr>
          <c:invertIfNegative val="0"/>
          <c:val>
            <c:numRef>
              <c:f>'Meldunek tygodniowy'!$G$250:$R$250</c:f>
              <c:numCache>
                <c:formatCode>General</c:formatCode>
                <c:ptCount val="12"/>
                <c:pt idx="0">
                  <c:v>8</c:v>
                </c:pt>
                <c:pt idx="2">
                  <c:v>16</c:v>
                </c:pt>
                <c:pt idx="4">
                  <c:v>2</c:v>
                </c:pt>
                <c:pt idx="6">
                  <c:v>2</c:v>
                </c:pt>
                <c:pt idx="8">
                  <c:v>0</c:v>
                </c:pt>
                <c:pt idx="10">
                  <c:v>0</c:v>
                </c:pt>
              </c:numCache>
            </c:numRef>
          </c:val>
          <c:extLst>
            <c:ext xmlns:c16="http://schemas.microsoft.com/office/drawing/2014/chart" uri="{C3380CC4-5D6E-409C-BE32-E72D297353CC}">
              <c16:uniqueId val="{00000004-9A9D-460E-BCE5-33D6A65FFD65}"/>
            </c:ext>
          </c:extLst>
        </c:ser>
        <c:ser>
          <c:idx val="4"/>
          <c:order val="5"/>
          <c:tx>
            <c:strRef>
              <c:f>'Meldunek tygodniowy'!$C$251</c:f>
              <c:strCache>
                <c:ptCount val="1"/>
                <c:pt idx="0">
                  <c:v>Pozostałe</c:v>
                </c:pt>
              </c:strCache>
            </c:strRef>
          </c:tx>
          <c:spPr>
            <a:solidFill>
              <a:srgbClr val="002060"/>
            </a:solidFill>
            <a:ln>
              <a:solidFill>
                <a:sysClr val="windowText" lastClr="000000"/>
              </a:solidFill>
            </a:ln>
          </c:spPr>
          <c:invertIfNegative val="0"/>
          <c:cat>
            <c:multiLvlStrRef>
              <c:f>('Meldunek tygodniowy'!$G$244:$J$245,'Meldunek tygodniowy'!$K$244:$N$245,'Meldunek tygodniowy'!$O$244:$R$245)</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tygodniowy'!$G$251:$R$251</c:f>
              <c:numCache>
                <c:formatCode>General</c:formatCode>
                <c:ptCount val="12"/>
                <c:pt idx="0">
                  <c:v>88</c:v>
                </c:pt>
                <c:pt idx="2">
                  <c:v>110</c:v>
                </c:pt>
                <c:pt idx="4">
                  <c:v>23</c:v>
                </c:pt>
                <c:pt idx="6">
                  <c:v>31</c:v>
                </c:pt>
                <c:pt idx="8">
                  <c:v>6</c:v>
                </c:pt>
                <c:pt idx="10">
                  <c:v>15</c:v>
                </c:pt>
              </c:numCache>
            </c:numRef>
          </c:val>
          <c:extLst>
            <c:ext xmlns:c16="http://schemas.microsoft.com/office/drawing/2014/chart" uri="{C3380CC4-5D6E-409C-BE32-E72D297353CC}">
              <c16:uniqueId val="{00000005-9A9D-460E-BCE5-33D6A65FFD65}"/>
            </c:ext>
          </c:extLst>
        </c:ser>
        <c:dLbls>
          <c:showLegendKey val="0"/>
          <c:showVal val="0"/>
          <c:showCatName val="0"/>
          <c:showSerName val="0"/>
          <c:showPercent val="0"/>
          <c:showBubbleSize val="0"/>
        </c:dLbls>
        <c:gapWidth val="55"/>
        <c:gapDepth val="55"/>
        <c:shape val="box"/>
        <c:axId val="349440424"/>
        <c:axId val="349440808"/>
        <c:axId val="0"/>
      </c:bar3DChart>
      <c:catAx>
        <c:axId val="349440424"/>
        <c:scaling>
          <c:orientation val="minMax"/>
        </c:scaling>
        <c:delete val="0"/>
        <c:axPos val="b"/>
        <c:numFmt formatCode="General" sourceLinked="0"/>
        <c:majorTickMark val="none"/>
        <c:minorTickMark val="none"/>
        <c:tickLblPos val="nextTo"/>
        <c:txPr>
          <a:bodyPr/>
          <a:lstStyle/>
          <a:p>
            <a:pPr algn="ctr">
              <a:defRPr/>
            </a:pPr>
            <a:endParaRPr lang="pl-PL"/>
          </a:p>
        </c:txPr>
        <c:crossAx val="349440808"/>
        <c:crosses val="autoZero"/>
        <c:auto val="1"/>
        <c:lblAlgn val="ctr"/>
        <c:lblOffset val="100"/>
        <c:noMultiLvlLbl val="0"/>
      </c:catAx>
      <c:valAx>
        <c:axId val="349440808"/>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349440424"/>
        <c:crosses val="autoZero"/>
        <c:crossBetween val="between"/>
      </c:valAx>
      <c:spPr>
        <a:noFill/>
        <a:ln w="25400">
          <a:noFill/>
        </a:ln>
      </c:spPr>
    </c:plotArea>
    <c:legend>
      <c:legendPos val="b"/>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tygodniowy'!$G$24</c:f>
              <c:strCache>
                <c:ptCount val="1"/>
                <c:pt idx="0">
                  <c:v>pobyt czasowy</c:v>
                </c:pt>
              </c:strCache>
            </c:strRef>
          </c:tx>
          <c:spPr>
            <a:solidFill>
              <a:srgbClr val="FF0000"/>
            </a:solidFill>
          </c:spPr>
          <c:invertIfNegative val="0"/>
          <c:cat>
            <c:multiLvlStrRef>
              <c:f>('Meldunek tygodniowy'!$K$22:$K$23,'Meldunek tygodniowy'!$M$22:$M$23,'Meldunek tygodniowy'!$O$22:$O$23,'Meldunek tygodniowy'!$Q$22:$Q$23)</c:f>
              <c:multiLvlStrCache>
                <c:ptCount val="4"/>
                <c:lvl>
                  <c:pt idx="1">
                    <c:v>pozytywne</c:v>
                  </c:pt>
                  <c:pt idx="2">
                    <c:v>negatywne</c:v>
                  </c:pt>
                  <c:pt idx="3">
                    <c:v>umorzenia</c:v>
                  </c:pt>
                </c:lvl>
                <c:lvl>
                  <c:pt idx="0">
                    <c:v>wnioski</c:v>
                  </c:pt>
                  <c:pt idx="1">
                    <c:v>decyzje 01.11.2023 - 30.11.2023 r.</c:v>
                  </c:pt>
                </c:lvl>
              </c:multiLvlStrCache>
            </c:multiLvlStrRef>
          </c:cat>
          <c:val>
            <c:numRef>
              <c:f>('Meldunek tygodniowy'!$K$24,'Meldunek tygodniowy'!$M$24,'Meldunek tygodniowy'!$O$24,'Meldunek tygodniowy'!$Q$24)</c:f>
              <c:numCache>
                <c:formatCode>#,##0</c:formatCode>
                <c:ptCount val="4"/>
                <c:pt idx="0">
                  <c:v>46913</c:v>
                </c:pt>
                <c:pt idx="1">
                  <c:v>30663</c:v>
                </c:pt>
                <c:pt idx="2">
                  <c:v>2091</c:v>
                </c:pt>
                <c:pt idx="3">
                  <c:v>1065</c:v>
                </c:pt>
              </c:numCache>
            </c:numRef>
          </c:val>
          <c:extLst>
            <c:ext xmlns:c16="http://schemas.microsoft.com/office/drawing/2014/chart" uri="{C3380CC4-5D6E-409C-BE32-E72D297353CC}">
              <c16:uniqueId val="{00000000-41A2-4EFD-94A5-8967E551BDD1}"/>
            </c:ext>
          </c:extLst>
        </c:ser>
        <c:ser>
          <c:idx val="2"/>
          <c:order val="1"/>
          <c:tx>
            <c:strRef>
              <c:f>'Meldunek tygodniowy'!$G$25</c:f>
              <c:strCache>
                <c:ptCount val="1"/>
                <c:pt idx="0">
                  <c:v>pobyt stały</c:v>
                </c:pt>
              </c:strCache>
            </c:strRef>
          </c:tx>
          <c:spPr>
            <a:solidFill>
              <a:srgbClr val="FFC000"/>
            </a:solidFill>
          </c:spPr>
          <c:invertIfNegative val="0"/>
          <c:cat>
            <c:multiLvlStrRef>
              <c:f>('Meldunek tygodniowy'!$K$22:$K$23,'Meldunek tygodniowy'!$M$22:$M$23,'Meldunek tygodniowy'!$O$22:$O$23,'Meldunek tygodniowy'!$Q$22:$Q$23)</c:f>
              <c:multiLvlStrCache>
                <c:ptCount val="4"/>
                <c:lvl>
                  <c:pt idx="1">
                    <c:v>pozytywne</c:v>
                  </c:pt>
                  <c:pt idx="2">
                    <c:v>negatywne</c:v>
                  </c:pt>
                  <c:pt idx="3">
                    <c:v>umorzenia</c:v>
                  </c:pt>
                </c:lvl>
                <c:lvl>
                  <c:pt idx="0">
                    <c:v>wnioski</c:v>
                  </c:pt>
                  <c:pt idx="1">
                    <c:v>decyzje 01.11.2023 - 30.11.2023 r.</c:v>
                  </c:pt>
                </c:lvl>
              </c:multiLvlStrCache>
            </c:multiLvlStrRef>
          </c:cat>
          <c:val>
            <c:numRef>
              <c:f>('Meldunek tygodniowy'!$K$25,'Meldunek tygodniowy'!$M$25,'Meldunek tygodniowy'!$O$25,'Meldunek tygodniowy'!$Q$25)</c:f>
              <c:numCache>
                <c:formatCode>#,##0</c:formatCode>
                <c:ptCount val="4"/>
                <c:pt idx="0">
                  <c:v>2726</c:v>
                </c:pt>
                <c:pt idx="1">
                  <c:v>1590</c:v>
                </c:pt>
                <c:pt idx="2">
                  <c:v>297</c:v>
                </c:pt>
                <c:pt idx="3">
                  <c:v>129</c:v>
                </c:pt>
              </c:numCache>
            </c:numRef>
          </c:val>
          <c:extLst>
            <c:ext xmlns:c16="http://schemas.microsoft.com/office/drawing/2014/chart" uri="{C3380CC4-5D6E-409C-BE32-E72D297353CC}">
              <c16:uniqueId val="{00000001-41A2-4EFD-94A5-8967E551BDD1}"/>
            </c:ext>
          </c:extLst>
        </c:ser>
        <c:ser>
          <c:idx val="4"/>
          <c:order val="2"/>
          <c:tx>
            <c:strRef>
              <c:f>'Meldunek tygodniowy'!$G$26</c:f>
              <c:strCache>
                <c:ptCount val="1"/>
                <c:pt idx="0">
                  <c:v>pobyt rezyd. UE</c:v>
                </c:pt>
              </c:strCache>
            </c:strRef>
          </c:tx>
          <c:spPr>
            <a:solidFill>
              <a:srgbClr val="92D050"/>
            </a:solidFill>
          </c:spPr>
          <c:invertIfNegative val="0"/>
          <c:cat>
            <c:multiLvlStrRef>
              <c:f>('Meldunek tygodniowy'!$K$22:$K$23,'Meldunek tygodniowy'!$M$22:$M$23,'Meldunek tygodniowy'!$O$22:$O$23,'Meldunek tygodniowy'!$Q$22:$Q$23)</c:f>
              <c:multiLvlStrCache>
                <c:ptCount val="4"/>
                <c:lvl>
                  <c:pt idx="1">
                    <c:v>pozytywne</c:v>
                  </c:pt>
                  <c:pt idx="2">
                    <c:v>negatywne</c:v>
                  </c:pt>
                  <c:pt idx="3">
                    <c:v>umorzenia</c:v>
                  </c:pt>
                </c:lvl>
                <c:lvl>
                  <c:pt idx="0">
                    <c:v>wnioski</c:v>
                  </c:pt>
                  <c:pt idx="1">
                    <c:v>decyzje 01.11.2023 - 30.11.2023 r.</c:v>
                  </c:pt>
                </c:lvl>
              </c:multiLvlStrCache>
            </c:multiLvlStrRef>
          </c:cat>
          <c:val>
            <c:numRef>
              <c:f>('Meldunek tygodniowy'!$K$26,'Meldunek tygodniowy'!$M$26,'Meldunek tygodniowy'!$O$26,'Meldunek tygodniowy'!$Q$26)</c:f>
              <c:numCache>
                <c:formatCode>#,##0</c:formatCode>
                <c:ptCount val="4"/>
                <c:pt idx="0">
                  <c:v>1952</c:v>
                </c:pt>
                <c:pt idx="1">
                  <c:v>885</c:v>
                </c:pt>
                <c:pt idx="2">
                  <c:v>131</c:v>
                </c:pt>
                <c:pt idx="3">
                  <c:v>96</c:v>
                </c:pt>
              </c:numCache>
            </c:numRef>
          </c:val>
          <c:extLst>
            <c:ext xmlns:c16="http://schemas.microsoft.com/office/drawing/2014/chart" uri="{C3380CC4-5D6E-409C-BE32-E72D297353CC}">
              <c16:uniqueId val="{00000002-41A2-4EFD-94A5-8967E551BDD1}"/>
            </c:ext>
          </c:extLst>
        </c:ser>
        <c:dLbls>
          <c:showLegendKey val="0"/>
          <c:showVal val="0"/>
          <c:showCatName val="0"/>
          <c:showSerName val="0"/>
          <c:showPercent val="0"/>
          <c:showBubbleSize val="0"/>
        </c:dLbls>
        <c:gapWidth val="150"/>
        <c:shape val="box"/>
        <c:axId val="349894280"/>
        <c:axId val="349891928"/>
        <c:axId val="0"/>
      </c:bar3DChart>
      <c:catAx>
        <c:axId val="349894280"/>
        <c:scaling>
          <c:orientation val="minMax"/>
        </c:scaling>
        <c:delete val="0"/>
        <c:axPos val="b"/>
        <c:numFmt formatCode="General" sourceLinked="0"/>
        <c:majorTickMark val="out"/>
        <c:minorTickMark val="none"/>
        <c:tickLblPos val="nextTo"/>
        <c:crossAx val="349891928"/>
        <c:crosses val="autoZero"/>
        <c:auto val="1"/>
        <c:lblAlgn val="ctr"/>
        <c:lblOffset val="100"/>
        <c:noMultiLvlLbl val="0"/>
      </c:catAx>
      <c:valAx>
        <c:axId val="349891928"/>
        <c:scaling>
          <c:orientation val="minMax"/>
        </c:scaling>
        <c:delete val="0"/>
        <c:axPos val="l"/>
        <c:majorGridlines/>
        <c:numFmt formatCode="#,##0" sourceLinked="1"/>
        <c:majorTickMark val="out"/>
        <c:minorTickMark val="none"/>
        <c:tickLblPos val="nextTo"/>
        <c:crossAx val="349894280"/>
        <c:crosses val="autoZero"/>
        <c:crossBetween val="between"/>
      </c:valAx>
    </c:plotArea>
    <c:legend>
      <c:legendPos val="b"/>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ndard"/>
        <c:varyColors val="0"/>
        <c:ser>
          <c:idx val="2"/>
          <c:order val="0"/>
          <c:tx>
            <c:strRef>
              <c:f>'Meldunek tygodniowy'!$D$186</c:f>
              <c:strCache>
                <c:ptCount val="1"/>
                <c:pt idx="0">
                  <c:v>inne państwo</c:v>
                </c:pt>
              </c:strCache>
            </c:strRef>
          </c:tx>
          <c:spPr>
            <a:solidFill>
              <a:schemeClr val="accent3"/>
            </a:solidFill>
            <a:ln>
              <a:noFill/>
            </a:ln>
            <a:effectLst/>
            <a:sp3d/>
          </c:spPr>
          <c:invertIfNegative val="0"/>
          <c:cat>
            <c:strRef>
              <c:f>'Meldunek tygodniowy'!$H$185:$K$185</c:f>
              <c:strCache>
                <c:ptCount val="4"/>
                <c:pt idx="0">
                  <c:v>wnioski</c:v>
                </c:pt>
                <c:pt idx="3">
                  <c:v>decyzje</c:v>
                </c:pt>
              </c:strCache>
            </c:strRef>
          </c:cat>
          <c:val>
            <c:numRef>
              <c:f>'Meldunek tygodniowy'!$H$186:$K$186</c:f>
              <c:numCache>
                <c:formatCode>#,##0</c:formatCode>
                <c:ptCount val="4"/>
                <c:pt idx="0">
                  <c:v>59099</c:v>
                </c:pt>
                <c:pt idx="3">
                  <c:v>0</c:v>
                </c:pt>
              </c:numCache>
            </c:numRef>
          </c:val>
          <c:extLst>
            <c:ext xmlns:c16="http://schemas.microsoft.com/office/drawing/2014/chart" uri="{C3380CC4-5D6E-409C-BE32-E72D297353CC}">
              <c16:uniqueId val="{00000000-59B3-42F6-BF3B-D70A895923F0}"/>
            </c:ext>
          </c:extLst>
        </c:ser>
        <c:ser>
          <c:idx val="1"/>
          <c:order val="1"/>
          <c:tx>
            <c:strRef>
              <c:f>'Meldunek tygodniowy'!$D$187</c:f>
              <c:strCache>
                <c:ptCount val="1"/>
                <c:pt idx="0">
                  <c:v>obligatoryjne</c:v>
                </c:pt>
              </c:strCache>
            </c:strRef>
          </c:tx>
          <c:spPr>
            <a:solidFill>
              <a:schemeClr val="accent2"/>
            </a:solidFill>
            <a:ln>
              <a:noFill/>
            </a:ln>
            <a:effectLst/>
            <a:sp3d/>
          </c:spPr>
          <c:invertIfNegative val="0"/>
          <c:cat>
            <c:strRef>
              <c:f>'Meldunek tygodniowy'!$H$185:$K$185</c:f>
              <c:strCache>
                <c:ptCount val="4"/>
                <c:pt idx="0">
                  <c:v>wnioski</c:v>
                </c:pt>
                <c:pt idx="3">
                  <c:v>decyzje</c:v>
                </c:pt>
              </c:strCache>
            </c:strRef>
          </c:cat>
          <c:val>
            <c:numRef>
              <c:f>'Meldunek tygodniowy'!$H$187:$K$187</c:f>
              <c:numCache>
                <c:formatCode>#,##0</c:formatCode>
                <c:ptCount val="4"/>
                <c:pt idx="0">
                  <c:v>5212</c:v>
                </c:pt>
                <c:pt idx="3">
                  <c:v>5196</c:v>
                </c:pt>
              </c:numCache>
            </c:numRef>
          </c:val>
          <c:extLst>
            <c:ext xmlns:c16="http://schemas.microsoft.com/office/drawing/2014/chart" uri="{C3380CC4-5D6E-409C-BE32-E72D297353CC}">
              <c16:uniqueId val="{00000001-59B3-42F6-BF3B-D70A895923F0}"/>
            </c:ext>
          </c:extLst>
        </c:ser>
        <c:ser>
          <c:idx val="0"/>
          <c:order val="2"/>
          <c:tx>
            <c:strRef>
              <c:f>'Meldunek tygodniowy'!$D$188</c:f>
              <c:strCache>
                <c:ptCount val="1"/>
                <c:pt idx="0">
                  <c:v>fakultatywne</c:v>
                </c:pt>
              </c:strCache>
            </c:strRef>
          </c:tx>
          <c:spPr>
            <a:solidFill>
              <a:schemeClr val="accent1"/>
            </a:solidFill>
            <a:ln>
              <a:noFill/>
            </a:ln>
            <a:effectLst/>
            <a:sp3d/>
          </c:spPr>
          <c:invertIfNegative val="0"/>
          <c:cat>
            <c:strRef>
              <c:f>'Meldunek tygodniowy'!$H$185:$K$185</c:f>
              <c:strCache>
                <c:ptCount val="4"/>
                <c:pt idx="0">
                  <c:v>wnioski</c:v>
                </c:pt>
                <c:pt idx="3">
                  <c:v>decyzje</c:v>
                </c:pt>
              </c:strCache>
            </c:strRef>
          </c:cat>
          <c:val>
            <c:numRef>
              <c:f>'Meldunek tygodniowy'!$H$188:$K$188</c:f>
              <c:numCache>
                <c:formatCode>#,##0</c:formatCode>
                <c:ptCount val="4"/>
                <c:pt idx="0">
                  <c:v>4848</c:v>
                </c:pt>
                <c:pt idx="3">
                  <c:v>5016</c:v>
                </c:pt>
              </c:numCache>
            </c:numRef>
          </c:val>
          <c:extLst>
            <c:ext xmlns:c16="http://schemas.microsoft.com/office/drawing/2014/chart" uri="{C3380CC4-5D6E-409C-BE32-E72D297353CC}">
              <c16:uniqueId val="{00000002-59B3-42F6-BF3B-D70A895923F0}"/>
            </c:ext>
          </c:extLst>
        </c:ser>
        <c:dLbls>
          <c:showLegendKey val="0"/>
          <c:showVal val="0"/>
          <c:showCatName val="0"/>
          <c:showSerName val="0"/>
          <c:showPercent val="0"/>
          <c:showBubbleSize val="0"/>
        </c:dLbls>
        <c:gapWidth val="150"/>
        <c:shape val="box"/>
        <c:axId val="349894672"/>
        <c:axId val="349893496"/>
        <c:axId val="349380888"/>
      </c:bar3DChart>
      <c:catAx>
        <c:axId val="34989467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pl-PL"/>
          </a:p>
        </c:txPr>
        <c:crossAx val="349893496"/>
        <c:crosses val="autoZero"/>
        <c:auto val="1"/>
        <c:lblAlgn val="ctr"/>
        <c:lblOffset val="100"/>
        <c:noMultiLvlLbl val="0"/>
      </c:catAx>
      <c:valAx>
        <c:axId val="34989349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349894672"/>
        <c:crosses val="autoZero"/>
        <c:crossBetween val="between"/>
      </c:valAx>
      <c:serAx>
        <c:axId val="349380888"/>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crossAx val="349893496"/>
        <c:crosses val="autoZero"/>
      </c:ser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l-P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tygodniowy'!$G$58</c:f>
              <c:strCache>
                <c:ptCount val="1"/>
                <c:pt idx="0">
                  <c:v>pobyt czasowy</c:v>
                </c:pt>
              </c:strCache>
            </c:strRef>
          </c:tx>
          <c:spPr>
            <a:solidFill>
              <a:srgbClr val="FF0000"/>
            </a:solidFill>
          </c:spPr>
          <c:invertIfNegative val="0"/>
          <c:cat>
            <c:multiLvlStrRef>
              <c:f>('Meldunek tygodniowy'!$K$56:$K$57,'Meldunek tygodniowy'!$M$56:$M$57,'Meldunek tygodniowy'!$O$56:$O$57,'Meldunek tygodniowy'!$Q$56:$Q$57)</c:f>
              <c:multiLvlStrCache>
                <c:ptCount val="4"/>
                <c:lvl>
                  <c:pt idx="1">
                    <c:v>pozytywne</c:v>
                  </c:pt>
                  <c:pt idx="2">
                    <c:v>negatywne</c:v>
                  </c:pt>
                  <c:pt idx="3">
                    <c:v>umorzenia</c:v>
                  </c:pt>
                </c:lvl>
                <c:lvl>
                  <c:pt idx="0">
                    <c:v>wnioski</c:v>
                  </c:pt>
                  <c:pt idx="1">
                    <c:v>decyzje 01.01.2023 - 30.11.2023 r.</c:v>
                  </c:pt>
                </c:lvl>
              </c:multiLvlStrCache>
            </c:multiLvlStrRef>
          </c:cat>
          <c:val>
            <c:numRef>
              <c:f>('Meldunek tygodniowy'!$K$58,'Meldunek tygodniowy'!$M$58,'Meldunek tygodniowy'!$O$58,'Meldunek tygodniowy'!$Q$58)</c:f>
              <c:numCache>
                <c:formatCode>#,##0</c:formatCode>
                <c:ptCount val="4"/>
                <c:pt idx="0">
                  <c:v>517989</c:v>
                </c:pt>
                <c:pt idx="1">
                  <c:v>308957</c:v>
                </c:pt>
                <c:pt idx="2">
                  <c:v>22609</c:v>
                </c:pt>
                <c:pt idx="3">
                  <c:v>12256</c:v>
                </c:pt>
              </c:numCache>
            </c:numRef>
          </c:val>
          <c:extLst>
            <c:ext xmlns:c16="http://schemas.microsoft.com/office/drawing/2014/chart" uri="{C3380CC4-5D6E-409C-BE32-E72D297353CC}">
              <c16:uniqueId val="{00000000-145C-4962-9164-A822863C021D}"/>
            </c:ext>
          </c:extLst>
        </c:ser>
        <c:ser>
          <c:idx val="2"/>
          <c:order val="1"/>
          <c:tx>
            <c:strRef>
              <c:f>'Meldunek tygodniowy'!$G$59</c:f>
              <c:strCache>
                <c:ptCount val="1"/>
                <c:pt idx="0">
                  <c:v>pobyt stały</c:v>
                </c:pt>
              </c:strCache>
            </c:strRef>
          </c:tx>
          <c:spPr>
            <a:solidFill>
              <a:srgbClr val="FFC000"/>
            </a:solidFill>
          </c:spPr>
          <c:invertIfNegative val="0"/>
          <c:cat>
            <c:multiLvlStrRef>
              <c:f>('Meldunek tygodniowy'!$K$56:$K$57,'Meldunek tygodniowy'!$M$56:$M$57,'Meldunek tygodniowy'!$O$56:$O$57,'Meldunek tygodniowy'!$Q$56:$Q$57)</c:f>
              <c:multiLvlStrCache>
                <c:ptCount val="4"/>
                <c:lvl>
                  <c:pt idx="1">
                    <c:v>pozytywne</c:v>
                  </c:pt>
                  <c:pt idx="2">
                    <c:v>negatywne</c:v>
                  </c:pt>
                  <c:pt idx="3">
                    <c:v>umorzenia</c:v>
                  </c:pt>
                </c:lvl>
                <c:lvl>
                  <c:pt idx="0">
                    <c:v>wnioski</c:v>
                  </c:pt>
                  <c:pt idx="1">
                    <c:v>decyzje 01.01.2023 - 30.11.2023 r.</c:v>
                  </c:pt>
                </c:lvl>
              </c:multiLvlStrCache>
            </c:multiLvlStrRef>
          </c:cat>
          <c:val>
            <c:numRef>
              <c:f>('Meldunek tygodniowy'!$K$59,'Meldunek tygodniowy'!$M$59,'Meldunek tygodniowy'!$O$59,'Meldunek tygodniowy'!$Q$59)</c:f>
              <c:numCache>
                <c:formatCode>#,##0</c:formatCode>
                <c:ptCount val="4"/>
                <c:pt idx="0">
                  <c:v>33097</c:v>
                </c:pt>
                <c:pt idx="1">
                  <c:v>23219</c:v>
                </c:pt>
                <c:pt idx="2">
                  <c:v>2750</c:v>
                </c:pt>
                <c:pt idx="3">
                  <c:v>1373</c:v>
                </c:pt>
              </c:numCache>
            </c:numRef>
          </c:val>
          <c:extLst>
            <c:ext xmlns:c16="http://schemas.microsoft.com/office/drawing/2014/chart" uri="{C3380CC4-5D6E-409C-BE32-E72D297353CC}">
              <c16:uniqueId val="{00000001-145C-4962-9164-A822863C021D}"/>
            </c:ext>
          </c:extLst>
        </c:ser>
        <c:ser>
          <c:idx val="4"/>
          <c:order val="2"/>
          <c:tx>
            <c:strRef>
              <c:f>'Meldunek tygodniowy'!$G$60</c:f>
              <c:strCache>
                <c:ptCount val="1"/>
                <c:pt idx="0">
                  <c:v>pobyt rezyd. UE</c:v>
                </c:pt>
              </c:strCache>
            </c:strRef>
          </c:tx>
          <c:spPr>
            <a:solidFill>
              <a:srgbClr val="92D050"/>
            </a:solidFill>
          </c:spPr>
          <c:invertIfNegative val="0"/>
          <c:cat>
            <c:multiLvlStrRef>
              <c:f>('Meldunek tygodniowy'!$K$56:$K$57,'Meldunek tygodniowy'!$M$56:$M$57,'Meldunek tygodniowy'!$O$56:$O$57,'Meldunek tygodniowy'!$Q$56:$Q$57)</c:f>
              <c:multiLvlStrCache>
                <c:ptCount val="4"/>
                <c:lvl>
                  <c:pt idx="1">
                    <c:v>pozytywne</c:v>
                  </c:pt>
                  <c:pt idx="2">
                    <c:v>negatywne</c:v>
                  </c:pt>
                  <c:pt idx="3">
                    <c:v>umorzenia</c:v>
                  </c:pt>
                </c:lvl>
                <c:lvl>
                  <c:pt idx="0">
                    <c:v>wnioski</c:v>
                  </c:pt>
                  <c:pt idx="1">
                    <c:v>decyzje 01.01.2023 - 30.11.2023 r.</c:v>
                  </c:pt>
                </c:lvl>
              </c:multiLvlStrCache>
            </c:multiLvlStrRef>
          </c:cat>
          <c:val>
            <c:numRef>
              <c:f>('Meldunek tygodniowy'!$K$60,'Meldunek tygodniowy'!$M$60,'Meldunek tygodniowy'!$O$60,'Meldunek tygodniowy'!$Q$60)</c:f>
              <c:numCache>
                <c:formatCode>#,##0</c:formatCode>
                <c:ptCount val="4"/>
                <c:pt idx="0">
                  <c:v>21934</c:v>
                </c:pt>
                <c:pt idx="1">
                  <c:v>8912</c:v>
                </c:pt>
                <c:pt idx="2">
                  <c:v>1095</c:v>
                </c:pt>
                <c:pt idx="3">
                  <c:v>967</c:v>
                </c:pt>
              </c:numCache>
            </c:numRef>
          </c:val>
          <c:extLst>
            <c:ext xmlns:c16="http://schemas.microsoft.com/office/drawing/2014/chart" uri="{C3380CC4-5D6E-409C-BE32-E72D297353CC}">
              <c16:uniqueId val="{00000002-145C-4962-9164-A822863C021D}"/>
            </c:ext>
          </c:extLst>
        </c:ser>
        <c:dLbls>
          <c:showLegendKey val="0"/>
          <c:showVal val="0"/>
          <c:showCatName val="0"/>
          <c:showSerName val="0"/>
          <c:showPercent val="0"/>
          <c:showBubbleSize val="0"/>
        </c:dLbls>
        <c:gapWidth val="150"/>
        <c:shape val="box"/>
        <c:axId val="349892320"/>
        <c:axId val="349892712"/>
        <c:axId val="0"/>
      </c:bar3DChart>
      <c:catAx>
        <c:axId val="349892320"/>
        <c:scaling>
          <c:orientation val="minMax"/>
        </c:scaling>
        <c:delete val="0"/>
        <c:axPos val="b"/>
        <c:numFmt formatCode="General" sourceLinked="0"/>
        <c:majorTickMark val="out"/>
        <c:minorTickMark val="none"/>
        <c:tickLblPos val="nextTo"/>
        <c:crossAx val="349892712"/>
        <c:crosses val="autoZero"/>
        <c:auto val="1"/>
        <c:lblAlgn val="ctr"/>
        <c:lblOffset val="100"/>
        <c:noMultiLvlLbl val="0"/>
      </c:catAx>
      <c:valAx>
        <c:axId val="349892712"/>
        <c:scaling>
          <c:orientation val="minMax"/>
        </c:scaling>
        <c:delete val="0"/>
        <c:axPos val="l"/>
        <c:majorGridlines/>
        <c:numFmt formatCode="#,##0" sourceLinked="1"/>
        <c:majorTickMark val="out"/>
        <c:minorTickMark val="none"/>
        <c:tickLblPos val="nextTo"/>
        <c:crossAx val="349892320"/>
        <c:crosses val="autoZero"/>
        <c:crossBetween val="between"/>
      </c:valAx>
    </c:plotArea>
    <c:legend>
      <c:legendPos val="b"/>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6">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287</xdr:row>
      <xdr:rowOff>52389</xdr:rowOff>
    </xdr:from>
    <xdr:to>
      <xdr:col>24</xdr:col>
      <xdr:colOff>19051</xdr:colOff>
      <xdr:row>308</xdr:row>
      <xdr:rowOff>133351</xdr:rowOff>
    </xdr:to>
    <xdr:graphicFrame macro="">
      <xdr:nvGraphicFramePr>
        <xdr:cNvPr id="2" name="Wykres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402</xdr:row>
      <xdr:rowOff>65086</xdr:rowOff>
    </xdr:from>
    <xdr:to>
      <xdr:col>23</xdr:col>
      <xdr:colOff>9525</xdr:colOff>
      <xdr:row>416</xdr:row>
      <xdr:rowOff>133350</xdr:rowOff>
    </xdr:to>
    <xdr:graphicFrame macro="">
      <xdr:nvGraphicFramePr>
        <xdr:cNvPr id="35" name="Wykres 34">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125</xdr:row>
      <xdr:rowOff>69397</xdr:rowOff>
    </xdr:from>
    <xdr:to>
      <xdr:col>23</xdr:col>
      <xdr:colOff>1</xdr:colOff>
      <xdr:row>147</xdr:row>
      <xdr:rowOff>123825</xdr:rowOff>
    </xdr:to>
    <xdr:graphicFrame macro="">
      <xdr:nvGraphicFramePr>
        <xdr:cNvPr id="38" name="Wykres 37">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252</xdr:row>
      <xdr:rowOff>142193</xdr:rowOff>
    </xdr:from>
    <xdr:to>
      <xdr:col>23</xdr:col>
      <xdr:colOff>238126</xdr:colOff>
      <xdr:row>271</xdr:row>
      <xdr:rowOff>161925</xdr:rowOff>
    </xdr:to>
    <xdr:graphicFrame macro="">
      <xdr:nvGraphicFramePr>
        <xdr:cNvPr id="4" name="Wykres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28</xdr:row>
      <xdr:rowOff>9526</xdr:rowOff>
    </xdr:from>
    <xdr:to>
      <xdr:col>23</xdr:col>
      <xdr:colOff>9525</xdr:colOff>
      <xdr:row>42</xdr:row>
      <xdr:rowOff>180976</xdr:rowOff>
    </xdr:to>
    <xdr:graphicFrame macro="">
      <xdr:nvGraphicFramePr>
        <xdr:cNvPr id="5" name="Wykres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257175</xdr:colOff>
      <xdr:row>190</xdr:row>
      <xdr:rowOff>1</xdr:rowOff>
    </xdr:from>
    <xdr:to>
      <xdr:col>21</xdr:col>
      <xdr:colOff>238125</xdr:colOff>
      <xdr:row>205</xdr:row>
      <xdr:rowOff>152401</xdr:rowOff>
    </xdr:to>
    <xdr:graphicFrame macro="">
      <xdr:nvGraphicFramePr>
        <xdr:cNvPr id="7" name="Wykres 6">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344</xdr:row>
      <xdr:rowOff>0</xdr:rowOff>
    </xdr:from>
    <xdr:to>
      <xdr:col>20</xdr:col>
      <xdr:colOff>234084</xdr:colOff>
      <xdr:row>344</xdr:row>
      <xdr:rowOff>95250</xdr:rowOff>
    </xdr:to>
    <xdr:sp macro="" textlink="">
      <xdr:nvSpPr>
        <xdr:cNvPr id="10" name="pole tekstowe 9">
          <a:extLst>
            <a:ext uri="{FF2B5EF4-FFF2-40B4-BE49-F238E27FC236}">
              <a16:creationId xmlns:a16="http://schemas.microsoft.com/office/drawing/2014/main" id="{00000000-0008-0000-0000-00000A000000}"/>
            </a:ext>
          </a:extLst>
        </xdr:cNvPr>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280</xdr:row>
      <xdr:rowOff>0</xdr:rowOff>
    </xdr:from>
    <xdr:ext cx="184731" cy="264560"/>
    <xdr:sp macro="" textlink="">
      <xdr:nvSpPr>
        <xdr:cNvPr id="18" name="pole tekstowe 17">
          <a:extLst>
            <a:ext uri="{FF2B5EF4-FFF2-40B4-BE49-F238E27FC236}">
              <a16:creationId xmlns:a16="http://schemas.microsoft.com/office/drawing/2014/main" id="{00000000-0008-0000-0000-000012000000}"/>
            </a:ext>
          </a:extLst>
        </xdr:cNvPr>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66</xdr:row>
      <xdr:rowOff>0</xdr:rowOff>
    </xdr:from>
    <xdr:to>
      <xdr:col>22</xdr:col>
      <xdr:colOff>266700</xdr:colOff>
      <xdr:row>79</xdr:row>
      <xdr:rowOff>9525</xdr:rowOff>
    </xdr:to>
    <xdr:graphicFrame macro="">
      <xdr:nvGraphicFramePr>
        <xdr:cNvPr id="34" name="Wykres 33">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10583</xdr:colOff>
      <xdr:row>310</xdr:row>
      <xdr:rowOff>31751</xdr:rowOff>
    </xdr:from>
    <xdr:to>
      <xdr:col>25</xdr:col>
      <xdr:colOff>21167</xdr:colOff>
      <xdr:row>320</xdr:row>
      <xdr:rowOff>21167</xdr:rowOff>
    </xdr:to>
    <xdr:sp macro="" textlink="">
      <xdr:nvSpPr>
        <xdr:cNvPr id="6" name="Prostokąt 5">
          <a:extLst>
            <a:ext uri="{FF2B5EF4-FFF2-40B4-BE49-F238E27FC236}">
              <a16:creationId xmlns:a16="http://schemas.microsoft.com/office/drawing/2014/main" id="{00000000-0008-0000-0000-000006000000}"/>
            </a:ext>
          </a:extLst>
        </xdr:cNvPr>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339</xdr:row>
      <xdr:rowOff>0</xdr:rowOff>
    </xdr:from>
    <xdr:to>
      <xdr:col>25</xdr:col>
      <xdr:colOff>10584</xdr:colOff>
      <xdr:row>344</xdr:row>
      <xdr:rowOff>0</xdr:rowOff>
    </xdr:to>
    <xdr:sp macro="" textlink="">
      <xdr:nvSpPr>
        <xdr:cNvPr id="22" name="Prostokąt 21">
          <a:extLst>
            <a:ext uri="{FF2B5EF4-FFF2-40B4-BE49-F238E27FC236}">
              <a16:creationId xmlns:a16="http://schemas.microsoft.com/office/drawing/2014/main" id="{00000000-0008-0000-0000-000016000000}"/>
            </a:ext>
          </a:extLst>
        </xdr:cNvPr>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372</xdr:row>
      <xdr:rowOff>190499</xdr:rowOff>
    </xdr:from>
    <xdr:to>
      <xdr:col>25</xdr:col>
      <xdr:colOff>10584</xdr:colOff>
      <xdr:row>382</xdr:row>
      <xdr:rowOff>0</xdr:rowOff>
    </xdr:to>
    <xdr:sp macro="" textlink="">
      <xdr:nvSpPr>
        <xdr:cNvPr id="23" name="Prostokąt 22">
          <a:extLst>
            <a:ext uri="{FF2B5EF4-FFF2-40B4-BE49-F238E27FC236}">
              <a16:creationId xmlns:a16="http://schemas.microsoft.com/office/drawing/2014/main" id="{00000000-0008-0000-0000-000017000000}"/>
            </a:ext>
          </a:extLst>
        </xdr:cNvPr>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420</xdr:row>
      <xdr:rowOff>0</xdr:rowOff>
    </xdr:from>
    <xdr:to>
      <xdr:col>25</xdr:col>
      <xdr:colOff>10584</xdr:colOff>
      <xdr:row>423</xdr:row>
      <xdr:rowOff>0</xdr:rowOff>
    </xdr:to>
    <xdr:sp macro="" textlink="">
      <xdr:nvSpPr>
        <xdr:cNvPr id="24" name="Prostokąt 23">
          <a:extLst>
            <a:ext uri="{FF2B5EF4-FFF2-40B4-BE49-F238E27FC236}">
              <a16:creationId xmlns:a16="http://schemas.microsoft.com/office/drawing/2014/main" id="{00000000-0008-0000-0000-000018000000}"/>
            </a:ext>
          </a:extLst>
        </xdr:cNvPr>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89</xdr:row>
      <xdr:rowOff>190499</xdr:rowOff>
    </xdr:from>
    <xdr:to>
      <xdr:col>25</xdr:col>
      <xdr:colOff>10584</xdr:colOff>
      <xdr:row>100</xdr:row>
      <xdr:rowOff>10582</xdr:rowOff>
    </xdr:to>
    <xdr:sp macro="" textlink="">
      <xdr:nvSpPr>
        <xdr:cNvPr id="25" name="Prostokąt 24">
          <a:extLst>
            <a:ext uri="{FF2B5EF4-FFF2-40B4-BE49-F238E27FC236}">
              <a16:creationId xmlns:a16="http://schemas.microsoft.com/office/drawing/2014/main" id="{00000000-0008-0000-0000-000019000000}"/>
            </a:ext>
          </a:extLst>
        </xdr:cNvPr>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152</xdr:row>
      <xdr:rowOff>0</xdr:rowOff>
    </xdr:from>
    <xdr:to>
      <xdr:col>25</xdr:col>
      <xdr:colOff>10584</xdr:colOff>
      <xdr:row>160</xdr:row>
      <xdr:rowOff>179916</xdr:rowOff>
    </xdr:to>
    <xdr:sp macro="" textlink="">
      <xdr:nvSpPr>
        <xdr:cNvPr id="26" name="Prostokąt 25">
          <a:extLst>
            <a:ext uri="{FF2B5EF4-FFF2-40B4-BE49-F238E27FC236}">
              <a16:creationId xmlns:a16="http://schemas.microsoft.com/office/drawing/2014/main" id="{00000000-0008-0000-0000-00001A000000}"/>
            </a:ext>
          </a:extLst>
        </xdr:cNvPr>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178</xdr:row>
      <xdr:rowOff>0</xdr:rowOff>
    </xdr:from>
    <xdr:to>
      <xdr:col>25</xdr:col>
      <xdr:colOff>10584</xdr:colOff>
      <xdr:row>180</xdr:row>
      <xdr:rowOff>0</xdr:rowOff>
    </xdr:to>
    <xdr:sp macro="" textlink="">
      <xdr:nvSpPr>
        <xdr:cNvPr id="27" name="Prostokąt 26">
          <a:extLst>
            <a:ext uri="{FF2B5EF4-FFF2-40B4-BE49-F238E27FC236}">
              <a16:creationId xmlns:a16="http://schemas.microsoft.com/office/drawing/2014/main" id="{00000000-0008-0000-0000-00001B000000}"/>
            </a:ext>
          </a:extLst>
        </xdr:cNvPr>
        <xdr:cNvSpPr/>
      </xdr:nvSpPr>
      <xdr:spPr>
        <a:xfrm>
          <a:off x="0" y="77734583"/>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206</xdr:row>
      <xdr:rowOff>190499</xdr:rowOff>
    </xdr:from>
    <xdr:to>
      <xdr:col>25</xdr:col>
      <xdr:colOff>47625</xdr:colOff>
      <xdr:row>211</xdr:row>
      <xdr:rowOff>59530</xdr:rowOff>
    </xdr:to>
    <xdr:sp macro="" textlink="">
      <xdr:nvSpPr>
        <xdr:cNvPr id="30" name="Prostokąt 29">
          <a:extLst>
            <a:ext uri="{FF2B5EF4-FFF2-40B4-BE49-F238E27FC236}">
              <a16:creationId xmlns:a16="http://schemas.microsoft.com/office/drawing/2014/main" id="{00000000-0008-0000-0000-00001E000000}"/>
            </a:ext>
          </a:extLst>
        </xdr:cNvPr>
        <xdr:cNvSpPr/>
      </xdr:nvSpPr>
      <xdr:spPr>
        <a:xfrm>
          <a:off x="0" y="44326968"/>
          <a:ext cx="8679656" cy="821531"/>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232</xdr:row>
      <xdr:rowOff>0</xdr:rowOff>
    </xdr:from>
    <xdr:to>
      <xdr:col>25</xdr:col>
      <xdr:colOff>10584</xdr:colOff>
      <xdr:row>235</xdr:row>
      <xdr:rowOff>10584</xdr:rowOff>
    </xdr:to>
    <xdr:sp macro="" textlink="">
      <xdr:nvSpPr>
        <xdr:cNvPr id="31" name="Prostokąt 30">
          <a:extLst>
            <a:ext uri="{FF2B5EF4-FFF2-40B4-BE49-F238E27FC236}">
              <a16:creationId xmlns:a16="http://schemas.microsoft.com/office/drawing/2014/main" id="{00000000-0008-0000-0000-00001F000000}"/>
            </a:ext>
          </a:extLst>
        </xdr:cNvPr>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427</xdr:row>
      <xdr:rowOff>190499</xdr:rowOff>
    </xdr:from>
    <xdr:to>
      <xdr:col>25</xdr:col>
      <xdr:colOff>10584</xdr:colOff>
      <xdr:row>442</xdr:row>
      <xdr:rowOff>21166</xdr:rowOff>
    </xdr:to>
    <xdr:sp macro="" textlink="">
      <xdr:nvSpPr>
        <xdr:cNvPr id="32" name="Prostokąt 31">
          <a:extLst>
            <a:ext uri="{FF2B5EF4-FFF2-40B4-BE49-F238E27FC236}">
              <a16:creationId xmlns:a16="http://schemas.microsoft.com/office/drawing/2014/main" id="{00000000-0008-0000-0000-000020000000}"/>
            </a:ext>
          </a:extLst>
        </xdr:cNvPr>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7</xdr:col>
      <xdr:colOff>95250</xdr:colOff>
      <xdr:row>3</xdr:row>
      <xdr:rowOff>20149</xdr:rowOff>
    </xdr:to>
    <xdr:pic>
      <xdr:nvPicPr>
        <xdr:cNvPr id="28" name="Obraz 27">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0"/>
          <a:ext cx="2428875" cy="591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HDPROD_SP_Meldunek_sekcja_VII" connectionId="17" xr16:uid="{00000000-0016-0000-0100-000000000000}"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AHDPROD_SP_Meldunek_sekcja_III_tab_1" connectionId="6" xr16:uid="{00000000-0016-0000-0A00-000009000000}"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AHDPROD_SP_Meldunek_sekcja_III_tab_2" connectionId="7" xr16:uid="{00000000-0016-0000-0B00-00000A000000}"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AHDPROD_SP_Meldunek_sekcja_IV" connectionId="8" xr16:uid="{00000000-0016-0000-0C00-00000B000000}"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AHDPROD_SP_Meldunek_sekcja_V_tab_1" connectionId="11" xr16:uid="{00000000-0016-0000-0D00-00000C000000}"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AHDPROD_SP_Meldunek_sekcja_V_tab_2" connectionId="12" xr16:uid="{00000000-0016-0000-0E00-00000D000000}"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AHDPROD_SP_Meldunek_sekcja_V_tab_3" connectionId="13" xr16:uid="{00000000-0016-0000-0F00-00000E000000}"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AHDPROD_SP_Meldunek_sekcja_V_tab_4" connectionId="14" xr16:uid="{00000000-0016-0000-1000-00000F000000}"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AHDPROD_SP_Meldunek_sekcja_VI_tab_1" connectionId="15" xr16:uid="{00000000-0016-0000-1100-000010000000}"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AHDPROD_SP_Meldunek_sekcja_VI_tab_2" connectionId="16" xr16:uid="{00000000-0016-0000-1200-000011000000}"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HDPROD_SP_Meldunek_sekcja_VIII" connectionId="18" xr16:uid="{00000000-0016-0000-0200-000001000000}"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HDPROD_SP_Meldunek_sekcja_I_tab_1" connectionId="2" xr16:uid="{00000000-0016-0000-0300-000002000000}"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HDPROD_SP_Meldunek_sekcja_I_tab_2" connectionId="3" xr16:uid="{00000000-0016-0000-0400-000003000000}"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HDPROD_SP_Meldunek_sekcja_II_tab_1" connectionId="4" xr16:uid="{00000000-0016-0000-0500-000004000000}"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AHDPROD_SP_Meldunek_sekcja_II_tab_2" connectionId="5" xr16:uid="{00000000-0016-0000-0600-000005000000}"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AHDPROD_SP_Meldunek_parametry" connectionId="1" xr16:uid="{00000000-0016-0000-0700-000006000000}"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AHDPROD_SP_Meldunek_sekcja_IX_tab_1" connectionId="9" xr16:uid="{00000000-0016-0000-0800-00000700000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AHDPROD_SP_Meldunek_sekcja_IX_tab_2" connectionId="10" xr16:uid="{00000000-0016-0000-0900-00000800000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0000000}" name="Tabela_AHDPROD_SP_Meldunek_sekcja_VII" displayName="Tabela_AHDPROD_SP_Meldunek_sekcja_VII" ref="A1:C12" tableType="queryTable" totalsRowShown="0">
  <autoFilter ref="A1:C12" xr:uid="{00000000-0009-0000-0100-000012000000}"/>
  <tableColumns count="3">
    <tableColumn id="1" xr3:uid="{00000000-0010-0000-0000-000001000000}" uniqueName="1" name="Lp" queryTableFieldId="1"/>
    <tableColumn id="2" xr3:uid="{00000000-0010-0000-0000-000002000000}" uniqueName="2" name="Czynnosc" queryTableFieldId="2"/>
    <tableColumn id="3" xr3:uid="{00000000-0010-0000-0000-000003000000}"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ela_AHDPROD_SP_Meldunek_sekcja_III_tab_1" displayName="Tabela_AHDPROD_SP_Meldunek_sekcja_III_tab_1" ref="A1:G7" tableType="queryTable" totalsRowShown="0">
  <autoFilter ref="A1:G7" xr:uid="{00000000-0009-0000-0100-000005000000}"/>
  <tableColumns count="7">
    <tableColumn id="1" xr3:uid="{00000000-0010-0000-0900-000001000000}" uniqueName="1" name="Lp" queryTableFieldId="1"/>
    <tableColumn id="2" xr3:uid="{00000000-0010-0000-0900-000002000000}" uniqueName="2" name="Nazwa_kraju" queryTableFieldId="2"/>
    <tableColumn id="3" xr3:uid="{00000000-0010-0000-0900-000003000000}" uniqueName="3" name="Status uchodźcy" queryTableFieldId="3"/>
    <tableColumn id="4" xr3:uid="{00000000-0010-0000-0900-000004000000}" uniqueName="4" name="Ochrona uzupełniająca" queryTableFieldId="4"/>
    <tableColumn id="5" xr3:uid="{00000000-0010-0000-0900-000005000000}" uniqueName="5" name="Pobyt tolerowany" queryTableFieldId="5"/>
    <tableColumn id="6" xr3:uid="{00000000-0010-0000-0900-000006000000}" uniqueName="6" name="Negatywna" queryTableFieldId="6"/>
    <tableColumn id="7" xr3:uid="{00000000-0010-0000-0900-000007000000}"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ela_AHDPROD_SP_Meldunek_sekcja_III_tab_2" displayName="Tabela_AHDPROD_SP_Meldunek_sekcja_III_tab_2" ref="A1:G7" tableType="queryTable" totalsRowShown="0">
  <autoFilter ref="A1:G7" xr:uid="{00000000-0009-0000-0100-000006000000}"/>
  <tableColumns count="7">
    <tableColumn id="1" xr3:uid="{00000000-0010-0000-0A00-000001000000}" uniqueName="1" name="Lp" queryTableFieldId="1"/>
    <tableColumn id="2" xr3:uid="{00000000-0010-0000-0A00-000002000000}" uniqueName="2" name="Nazwa_kraju" queryTableFieldId="2"/>
    <tableColumn id="3" xr3:uid="{00000000-0010-0000-0A00-000003000000}" uniqueName="3" name="Status uchodźcy" queryTableFieldId="3"/>
    <tableColumn id="4" xr3:uid="{00000000-0010-0000-0A00-000004000000}" uniqueName="4" name="Ochrona uzupełniająca" queryTableFieldId="4"/>
    <tableColumn id="5" xr3:uid="{00000000-0010-0000-0A00-000005000000}" uniqueName="5" name="Pobyt tolerowany" queryTableFieldId="5"/>
    <tableColumn id="6" xr3:uid="{00000000-0010-0000-0A00-000006000000}" uniqueName="6" name="Negatywna" queryTableFieldId="6"/>
    <tableColumn id="7" xr3:uid="{00000000-0010-0000-0A00-000007000000}"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B000000}" name="Tabela_AHDPROD_SP_Meldunek_sekcja_IV" displayName="Tabela_AHDPROD_SP_Meldunek_sekcja_IV" ref="A1:C26" tableType="queryTable" totalsRowShown="0">
  <autoFilter ref="A1:C26" xr:uid="{00000000-0009-0000-0100-000007000000}"/>
  <tableColumns count="3">
    <tableColumn id="1" xr3:uid="{00000000-0010-0000-0B00-000001000000}" uniqueName="1" name="Ilosc" queryTableFieldId="1"/>
    <tableColumn id="2" xr3:uid="{00000000-0010-0000-0B00-000002000000}" uniqueName="2" name="Cudzoziemcy" queryTableFieldId="2"/>
    <tableColumn id="3" xr3:uid="{00000000-0010-0000-0B00-000003000000}"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C000000}" name="Tabela_AHDPROD_SP_Meldunek_sekcja_V_tab_1" displayName="Tabela_AHDPROD_SP_Meldunek_sekcja_V_tab_1" ref="A1:C13" tableType="queryTable" totalsRowShown="0">
  <autoFilter ref="A1:C13" xr:uid="{00000000-0009-0000-0100-000008000000}"/>
  <tableColumns count="3">
    <tableColumn id="1" xr3:uid="{00000000-0010-0000-0C00-000001000000}" uniqueName="1" name="Opis_rozstrzygniecia" queryTableFieldId="1"/>
    <tableColumn id="2" xr3:uid="{00000000-0010-0000-0C00-000002000000}" uniqueName="2" name="Liczba" queryTableFieldId="2"/>
    <tableColumn id="3" xr3:uid="{00000000-0010-0000-0C00-000003000000}"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D000000}" name="Tabela_AHDPROD_SP_Meldunek_sekcja_V_tab_2" displayName="Tabela_AHDPROD_SP_Meldunek_sekcja_V_tab_2" ref="A1:D9" tableType="queryTable" totalsRowShown="0">
  <autoFilter ref="A1:D9" xr:uid="{00000000-0009-0000-0100-000009000000}"/>
  <tableColumns count="4">
    <tableColumn id="1" xr3:uid="{00000000-0010-0000-0D00-000001000000}" uniqueName="1" name="Liczba" queryTableFieldId="1"/>
    <tableColumn id="2" xr3:uid="{00000000-0010-0000-0D00-000002000000}" uniqueName="2" name="Opis" queryTableFieldId="2"/>
    <tableColumn id="3" xr3:uid="{00000000-0010-0000-0D00-000003000000}" uniqueName="3" name="Typ" queryTableFieldId="3"/>
    <tableColumn id="4" xr3:uid="{00000000-0010-0000-0D00-000004000000}"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Tabela_AHDPROD_SP_Meldunek_sekcja_V_tab_3" displayName="Tabela_AHDPROD_SP_Meldunek_sekcja_V_tab_3" ref="A1:C13" tableType="queryTable" totalsRowShown="0">
  <autoFilter ref="A1:C13" xr:uid="{00000000-0009-0000-0100-00000A000000}"/>
  <tableColumns count="3">
    <tableColumn id="1" xr3:uid="{00000000-0010-0000-0E00-000001000000}" uniqueName="1" name="Opis_rozstrzygniecia" queryTableFieldId="1"/>
    <tableColumn id="2" xr3:uid="{00000000-0010-0000-0E00-000002000000}" uniqueName="2" name="Liczba" queryTableFieldId="2"/>
    <tableColumn id="3" xr3:uid="{00000000-0010-0000-0E00-000003000000}"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F000000}" name="Tabela_AHDPROD_SP_Meldunek_sekcja_V_tab_4" displayName="Tabela_AHDPROD_SP_Meldunek_sekcja_V_tab_4" ref="A1:D9" tableType="queryTable" totalsRowShown="0">
  <autoFilter ref="A1:D9" xr:uid="{00000000-0009-0000-0100-00000B000000}"/>
  <sortState ref="A2:D9">
    <sortCondition ref="D2:D9"/>
    <sortCondition ref="C2:C9"/>
  </sortState>
  <tableColumns count="4">
    <tableColumn id="1" xr3:uid="{00000000-0010-0000-0F00-000001000000}" uniqueName="1" name="Liczba" queryTableFieldId="1"/>
    <tableColumn id="2" xr3:uid="{00000000-0010-0000-0F00-000002000000}" uniqueName="2" name="Opis" queryTableFieldId="2"/>
    <tableColumn id="3" xr3:uid="{00000000-0010-0000-0F00-000003000000}" uniqueName="3" name="Typ" queryTableFieldId="3"/>
    <tableColumn id="4" xr3:uid="{00000000-0010-0000-0F00-000004000000}"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0000000}" name="Tabela_AHDPROD_SP_Meldunek_sekcja_VI_tab_1" displayName="Tabela_AHDPROD_SP_Meldunek_sekcja_VI_tab_1" ref="A1:E145" tableType="queryTable" totalsRowShown="0">
  <autoFilter ref="A1:E145" xr:uid="{00000000-0009-0000-0100-00000C000000}"/>
  <tableColumns count="5">
    <tableColumn id="1" xr3:uid="{00000000-0010-0000-1000-000001000000}" uniqueName="1" name="Lp" queryTableFieldId="1"/>
    <tableColumn id="2" xr3:uid="{00000000-0010-0000-1000-000002000000}" uniqueName="2" name="Sprawa" queryTableFieldId="2"/>
    <tableColumn id="3" xr3:uid="{00000000-0010-0000-1000-000003000000}" uniqueName="3" name="Liczba" queryTableFieldId="3"/>
    <tableColumn id="4" xr3:uid="{00000000-0010-0000-1000-000004000000}" uniqueName="4" name="Opis" queryTableFieldId="4"/>
    <tableColumn id="5" xr3:uid="{00000000-0010-0000-1000-000005000000}"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1000000}" name="Tabela_AHDPROD_SP_Meldunek_sekcja_VI_tab_2" displayName="Tabela_AHDPROD_SP_Meldunek_sekcja_VI_tab_2" ref="A1:D4" tableType="queryTable" totalsRowShown="0">
  <autoFilter ref="A1:D4" xr:uid="{00000000-0009-0000-0100-00000D000000}"/>
  <tableColumns count="4">
    <tableColumn id="1" xr3:uid="{00000000-0010-0000-1100-000001000000}" uniqueName="1" name="Lp" queryTableFieldId="1"/>
    <tableColumn id="2" xr3:uid="{00000000-0010-0000-1100-000002000000}" uniqueName="2" name="Liczba" queryTableFieldId="2"/>
    <tableColumn id="3" xr3:uid="{00000000-0010-0000-1100-000003000000}" uniqueName="3" name="Sprawa" queryTableFieldId="3"/>
    <tableColumn id="4" xr3:uid="{00000000-0010-0000-1100-000004000000}"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1000000}" name="Tabela_AHDPROD_SP_Meldunek_sekcja_VIII" displayName="Tabela_AHDPROD_SP_Meldunek_sekcja_VIII" ref="A1:D4" tableType="queryTable" totalsRowShown="0">
  <autoFilter ref="A1:D4" xr:uid="{00000000-0009-0000-0100-000011000000}"/>
  <tableColumns count="4">
    <tableColumn id="1" xr3:uid="{00000000-0010-0000-0100-000001000000}" uniqueName="1" name="Lp" queryTableFieldId="1"/>
    <tableColumn id="2" xr3:uid="{00000000-0010-0000-0100-000002000000}" uniqueName="2" name="Wnioskujacy" queryTableFieldId="2"/>
    <tableColumn id="3" xr3:uid="{00000000-0010-0000-0100-000003000000}" uniqueName="3" name="Wnioski" queryTableFieldId="3"/>
    <tableColumn id="4" xr3:uid="{00000000-0010-0000-0100-000004000000}"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ela_AHDPROD_SP_Meldunek_sekcja_I_tab_1" displayName="Tabela_AHDPROD_SP_Meldunek_sekcja_I_tab_1" ref="A1:G37" tableType="queryTable" totalsRowShown="0">
  <autoFilter ref="A1:G37" xr:uid="{00000000-0009-0000-0100-000001000000}"/>
  <tableColumns count="7">
    <tableColumn id="1" xr3:uid="{00000000-0010-0000-0200-000001000000}" uniqueName="1" name="Lp" queryTableFieldId="1"/>
    <tableColumn id="2" xr3:uid="{00000000-0010-0000-0200-000002000000}" uniqueName="2" name="Obywatelstwo_pl" queryTableFieldId="2"/>
    <tableColumn id="3" xr3:uid="{00000000-0010-0000-0200-000003000000}" uniqueName="3" name="Grupa" queryTableFieldId="3"/>
    <tableColumn id="4" xr3:uid="{00000000-0010-0000-0200-000004000000}" uniqueName="4" name="Typ" queryTableFieldId="4"/>
    <tableColumn id="5" xr3:uid="{00000000-0010-0000-0200-000005000000}" uniqueName="5" name="Lp_typ" queryTableFieldId="5"/>
    <tableColumn id="6" xr3:uid="{00000000-0010-0000-0200-000006000000}" uniqueName="6" name="Liczba" queryTableFieldId="6"/>
    <tableColumn id="7" xr3:uid="{00000000-0010-0000-0200-000007000000}"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ela_AHDPROD_SP_Meldunek_sekcja_I_tab_2" displayName="Tabela_AHDPROD_SP_Meldunek_sekcja_I_tab_2" ref="A1:G37" tableType="queryTable" totalsRowShown="0">
  <autoFilter ref="A1:G37" xr:uid="{00000000-0009-0000-0100-000002000000}"/>
  <tableColumns count="7">
    <tableColumn id="1" xr3:uid="{00000000-0010-0000-0300-000001000000}" uniqueName="1" name="Lp" queryTableFieldId="1"/>
    <tableColumn id="2" xr3:uid="{00000000-0010-0000-0300-000002000000}" uniqueName="2" name="Obywatelstwo_pl" queryTableFieldId="2"/>
    <tableColumn id="3" xr3:uid="{00000000-0010-0000-0300-000003000000}" uniqueName="3" name="Grupa" queryTableFieldId="3"/>
    <tableColumn id="4" xr3:uid="{00000000-0010-0000-0300-000004000000}" uniqueName="4" name="Typ" queryTableFieldId="4"/>
    <tableColumn id="5" xr3:uid="{00000000-0010-0000-0300-000005000000}" uniqueName="5" name="Lp_typ" queryTableFieldId="5"/>
    <tableColumn id="6" xr3:uid="{00000000-0010-0000-0300-000006000000}" uniqueName="6" name="Liczba" queryTableFieldId="6"/>
    <tableColumn id="7" xr3:uid="{00000000-0010-0000-0300-000007000000}"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ela_AHDPROD_SP_Meldunek_sekcja_II_tab_1" displayName="Tabela_AHDPROD_SP_Meldunek_sekcja_II_tab_1" ref="A1:E7" tableType="queryTable" totalsRowShown="0">
  <autoFilter ref="A1:E7" xr:uid="{00000000-0009-0000-0100-000003000000}"/>
  <tableColumns count="5">
    <tableColumn id="1" xr3:uid="{00000000-0010-0000-0400-000001000000}" uniqueName="1" name="Lp" queryTableFieldId="1"/>
    <tableColumn id="2" xr3:uid="{00000000-0010-0000-0400-000002000000}" uniqueName="2" name="Obywatelstwo" queryTableFieldId="2"/>
    <tableColumn id="3" xr3:uid="{00000000-0010-0000-0400-000003000000}" uniqueName="3" name="Wniosek IN" queryTableFieldId="3"/>
    <tableColumn id="4" xr3:uid="{00000000-0010-0000-0400-000004000000}" uniqueName="4" name="Decyzje pozytywne" queryTableFieldId="4"/>
    <tableColumn id="5" xr3:uid="{00000000-0010-0000-0400-000005000000}"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Tabela_AHDPROD_SP_Meldunek_sekcja_II_tab_2" displayName="Tabela_AHDPROD_SP_Meldunek_sekcja_II_tab_2" ref="A1:E7" tableType="queryTable" totalsRowShown="0">
  <autoFilter ref="A1:E7" xr:uid="{00000000-0009-0000-0100-000004000000}"/>
  <tableColumns count="5">
    <tableColumn id="1" xr3:uid="{00000000-0010-0000-0500-000001000000}" uniqueName="1" name="Lp" queryTableFieldId="1"/>
    <tableColumn id="2" xr3:uid="{00000000-0010-0000-0500-000002000000}" uniqueName="2" name="Obywatelstwo" queryTableFieldId="2"/>
    <tableColumn id="3" xr3:uid="{00000000-0010-0000-0500-000003000000}" uniqueName="3" name="Wniosek OUT" queryTableFieldId="3"/>
    <tableColumn id="4" xr3:uid="{00000000-0010-0000-0500-000004000000}" uniqueName="4" name="Decyzje pozytywne" queryTableFieldId="4"/>
    <tableColumn id="5" xr3:uid="{00000000-0010-0000-0500-000005000000}"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6000000}" name="Tabela_AHDPROD_SP_Meldunek_parametry" displayName="Tabela_AHDPROD_SP_Meldunek_parametry" ref="A1:C2" tableType="queryTable" totalsRowShown="0">
  <autoFilter ref="A1:C2" xr:uid="{00000000-0009-0000-0100-000010000000}"/>
  <tableColumns count="3">
    <tableColumn id="1" xr3:uid="{00000000-0010-0000-0600-000001000000}" uniqueName="1" name="Kolumna1" queryTableFieldId="1"/>
    <tableColumn id="2" xr3:uid="{00000000-0010-0000-0600-000002000000}" uniqueName="2" name="Kolumna2" queryTableFieldId="2"/>
    <tableColumn id="3" xr3:uid="{00000000-0010-0000-0600-000003000000}"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7000000}" name="Tabela_AHDPROD_SP_Meldunek_sekcja_IX_tab_1" displayName="Tabela_AHDPROD_SP_Meldunek_sekcja_IX_tab_1" ref="A1:D13" tableType="queryTable" totalsRowShown="0">
  <autoFilter ref="A1:D13" xr:uid="{00000000-0009-0000-0100-00000E000000}"/>
  <sortState ref="A2:D13">
    <sortCondition ref="B2:B13"/>
    <sortCondition ref="D2:D13"/>
    <sortCondition ref="C2:C13"/>
  </sortState>
  <tableColumns count="4">
    <tableColumn id="1" xr3:uid="{00000000-0010-0000-0700-000001000000}" uniqueName="1" name="Liczba" queryTableFieldId="1"/>
    <tableColumn id="2" xr3:uid="{00000000-0010-0000-0700-000002000000}" uniqueName="2" name="Placowka" queryTableFieldId="2"/>
    <tableColumn id="3" xr3:uid="{00000000-0010-0000-0700-000003000000}" uniqueName="3" name="Opis" queryTableFieldId="3"/>
    <tableColumn id="4" xr3:uid="{00000000-0010-0000-0700-000004000000}"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Tabela_AHDPROD_SP_Meldunek_sekcja_IX_tab_2" displayName="Tabela_AHDPROD_SP_Meldunek_sekcja_IX_tab_2" ref="A1:D13" tableType="queryTable" totalsRowShown="0">
  <autoFilter ref="A1:D13" xr:uid="{00000000-0009-0000-0100-00000F000000}"/>
  <tableColumns count="4">
    <tableColumn id="1" xr3:uid="{00000000-0010-0000-0800-000001000000}" uniqueName="1" name="Liczba" queryTableFieldId="1"/>
    <tableColumn id="2" xr3:uid="{00000000-0010-0000-0800-000002000000}" uniqueName="2" name="Placowka" queryTableFieldId="2"/>
    <tableColumn id="3" xr3:uid="{00000000-0010-0000-0800-000003000000}" uniqueName="3" name="Opis" queryTableFieldId="3"/>
    <tableColumn id="4" xr3:uid="{00000000-0010-0000-0800-000004000000}"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AC454"/>
  <sheetViews>
    <sheetView showGridLines="0" tabSelected="1" topLeftCell="A360" zoomScale="80" zoomScaleNormal="80" zoomScalePageLayoutView="70" workbookViewId="0">
      <selection activeCell="P365" sqref="P365:R366"/>
    </sheetView>
  </sheetViews>
  <sheetFormatPr defaultColWidth="4.140625" defaultRowHeight="15" x14ac:dyDescent="0.25"/>
  <cols>
    <col min="1" max="13" width="5" style="3" customWidth="1"/>
    <col min="14" max="14" width="5.85546875" style="3" bestFit="1" customWidth="1"/>
    <col min="15" max="15" width="7" style="3" bestFit="1" customWidth="1"/>
    <col min="16" max="17" width="5.85546875" style="3" bestFit="1" customWidth="1"/>
    <col min="18" max="20" width="5" style="3" customWidth="1"/>
    <col min="21" max="21" width="5.85546875" style="3" bestFit="1" customWidth="1"/>
    <col min="22" max="24" width="5" style="3" customWidth="1"/>
    <col min="25" max="25" width="3.85546875" style="7" customWidth="1"/>
    <col min="26" max="16384" width="4.140625" style="3"/>
  </cols>
  <sheetData>
    <row r="1" spans="1:25" x14ac:dyDescent="0.25">
      <c r="X1" s="4"/>
      <c r="Y1" s="5"/>
    </row>
    <row r="2" spans="1:25" x14ac:dyDescent="0.25">
      <c r="Q2" s="6"/>
      <c r="Y2" s="3"/>
    </row>
    <row r="3" spans="1:25" x14ac:dyDescent="0.25">
      <c r="Y3" s="3"/>
    </row>
    <row r="4" spans="1:25" x14ac:dyDescent="0.25">
      <c r="Y4" s="3"/>
    </row>
    <row r="5" spans="1:25" x14ac:dyDescent="0.25">
      <c r="E5" s="320" t="s">
        <v>66</v>
      </c>
      <c r="F5" s="320"/>
      <c r="G5" s="320"/>
      <c r="H5" s="320"/>
      <c r="I5" s="320"/>
      <c r="J5" s="320"/>
      <c r="K5" s="320"/>
      <c r="L5" s="320"/>
      <c r="M5" s="320"/>
      <c r="N5" s="320"/>
      <c r="O5" s="320"/>
      <c r="P5" s="320"/>
      <c r="Q5" s="320"/>
      <c r="Y5" s="3"/>
    </row>
    <row r="6" spans="1:25" x14ac:dyDescent="0.25">
      <c r="E6" s="320"/>
      <c r="F6" s="320"/>
      <c r="G6" s="320"/>
      <c r="H6" s="320"/>
      <c r="I6" s="320"/>
      <c r="J6" s="320"/>
      <c r="K6" s="320"/>
      <c r="L6" s="320"/>
      <c r="M6" s="320"/>
      <c r="N6" s="320"/>
      <c r="O6" s="320"/>
      <c r="P6" s="320"/>
      <c r="Q6" s="320"/>
      <c r="Y6" s="3"/>
    </row>
    <row r="7" spans="1:25" x14ac:dyDescent="0.25">
      <c r="E7" s="320"/>
      <c r="F7" s="320"/>
      <c r="G7" s="320"/>
      <c r="H7" s="320"/>
      <c r="I7" s="320"/>
      <c r="J7" s="320"/>
      <c r="K7" s="320"/>
      <c r="L7" s="320"/>
      <c r="M7" s="320"/>
      <c r="N7" s="320"/>
      <c r="O7" s="320"/>
      <c r="P7" s="320"/>
      <c r="Q7" s="320"/>
      <c r="Y7" s="3"/>
    </row>
    <row r="8" spans="1:25" x14ac:dyDescent="0.25">
      <c r="E8" s="320"/>
      <c r="F8" s="320"/>
      <c r="G8" s="320"/>
      <c r="H8" s="320"/>
      <c r="I8" s="320"/>
      <c r="J8" s="320"/>
      <c r="K8" s="320"/>
      <c r="L8" s="320"/>
      <c r="M8" s="320"/>
      <c r="N8" s="320"/>
      <c r="O8" s="320"/>
      <c r="P8" s="320"/>
      <c r="Q8" s="320"/>
      <c r="Y8" s="3"/>
    </row>
    <row r="9" spans="1:25" ht="19.5" x14ac:dyDescent="0.3">
      <c r="E9" s="321" t="str">
        <f>CONCATENATE("w okresie ",Arkusz18!A2," - ",Arkusz18!B2," r.")</f>
        <v>w okresie 01.11.2023 - 30.11.2023 r.</v>
      </c>
      <c r="F9" s="321"/>
      <c r="G9" s="321"/>
      <c r="H9" s="321"/>
      <c r="I9" s="321"/>
      <c r="J9" s="321"/>
      <c r="K9" s="321"/>
      <c r="L9" s="321"/>
      <c r="M9" s="321"/>
      <c r="N9" s="321"/>
      <c r="O9" s="321"/>
      <c r="P9" s="321"/>
      <c r="Q9" s="321"/>
      <c r="Y9" s="3"/>
    </row>
    <row r="10" spans="1:25" x14ac:dyDescent="0.25">
      <c r="Y10" s="3"/>
    </row>
    <row r="11" spans="1:25" x14ac:dyDescent="0.25">
      <c r="Y11" s="3"/>
    </row>
    <row r="12" spans="1:25" x14ac:dyDescent="0.25">
      <c r="Y12" s="3"/>
    </row>
    <row r="13" spans="1:25" x14ac:dyDescent="0.25">
      <c r="Y13" s="3"/>
    </row>
    <row r="14" spans="1:25" x14ac:dyDescent="0.25">
      <c r="Y14" s="3"/>
    </row>
    <row r="15" spans="1:25" ht="18.75" x14ac:dyDescent="0.25">
      <c r="A15" s="9" t="s">
        <v>70</v>
      </c>
      <c r="Y15" s="3"/>
    </row>
    <row r="16" spans="1:25" ht="18.75" x14ac:dyDescent="0.25">
      <c r="A16" s="9"/>
      <c r="Y16" s="3"/>
    </row>
    <row r="18" spans="1:26" ht="15" customHeight="1" x14ac:dyDescent="0.25">
      <c r="A18" s="134" t="s">
        <v>140</v>
      </c>
      <c r="B18" s="134"/>
      <c r="C18" s="134"/>
      <c r="D18" s="134"/>
      <c r="E18" s="134"/>
      <c r="F18" s="134"/>
      <c r="G18" s="134"/>
      <c r="H18" s="134"/>
      <c r="I18" s="134"/>
      <c r="J18" s="134"/>
      <c r="K18" s="134"/>
      <c r="L18" s="134"/>
      <c r="M18" s="134"/>
      <c r="N18" s="134"/>
      <c r="O18" s="134"/>
      <c r="P18" s="134"/>
      <c r="Q18" s="134"/>
      <c r="R18" s="134"/>
      <c r="S18" s="134"/>
      <c r="T18" s="134"/>
      <c r="U18" s="134"/>
    </row>
    <row r="19" spans="1:26" x14ac:dyDescent="0.25">
      <c r="A19" s="134"/>
      <c r="B19" s="134"/>
      <c r="C19" s="134"/>
      <c r="D19" s="134"/>
      <c r="E19" s="134"/>
      <c r="F19" s="134"/>
      <c r="G19" s="134"/>
      <c r="H19" s="134"/>
      <c r="I19" s="134"/>
      <c r="J19" s="134"/>
      <c r="K19" s="134"/>
      <c r="L19" s="134"/>
      <c r="M19" s="134"/>
      <c r="N19" s="134"/>
      <c r="O19" s="134"/>
      <c r="P19" s="134"/>
      <c r="Q19" s="134"/>
      <c r="R19" s="134"/>
      <c r="S19" s="134"/>
      <c r="T19" s="134"/>
      <c r="U19" s="134"/>
    </row>
    <row r="20" spans="1:26" x14ac:dyDescent="0.25">
      <c r="A20" s="134"/>
      <c r="B20" s="134"/>
      <c r="C20" s="134"/>
      <c r="D20" s="134"/>
      <c r="E20" s="134"/>
      <c r="F20" s="134"/>
      <c r="G20" s="134"/>
      <c r="H20" s="134"/>
      <c r="I20" s="134"/>
      <c r="J20" s="134"/>
      <c r="K20" s="134"/>
      <c r="L20" s="134"/>
      <c r="M20" s="134"/>
      <c r="N20" s="134"/>
      <c r="O20" s="134"/>
      <c r="P20" s="134"/>
      <c r="Q20" s="134"/>
      <c r="R20" s="134"/>
      <c r="S20" s="134"/>
      <c r="T20" s="134"/>
      <c r="U20" s="134"/>
    </row>
    <row r="21" spans="1:26" ht="15.75" thickBot="1" x14ac:dyDescent="0.3">
      <c r="A21" s="21"/>
      <c r="B21" s="21"/>
      <c r="C21" s="21"/>
      <c r="D21" s="21"/>
      <c r="E21" s="21"/>
      <c r="F21" s="21"/>
      <c r="G21" s="21"/>
      <c r="H21" s="21"/>
      <c r="I21" s="21"/>
      <c r="J21" s="21"/>
      <c r="K21" s="21"/>
      <c r="L21" s="21"/>
      <c r="M21" s="21"/>
      <c r="N21" s="21"/>
      <c r="O21" s="21"/>
      <c r="P21" s="21"/>
      <c r="Q21" s="21"/>
      <c r="R21" s="21"/>
      <c r="S21" s="21"/>
      <c r="T21" s="21"/>
      <c r="U21" s="21"/>
    </row>
    <row r="22" spans="1:26" ht="28.5" customHeight="1" x14ac:dyDescent="0.25">
      <c r="G22" s="83" t="s">
        <v>2</v>
      </c>
      <c r="H22" s="84"/>
      <c r="I22" s="84"/>
      <c r="J22" s="84"/>
      <c r="K22" s="84" t="s">
        <v>3</v>
      </c>
      <c r="L22" s="84"/>
      <c r="M22" s="87" t="str">
        <f>CONCATENATE("decyzje ",Arkusz18!A2," - ",Arkusz18!B2," r.")</f>
        <v>decyzje 01.11.2023 - 30.11.2023 r.</v>
      </c>
      <c r="N22" s="87"/>
      <c r="O22" s="87"/>
      <c r="P22" s="87"/>
      <c r="Q22" s="87"/>
      <c r="R22" s="88"/>
    </row>
    <row r="23" spans="1:26" ht="60" customHeight="1" x14ac:dyDescent="0.25">
      <c r="G23" s="85"/>
      <c r="H23" s="86"/>
      <c r="I23" s="86"/>
      <c r="J23" s="86"/>
      <c r="K23" s="86"/>
      <c r="L23" s="86"/>
      <c r="M23" s="101" t="s">
        <v>25</v>
      </c>
      <c r="N23" s="101"/>
      <c r="O23" s="101" t="s">
        <v>26</v>
      </c>
      <c r="P23" s="101"/>
      <c r="Q23" s="101" t="s">
        <v>27</v>
      </c>
      <c r="R23" s="102"/>
    </row>
    <row r="24" spans="1:26" x14ac:dyDescent="0.25">
      <c r="G24" s="273" t="s">
        <v>34</v>
      </c>
      <c r="H24" s="274"/>
      <c r="I24" s="274"/>
      <c r="J24" s="274"/>
      <c r="K24" s="168">
        <f>Arkusz9!B5</f>
        <v>46913</v>
      </c>
      <c r="L24" s="168"/>
      <c r="M24" s="110">
        <f>Arkusz9!B3</f>
        <v>30663</v>
      </c>
      <c r="N24" s="110"/>
      <c r="O24" s="110">
        <f>Arkusz9!B2</f>
        <v>2091</v>
      </c>
      <c r="P24" s="110"/>
      <c r="Q24" s="110">
        <f>Arkusz9!B4</f>
        <v>1065</v>
      </c>
      <c r="R24" s="111"/>
    </row>
    <row r="25" spans="1:26" x14ac:dyDescent="0.25">
      <c r="G25" s="271" t="s">
        <v>35</v>
      </c>
      <c r="H25" s="272"/>
      <c r="I25" s="272"/>
      <c r="J25" s="272"/>
      <c r="K25" s="270">
        <f>Arkusz9!B13</f>
        <v>2726</v>
      </c>
      <c r="L25" s="270"/>
      <c r="M25" s="277">
        <f>Arkusz9!B11</f>
        <v>1590</v>
      </c>
      <c r="N25" s="277"/>
      <c r="O25" s="277">
        <f>Arkusz9!B10</f>
        <v>297</v>
      </c>
      <c r="P25" s="277"/>
      <c r="Q25" s="277">
        <f>Arkusz9!B12</f>
        <v>129</v>
      </c>
      <c r="R25" s="278"/>
    </row>
    <row r="26" spans="1:26" ht="15.75" thickBot="1" x14ac:dyDescent="0.3">
      <c r="G26" s="94" t="s">
        <v>24</v>
      </c>
      <c r="H26" s="95"/>
      <c r="I26" s="95"/>
      <c r="J26" s="95"/>
      <c r="K26" s="279">
        <f>Arkusz9!B9</f>
        <v>1952</v>
      </c>
      <c r="L26" s="279"/>
      <c r="M26" s="280">
        <f>Arkusz9!B7</f>
        <v>885</v>
      </c>
      <c r="N26" s="280"/>
      <c r="O26" s="280">
        <f>Arkusz9!B6</f>
        <v>131</v>
      </c>
      <c r="P26" s="280"/>
      <c r="Q26" s="280">
        <f>Arkusz9!B8</f>
        <v>96</v>
      </c>
      <c r="R26" s="281"/>
    </row>
    <row r="27" spans="1:26" ht="15.75" thickBot="1" x14ac:dyDescent="0.3">
      <c r="G27" s="308" t="s">
        <v>72</v>
      </c>
      <c r="H27" s="309"/>
      <c r="I27" s="309"/>
      <c r="J27" s="309"/>
      <c r="K27" s="275">
        <f>SUM(K24:K26)</f>
        <v>51591</v>
      </c>
      <c r="L27" s="275"/>
      <c r="M27" s="275">
        <f>SUM(M24:M26)</f>
        <v>33138</v>
      </c>
      <c r="N27" s="275"/>
      <c r="O27" s="275">
        <f>SUM(O24:O26)</f>
        <v>2519</v>
      </c>
      <c r="P27" s="275"/>
      <c r="Q27" s="275">
        <f>SUM(Q24:Q26)</f>
        <v>1290</v>
      </c>
      <c r="R27" s="276"/>
    </row>
    <row r="31" spans="1:26" x14ac:dyDescent="0.25">
      <c r="V31" s="12"/>
      <c r="W31" s="12"/>
      <c r="Z31" s="12"/>
    </row>
    <row r="37" spans="7:26" x14ac:dyDescent="0.25">
      <c r="V37" s="25"/>
      <c r="W37" s="25"/>
      <c r="X37" s="25"/>
      <c r="Y37" s="27"/>
      <c r="Z37" s="25"/>
    </row>
    <row r="38" spans="7:26" x14ac:dyDescent="0.25">
      <c r="V38" s="25"/>
      <c r="W38" s="25"/>
      <c r="X38" s="25"/>
      <c r="Y38" s="27"/>
      <c r="Z38" s="25"/>
    </row>
    <row r="39" spans="7:26" x14ac:dyDescent="0.25">
      <c r="V39" s="25"/>
      <c r="W39" s="25"/>
      <c r="X39" s="25"/>
      <c r="Y39" s="27"/>
      <c r="Z39" s="25"/>
    </row>
    <row r="40" spans="7:26" x14ac:dyDescent="0.25">
      <c r="V40" s="25"/>
      <c r="W40" s="25"/>
      <c r="X40" s="25"/>
      <c r="Y40" s="27"/>
      <c r="Z40" s="25"/>
    </row>
    <row r="41" spans="7:26" x14ac:dyDescent="0.25">
      <c r="V41" s="25"/>
      <c r="W41" s="25"/>
      <c r="X41" s="25"/>
      <c r="Y41" s="27"/>
      <c r="Z41" s="25"/>
    </row>
    <row r="42" spans="7:26" x14ac:dyDescent="0.25">
      <c r="V42" s="25"/>
      <c r="W42" s="25"/>
      <c r="X42" s="25"/>
      <c r="Y42" s="27"/>
      <c r="Z42" s="25"/>
    </row>
    <row r="43" spans="7:26" x14ac:dyDescent="0.25">
      <c r="V43" s="25"/>
      <c r="W43" s="25"/>
      <c r="X43" s="25"/>
      <c r="Y43" s="27"/>
      <c r="Z43" s="25"/>
    </row>
    <row r="44" spans="7:26" x14ac:dyDescent="0.25">
      <c r="V44" s="25"/>
      <c r="W44" s="25"/>
      <c r="X44" s="25"/>
      <c r="Y44" s="27"/>
      <c r="Z44" s="25"/>
    </row>
    <row r="45" spans="7:26" ht="15.75" thickBot="1" x14ac:dyDescent="0.3">
      <c r="V45" s="25"/>
      <c r="W45" s="25"/>
      <c r="X45" s="25"/>
      <c r="Y45" s="27"/>
      <c r="Z45" s="25"/>
    </row>
    <row r="46" spans="7:26" ht="63.75" customHeight="1" x14ac:dyDescent="0.25">
      <c r="G46" s="71" t="s">
        <v>2</v>
      </c>
      <c r="H46" s="72"/>
      <c r="I46" s="72"/>
      <c r="J46" s="72"/>
      <c r="K46" s="72"/>
      <c r="L46" s="72"/>
      <c r="M46" s="72"/>
      <c r="N46" s="72"/>
      <c r="O46" s="75" t="s">
        <v>3</v>
      </c>
      <c r="P46" s="75"/>
      <c r="Q46" s="66" t="s">
        <v>77</v>
      </c>
      <c r="R46" s="67"/>
      <c r="U46" s="25"/>
      <c r="V46" s="25"/>
      <c r="W46" s="25"/>
      <c r="X46" s="25"/>
      <c r="Y46" s="27"/>
    </row>
    <row r="47" spans="7:26" x14ac:dyDescent="0.25">
      <c r="G47" s="73"/>
      <c r="H47" s="74"/>
      <c r="I47" s="74"/>
      <c r="J47" s="74"/>
      <c r="K47" s="74"/>
      <c r="L47" s="74"/>
      <c r="M47" s="74"/>
      <c r="N47" s="74"/>
      <c r="O47" s="76"/>
      <c r="P47" s="76"/>
      <c r="Q47" s="68"/>
      <c r="R47" s="69"/>
      <c r="U47" s="25"/>
      <c r="V47" s="25"/>
      <c r="W47" s="25"/>
      <c r="X47" s="25"/>
      <c r="Y47" s="27"/>
    </row>
    <row r="48" spans="7:26" x14ac:dyDescent="0.25">
      <c r="G48" s="77" t="s">
        <v>73</v>
      </c>
      <c r="H48" s="78"/>
      <c r="I48" s="78"/>
      <c r="J48" s="78"/>
      <c r="K48" s="78"/>
      <c r="L48" s="78"/>
      <c r="M48" s="78"/>
      <c r="N48" s="78"/>
      <c r="O48" s="79">
        <f>Arkusz10!A2</f>
        <v>459</v>
      </c>
      <c r="P48" s="79"/>
      <c r="Q48" s="56">
        <f>Arkusz10!A3</f>
        <v>344</v>
      </c>
      <c r="R48" s="57"/>
      <c r="U48" s="25"/>
      <c r="V48" s="25"/>
      <c r="W48" s="25"/>
      <c r="X48" s="25"/>
      <c r="Y48" s="27"/>
    </row>
    <row r="49" spans="7:26" x14ac:dyDescent="0.25">
      <c r="G49" s="80" t="s">
        <v>74</v>
      </c>
      <c r="H49" s="81"/>
      <c r="I49" s="81"/>
      <c r="J49" s="81"/>
      <c r="K49" s="81"/>
      <c r="L49" s="81"/>
      <c r="M49" s="81"/>
      <c r="N49" s="81"/>
      <c r="O49" s="82">
        <f>Arkusz10!A4</f>
        <v>49</v>
      </c>
      <c r="P49" s="82"/>
      <c r="Q49" s="62">
        <f>Arkusz10!A5</f>
        <v>47</v>
      </c>
      <c r="R49" s="63"/>
      <c r="U49" s="25"/>
      <c r="V49" s="25"/>
      <c r="W49" s="25"/>
      <c r="X49" s="25"/>
      <c r="Y49" s="27"/>
    </row>
    <row r="50" spans="7:26" x14ac:dyDescent="0.25">
      <c r="G50" s="77" t="s">
        <v>75</v>
      </c>
      <c r="H50" s="78"/>
      <c r="I50" s="78"/>
      <c r="J50" s="78"/>
      <c r="K50" s="78"/>
      <c r="L50" s="78"/>
      <c r="M50" s="78"/>
      <c r="N50" s="78"/>
      <c r="O50" s="79">
        <f>Arkusz10!A6</f>
        <v>1</v>
      </c>
      <c r="P50" s="79"/>
      <c r="Q50" s="56">
        <f>Arkusz10!A7</f>
        <v>1</v>
      </c>
      <c r="R50" s="57"/>
      <c r="U50" s="25"/>
      <c r="V50" s="25"/>
      <c r="W50" s="25"/>
      <c r="X50" s="25"/>
      <c r="Y50" s="27"/>
    </row>
    <row r="51" spans="7:26" ht="15.75" thickBot="1" x14ac:dyDescent="0.3">
      <c r="G51" s="97" t="s">
        <v>76</v>
      </c>
      <c r="H51" s="98"/>
      <c r="I51" s="98"/>
      <c r="J51" s="98"/>
      <c r="K51" s="98"/>
      <c r="L51" s="98"/>
      <c r="M51" s="98"/>
      <c r="N51" s="98"/>
      <c r="O51" s="96">
        <f>Arkusz10!A8</f>
        <v>8</v>
      </c>
      <c r="P51" s="96"/>
      <c r="Q51" s="58">
        <f>Arkusz10!A9</f>
        <v>8</v>
      </c>
      <c r="R51" s="59"/>
      <c r="U51" s="25"/>
      <c r="V51" s="25"/>
      <c r="W51" s="25"/>
      <c r="X51" s="25"/>
      <c r="Y51" s="27"/>
    </row>
    <row r="52" spans="7:26" ht="15.75" thickBot="1" x14ac:dyDescent="0.3">
      <c r="G52" s="99" t="s">
        <v>72</v>
      </c>
      <c r="H52" s="100"/>
      <c r="I52" s="100"/>
      <c r="J52" s="100"/>
      <c r="K52" s="100"/>
      <c r="L52" s="100"/>
      <c r="M52" s="100"/>
      <c r="N52" s="100"/>
      <c r="O52" s="64">
        <f>SUM(O48:O51)</f>
        <v>517</v>
      </c>
      <c r="P52" s="64"/>
      <c r="Q52" s="60">
        <f>SUM(Q48:Q51)</f>
        <v>400</v>
      </c>
      <c r="R52" s="61"/>
      <c r="U52" s="25"/>
      <c r="V52" s="25"/>
      <c r="W52" s="25"/>
      <c r="X52" s="25"/>
      <c r="Y52" s="27"/>
    </row>
    <row r="53" spans="7:26" x14ac:dyDescent="0.25">
      <c r="V53" s="25"/>
      <c r="W53" s="25"/>
      <c r="X53" s="25"/>
      <c r="Y53" s="27"/>
      <c r="Z53" s="25"/>
    </row>
    <row r="54" spans="7:26" x14ac:dyDescent="0.25">
      <c r="V54" s="25"/>
      <c r="W54" s="25"/>
      <c r="X54" s="25"/>
      <c r="Y54" s="27"/>
      <c r="Z54" s="25"/>
    </row>
    <row r="55" spans="7:26" ht="15.75" thickBot="1" x14ac:dyDescent="0.3">
      <c r="V55" s="25"/>
      <c r="W55" s="25"/>
      <c r="X55" s="25"/>
      <c r="Y55" s="27"/>
      <c r="Z55" s="25"/>
    </row>
    <row r="56" spans="7:26" ht="33" customHeight="1" x14ac:dyDescent="0.25">
      <c r="G56" s="83" t="s">
        <v>2</v>
      </c>
      <c r="H56" s="84"/>
      <c r="I56" s="84"/>
      <c r="J56" s="84"/>
      <c r="K56" s="84" t="s">
        <v>3</v>
      </c>
      <c r="L56" s="84"/>
      <c r="M56" s="87" t="str">
        <f>CONCATENATE("decyzje ",Arkusz18!C2," - ",Arkusz18!B2," r.")</f>
        <v>decyzje 01.01.2023 - 30.11.2023 r.</v>
      </c>
      <c r="N56" s="87"/>
      <c r="O56" s="87"/>
      <c r="P56" s="87"/>
      <c r="Q56" s="87"/>
      <c r="R56" s="88"/>
      <c r="V56" s="25"/>
      <c r="W56" s="25"/>
      <c r="X56" s="25"/>
      <c r="Y56" s="27"/>
      <c r="Z56" s="25"/>
    </row>
    <row r="57" spans="7:26" ht="63.75" customHeight="1" x14ac:dyDescent="0.25">
      <c r="G57" s="85"/>
      <c r="H57" s="86"/>
      <c r="I57" s="86"/>
      <c r="J57" s="86"/>
      <c r="K57" s="86"/>
      <c r="L57" s="86"/>
      <c r="M57" s="101" t="s">
        <v>25</v>
      </c>
      <c r="N57" s="101"/>
      <c r="O57" s="101" t="s">
        <v>26</v>
      </c>
      <c r="P57" s="101"/>
      <c r="Q57" s="101" t="s">
        <v>27</v>
      </c>
      <c r="R57" s="102"/>
      <c r="V57" s="25"/>
      <c r="W57" s="25"/>
      <c r="X57" s="25"/>
      <c r="Y57" s="27"/>
      <c r="Z57" s="25"/>
    </row>
    <row r="58" spans="7:26" x14ac:dyDescent="0.25">
      <c r="G58" s="273" t="s">
        <v>34</v>
      </c>
      <c r="H58" s="274"/>
      <c r="I58" s="274"/>
      <c r="J58" s="274"/>
      <c r="K58" s="168">
        <f>Arkusz11!B5</f>
        <v>517989</v>
      </c>
      <c r="L58" s="168"/>
      <c r="M58" s="110">
        <f>Arkusz11!B3</f>
        <v>308957</v>
      </c>
      <c r="N58" s="110"/>
      <c r="O58" s="110">
        <f>Arkusz11!B2</f>
        <v>22609</v>
      </c>
      <c r="P58" s="110"/>
      <c r="Q58" s="110">
        <f>Arkusz11!B4</f>
        <v>12256</v>
      </c>
      <c r="R58" s="111"/>
      <c r="V58" s="25"/>
      <c r="W58" s="25"/>
      <c r="X58" s="25"/>
      <c r="Y58" s="27"/>
      <c r="Z58" s="25"/>
    </row>
    <row r="59" spans="7:26" x14ac:dyDescent="0.25">
      <c r="G59" s="271" t="s">
        <v>35</v>
      </c>
      <c r="H59" s="272"/>
      <c r="I59" s="272"/>
      <c r="J59" s="272"/>
      <c r="K59" s="270">
        <f>Arkusz11!B13</f>
        <v>33097</v>
      </c>
      <c r="L59" s="270"/>
      <c r="M59" s="277">
        <f>Arkusz11!B11</f>
        <v>23219</v>
      </c>
      <c r="N59" s="277"/>
      <c r="O59" s="277">
        <f>Arkusz11!B10</f>
        <v>2750</v>
      </c>
      <c r="P59" s="277"/>
      <c r="Q59" s="277">
        <f>Arkusz11!B12</f>
        <v>1373</v>
      </c>
      <c r="R59" s="278"/>
      <c r="V59" s="25"/>
      <c r="W59" s="25"/>
      <c r="X59" s="25"/>
      <c r="Y59" s="27"/>
      <c r="Z59" s="25"/>
    </row>
    <row r="60" spans="7:26" ht="15.75" thickBot="1" x14ac:dyDescent="0.3">
      <c r="G60" s="94" t="s">
        <v>24</v>
      </c>
      <c r="H60" s="95"/>
      <c r="I60" s="95"/>
      <c r="J60" s="95"/>
      <c r="K60" s="279">
        <f>Arkusz11!B9</f>
        <v>21934</v>
      </c>
      <c r="L60" s="279"/>
      <c r="M60" s="280">
        <f>Arkusz11!B7</f>
        <v>8912</v>
      </c>
      <c r="N60" s="280"/>
      <c r="O60" s="280">
        <f>Arkusz11!B6</f>
        <v>1095</v>
      </c>
      <c r="P60" s="280"/>
      <c r="Q60" s="280">
        <f>Arkusz11!B8</f>
        <v>967</v>
      </c>
      <c r="R60" s="281"/>
      <c r="V60" s="25"/>
      <c r="W60" s="25"/>
      <c r="X60" s="25"/>
      <c r="Y60" s="27"/>
      <c r="Z60" s="25"/>
    </row>
    <row r="61" spans="7:26" ht="15.75" thickBot="1" x14ac:dyDescent="0.3">
      <c r="G61" s="308" t="s">
        <v>72</v>
      </c>
      <c r="H61" s="309"/>
      <c r="I61" s="309"/>
      <c r="J61" s="309"/>
      <c r="K61" s="275">
        <f>SUM(K58:L60)</f>
        <v>573020</v>
      </c>
      <c r="L61" s="275"/>
      <c r="M61" s="275">
        <f t="shared" ref="M61" si="0">SUM(M58:N60)</f>
        <v>341088</v>
      </c>
      <c r="N61" s="275"/>
      <c r="O61" s="275">
        <f t="shared" ref="O61" si="1">SUM(O58:P60)</f>
        <v>26454</v>
      </c>
      <c r="P61" s="275"/>
      <c r="Q61" s="275">
        <f t="shared" ref="Q61" si="2">SUM(Q58:R60)</f>
        <v>14596</v>
      </c>
      <c r="R61" s="276"/>
      <c r="V61" s="25"/>
      <c r="W61" s="25"/>
      <c r="X61" s="25"/>
      <c r="Y61" s="27"/>
      <c r="Z61" s="25"/>
    </row>
    <row r="62" spans="7:26" x14ac:dyDescent="0.25">
      <c r="V62" s="25"/>
      <c r="W62" s="25"/>
      <c r="X62" s="25"/>
      <c r="Y62" s="27"/>
      <c r="Z62" s="25"/>
    </row>
    <row r="63" spans="7:26" x14ac:dyDescent="0.25">
      <c r="V63" s="25"/>
      <c r="W63" s="25"/>
      <c r="X63" s="25"/>
      <c r="Y63" s="27"/>
      <c r="Z63" s="25"/>
    </row>
    <row r="64" spans="7:26" x14ac:dyDescent="0.25">
      <c r="V64" s="25"/>
      <c r="W64" s="25"/>
      <c r="X64" s="25"/>
      <c r="Y64" s="27"/>
      <c r="Z64" s="25"/>
    </row>
    <row r="66" spans="14:26" x14ac:dyDescent="0.25">
      <c r="N66" s="28"/>
      <c r="O66" s="28"/>
      <c r="P66" s="28"/>
      <c r="Q66" s="28"/>
      <c r="R66" s="28"/>
      <c r="S66" s="28"/>
      <c r="T66" s="28"/>
      <c r="U66" s="28"/>
      <c r="V66" s="29"/>
      <c r="W66" s="28"/>
      <c r="X66" s="30"/>
      <c r="Y66" s="31"/>
      <c r="Z66" s="30"/>
    </row>
    <row r="81" spans="1:25" ht="15.75" thickBot="1" x14ac:dyDescent="0.3"/>
    <row r="82" spans="1:25" ht="57.75" customHeight="1" x14ac:dyDescent="0.25">
      <c r="G82" s="71" t="s">
        <v>2</v>
      </c>
      <c r="H82" s="72"/>
      <c r="I82" s="72"/>
      <c r="J82" s="72"/>
      <c r="K82" s="72"/>
      <c r="L82" s="72"/>
      <c r="M82" s="72"/>
      <c r="N82" s="72"/>
      <c r="O82" s="75" t="s">
        <v>3</v>
      </c>
      <c r="P82" s="75"/>
      <c r="Q82" s="66" t="s">
        <v>77</v>
      </c>
      <c r="R82" s="67"/>
    </row>
    <row r="83" spans="1:25" x14ac:dyDescent="0.25">
      <c r="G83" s="73"/>
      <c r="H83" s="74"/>
      <c r="I83" s="74"/>
      <c r="J83" s="74"/>
      <c r="K83" s="74"/>
      <c r="L83" s="74"/>
      <c r="M83" s="74"/>
      <c r="N83" s="74"/>
      <c r="O83" s="76"/>
      <c r="P83" s="76"/>
      <c r="Q83" s="68"/>
      <c r="R83" s="69"/>
    </row>
    <row r="84" spans="1:25" x14ac:dyDescent="0.25">
      <c r="G84" s="77" t="s">
        <v>73</v>
      </c>
      <c r="H84" s="78"/>
      <c r="I84" s="78"/>
      <c r="J84" s="78"/>
      <c r="K84" s="78"/>
      <c r="L84" s="78"/>
      <c r="M84" s="78"/>
      <c r="N84" s="78"/>
      <c r="O84" s="79">
        <f>Arkusz12!A2</f>
        <v>3988</v>
      </c>
      <c r="P84" s="79"/>
      <c r="Q84" s="56">
        <f>Arkusz12!A3</f>
        <v>3094</v>
      </c>
      <c r="R84" s="57"/>
    </row>
    <row r="85" spans="1:25" x14ac:dyDescent="0.25">
      <c r="G85" s="80" t="s">
        <v>74</v>
      </c>
      <c r="H85" s="81"/>
      <c r="I85" s="81"/>
      <c r="J85" s="81"/>
      <c r="K85" s="81"/>
      <c r="L85" s="81"/>
      <c r="M85" s="81"/>
      <c r="N85" s="81"/>
      <c r="O85" s="82">
        <f>Arkusz12!A4</f>
        <v>474</v>
      </c>
      <c r="P85" s="82"/>
      <c r="Q85" s="62">
        <f>Arkusz12!A5</f>
        <v>420</v>
      </c>
      <c r="R85" s="63"/>
    </row>
    <row r="86" spans="1:25" x14ac:dyDescent="0.25">
      <c r="G86" s="77" t="s">
        <v>75</v>
      </c>
      <c r="H86" s="78"/>
      <c r="I86" s="78"/>
      <c r="J86" s="78"/>
      <c r="K86" s="78"/>
      <c r="L86" s="78"/>
      <c r="M86" s="78"/>
      <c r="N86" s="78"/>
      <c r="O86" s="79">
        <f>Arkusz12!A6</f>
        <v>1</v>
      </c>
      <c r="P86" s="79"/>
      <c r="Q86" s="56">
        <f>Arkusz12!A7</f>
        <v>7</v>
      </c>
      <c r="R86" s="57"/>
    </row>
    <row r="87" spans="1:25" ht="15.75" thickBot="1" x14ac:dyDescent="0.3">
      <c r="G87" s="97" t="s">
        <v>76</v>
      </c>
      <c r="H87" s="98"/>
      <c r="I87" s="98"/>
      <c r="J87" s="98"/>
      <c r="K87" s="98"/>
      <c r="L87" s="98"/>
      <c r="M87" s="98"/>
      <c r="N87" s="98"/>
      <c r="O87" s="96">
        <f>Arkusz12!A8</f>
        <v>57</v>
      </c>
      <c r="P87" s="96"/>
      <c r="Q87" s="58">
        <f>Arkusz12!A9</f>
        <v>40</v>
      </c>
      <c r="R87" s="59"/>
    </row>
    <row r="88" spans="1:25" ht="15.75" thickBot="1" x14ac:dyDescent="0.3">
      <c r="G88" s="99" t="s">
        <v>72</v>
      </c>
      <c r="H88" s="100"/>
      <c r="I88" s="100"/>
      <c r="J88" s="100"/>
      <c r="K88" s="100"/>
      <c r="L88" s="100"/>
      <c r="M88" s="100"/>
      <c r="N88" s="100"/>
      <c r="O88" s="64">
        <f>SUM(O84:P87)</f>
        <v>4520</v>
      </c>
      <c r="P88" s="64"/>
      <c r="Q88" s="64">
        <f>SUM(Q84:R87)</f>
        <v>3561</v>
      </c>
      <c r="R88" s="65"/>
    </row>
    <row r="91" spans="1:25" x14ac:dyDescent="0.25">
      <c r="A91" s="292" t="s">
        <v>175</v>
      </c>
      <c r="B91" s="322"/>
      <c r="C91" s="322"/>
      <c r="D91" s="322"/>
      <c r="E91" s="322"/>
      <c r="F91" s="322"/>
      <c r="G91" s="322"/>
      <c r="H91" s="322"/>
      <c r="I91" s="322"/>
      <c r="J91" s="322"/>
      <c r="K91" s="322"/>
      <c r="L91" s="322"/>
      <c r="M91" s="322"/>
      <c r="N91" s="322"/>
      <c r="O91" s="322"/>
      <c r="P91" s="322"/>
      <c r="Q91" s="322"/>
      <c r="R91" s="322"/>
      <c r="S91" s="322"/>
      <c r="T91" s="322"/>
      <c r="U91" s="322"/>
      <c r="V91" s="322"/>
      <c r="W91" s="322"/>
      <c r="X91" s="322"/>
      <c r="Y91" s="322"/>
    </row>
    <row r="92" spans="1:25" x14ac:dyDescent="0.25">
      <c r="A92" s="322"/>
      <c r="B92" s="322"/>
      <c r="C92" s="322"/>
      <c r="D92" s="322"/>
      <c r="E92" s="322"/>
      <c r="F92" s="322"/>
      <c r="G92" s="322"/>
      <c r="H92" s="322"/>
      <c r="I92" s="322"/>
      <c r="J92" s="322"/>
      <c r="K92" s="322"/>
      <c r="L92" s="322"/>
      <c r="M92" s="322"/>
      <c r="N92" s="322"/>
      <c r="O92" s="322"/>
      <c r="P92" s="322"/>
      <c r="Q92" s="322"/>
      <c r="R92" s="322"/>
      <c r="S92" s="322"/>
      <c r="T92" s="322"/>
      <c r="U92" s="322"/>
      <c r="V92" s="322"/>
      <c r="W92" s="322"/>
      <c r="X92" s="322"/>
      <c r="Y92" s="322"/>
    </row>
    <row r="93" spans="1:25" x14ac:dyDescent="0.25">
      <c r="A93" s="322"/>
      <c r="B93" s="322"/>
      <c r="C93" s="322"/>
      <c r="D93" s="322"/>
      <c r="E93" s="322"/>
      <c r="F93" s="322"/>
      <c r="G93" s="322"/>
      <c r="H93" s="322"/>
      <c r="I93" s="322"/>
      <c r="J93" s="322"/>
      <c r="K93" s="322"/>
      <c r="L93" s="322"/>
      <c r="M93" s="322"/>
      <c r="N93" s="322"/>
      <c r="O93" s="322"/>
      <c r="P93" s="322"/>
      <c r="Q93" s="322"/>
      <c r="R93" s="322"/>
      <c r="S93" s="322"/>
      <c r="T93" s="322"/>
      <c r="U93" s="322"/>
      <c r="V93" s="322"/>
      <c r="W93" s="322"/>
      <c r="X93" s="322"/>
      <c r="Y93" s="322"/>
    </row>
    <row r="94" spans="1:25" x14ac:dyDescent="0.25">
      <c r="A94" s="322"/>
      <c r="B94" s="322"/>
      <c r="C94" s="322"/>
      <c r="D94" s="322"/>
      <c r="E94" s="322"/>
      <c r="F94" s="322"/>
      <c r="G94" s="322"/>
      <c r="H94" s="322"/>
      <c r="I94" s="322"/>
      <c r="J94" s="322"/>
      <c r="K94" s="322"/>
      <c r="L94" s="322"/>
      <c r="M94" s="322"/>
      <c r="N94" s="322"/>
      <c r="O94" s="322"/>
      <c r="P94" s="322"/>
      <c r="Q94" s="322"/>
      <c r="R94" s="322"/>
      <c r="S94" s="322"/>
      <c r="T94" s="322"/>
      <c r="U94" s="322"/>
      <c r="V94" s="322"/>
      <c r="W94" s="322"/>
      <c r="X94" s="322"/>
      <c r="Y94" s="322"/>
    </row>
    <row r="95" spans="1:25" s="52" customFormat="1" x14ac:dyDescent="0.25">
      <c r="A95" s="322"/>
      <c r="B95" s="322"/>
      <c r="C95" s="322"/>
      <c r="D95" s="322"/>
      <c r="E95" s="322"/>
      <c r="F95" s="322"/>
      <c r="G95" s="322"/>
      <c r="H95" s="322"/>
      <c r="I95" s="322"/>
      <c r="J95" s="322"/>
      <c r="K95" s="322"/>
      <c r="L95" s="322"/>
      <c r="M95" s="322"/>
      <c r="N95" s="322"/>
      <c r="O95" s="322"/>
      <c r="P95" s="322"/>
      <c r="Q95" s="322"/>
      <c r="R95" s="322"/>
      <c r="S95" s="322"/>
      <c r="T95" s="322"/>
      <c r="U95" s="322"/>
      <c r="V95" s="322"/>
      <c r="W95" s="322"/>
      <c r="X95" s="322"/>
      <c r="Y95" s="322"/>
    </row>
    <row r="96" spans="1:25" x14ac:dyDescent="0.25">
      <c r="A96" s="322"/>
      <c r="B96" s="322"/>
      <c r="C96" s="322"/>
      <c r="D96" s="322"/>
      <c r="E96" s="322"/>
      <c r="F96" s="322"/>
      <c r="G96" s="322"/>
      <c r="H96" s="322"/>
      <c r="I96" s="322"/>
      <c r="J96" s="322"/>
      <c r="K96" s="322"/>
      <c r="L96" s="322"/>
      <c r="M96" s="322"/>
      <c r="N96" s="322"/>
      <c r="O96" s="322"/>
      <c r="P96" s="322"/>
      <c r="Q96" s="322"/>
      <c r="R96" s="322"/>
      <c r="S96" s="322"/>
      <c r="T96" s="322"/>
      <c r="U96" s="322"/>
      <c r="V96" s="322"/>
      <c r="W96" s="322"/>
      <c r="X96" s="322"/>
      <c r="Y96" s="322"/>
    </row>
    <row r="97" spans="1:26" x14ac:dyDescent="0.25">
      <c r="A97" s="322"/>
      <c r="B97" s="322"/>
      <c r="C97" s="322"/>
      <c r="D97" s="322"/>
      <c r="E97" s="322"/>
      <c r="F97" s="322"/>
      <c r="G97" s="322"/>
      <c r="H97" s="322"/>
      <c r="I97" s="322"/>
      <c r="J97" s="322"/>
      <c r="K97" s="322"/>
      <c r="L97" s="322"/>
      <c r="M97" s="322"/>
      <c r="N97" s="322"/>
      <c r="O97" s="322"/>
      <c r="P97" s="322"/>
      <c r="Q97" s="322"/>
      <c r="R97" s="322"/>
      <c r="S97" s="322"/>
      <c r="T97" s="322"/>
      <c r="U97" s="322"/>
      <c r="V97" s="322"/>
      <c r="W97" s="322"/>
      <c r="X97" s="322"/>
      <c r="Y97" s="322"/>
    </row>
    <row r="98" spans="1:26" x14ac:dyDescent="0.25">
      <c r="A98" s="322"/>
      <c r="B98" s="322"/>
      <c r="C98" s="322"/>
      <c r="D98" s="322"/>
      <c r="E98" s="322"/>
      <c r="F98" s="322"/>
      <c r="G98" s="322"/>
      <c r="H98" s="322"/>
      <c r="I98" s="322"/>
      <c r="J98" s="322"/>
      <c r="K98" s="322"/>
      <c r="L98" s="322"/>
      <c r="M98" s="322"/>
      <c r="N98" s="322"/>
      <c r="O98" s="322"/>
      <c r="P98" s="322"/>
      <c r="Q98" s="322"/>
      <c r="R98" s="322"/>
      <c r="S98" s="322"/>
      <c r="T98" s="322"/>
      <c r="U98" s="322"/>
      <c r="V98" s="322"/>
      <c r="W98" s="322"/>
      <c r="X98" s="322"/>
      <c r="Y98" s="322"/>
    </row>
    <row r="99" spans="1:26" x14ac:dyDescent="0.25">
      <c r="A99" s="322"/>
      <c r="B99" s="322"/>
      <c r="C99" s="322"/>
      <c r="D99" s="322"/>
      <c r="E99" s="322"/>
      <c r="F99" s="322"/>
      <c r="G99" s="322"/>
      <c r="H99" s="322"/>
      <c r="I99" s="322"/>
      <c r="J99" s="322"/>
      <c r="K99" s="322"/>
      <c r="L99" s="322"/>
      <c r="M99" s="322"/>
      <c r="N99" s="322"/>
      <c r="O99" s="322"/>
      <c r="P99" s="322"/>
      <c r="Q99" s="322"/>
      <c r="R99" s="322"/>
      <c r="S99" s="322"/>
      <c r="T99" s="322"/>
      <c r="U99" s="322"/>
      <c r="V99" s="322"/>
      <c r="W99" s="322"/>
      <c r="X99" s="322"/>
      <c r="Y99" s="322"/>
    </row>
    <row r="100" spans="1:26" x14ac:dyDescent="0.25">
      <c r="A100" s="322"/>
      <c r="B100" s="322"/>
      <c r="C100" s="322"/>
      <c r="D100" s="322"/>
      <c r="E100" s="322"/>
      <c r="F100" s="322"/>
      <c r="G100" s="322"/>
      <c r="H100" s="322"/>
      <c r="I100" s="322"/>
      <c r="J100" s="322"/>
      <c r="K100" s="322"/>
      <c r="L100" s="322"/>
      <c r="M100" s="322"/>
      <c r="N100" s="322"/>
      <c r="O100" s="322"/>
      <c r="P100" s="322"/>
      <c r="Q100" s="322"/>
      <c r="R100" s="322"/>
      <c r="S100" s="322"/>
      <c r="T100" s="322"/>
      <c r="U100" s="322"/>
      <c r="V100" s="322"/>
      <c r="W100" s="322"/>
      <c r="X100" s="322"/>
      <c r="Y100" s="322"/>
    </row>
    <row r="105" spans="1:26" ht="36" customHeight="1" x14ac:dyDescent="0.25">
      <c r="A105" s="134" t="s">
        <v>141</v>
      </c>
      <c r="B105" s="134"/>
      <c r="C105" s="134"/>
      <c r="D105" s="134"/>
      <c r="E105" s="134"/>
      <c r="F105" s="134"/>
      <c r="G105" s="134"/>
      <c r="H105" s="134"/>
      <c r="I105" s="134"/>
      <c r="J105" s="134"/>
      <c r="K105" s="134"/>
      <c r="L105" s="134"/>
      <c r="M105" s="134"/>
      <c r="N105" s="134"/>
      <c r="O105" s="134"/>
      <c r="P105" s="134"/>
      <c r="Q105" s="134"/>
      <c r="R105" s="134"/>
      <c r="S105" s="134"/>
      <c r="T105" s="134"/>
      <c r="U105" s="134"/>
    </row>
    <row r="106" spans="1:26" x14ac:dyDescent="0.25">
      <c r="A106" s="134"/>
      <c r="B106" s="134"/>
      <c r="C106" s="134"/>
      <c r="D106" s="134"/>
      <c r="E106" s="134"/>
      <c r="F106" s="134"/>
      <c r="G106" s="134"/>
      <c r="H106" s="134"/>
      <c r="I106" s="134"/>
      <c r="J106" s="134"/>
      <c r="K106" s="134"/>
      <c r="L106" s="134"/>
      <c r="M106" s="134"/>
      <c r="N106" s="134"/>
      <c r="O106" s="134"/>
      <c r="P106" s="134"/>
      <c r="Q106" s="134"/>
      <c r="R106" s="134"/>
      <c r="S106" s="134"/>
      <c r="T106" s="134"/>
      <c r="U106" s="134"/>
    </row>
    <row r="107" spans="1:26" ht="15.75" customHeight="1" thickBot="1" x14ac:dyDescent="0.3">
      <c r="A107" s="21"/>
      <c r="B107" s="21"/>
      <c r="C107" s="21"/>
      <c r="D107" s="21"/>
      <c r="E107" s="21"/>
      <c r="F107" s="21"/>
      <c r="G107" s="21"/>
      <c r="H107" s="21"/>
      <c r="I107" s="21"/>
      <c r="J107" s="21"/>
      <c r="K107" s="21"/>
      <c r="L107" s="70" t="str">
        <f>CONCATENATE(Arkusz18!C2," - ",Arkusz18!B2," r.")</f>
        <v>01.01.2023 - 30.11.2023 r.</v>
      </c>
      <c r="M107" s="70"/>
      <c r="N107" s="70"/>
      <c r="O107" s="70"/>
      <c r="P107" s="70"/>
      <c r="Q107" s="70"/>
      <c r="R107" s="70"/>
      <c r="S107" s="70"/>
      <c r="T107" s="70"/>
      <c r="U107" s="70"/>
      <c r="V107" s="70"/>
    </row>
    <row r="108" spans="1:26" ht="103.5" x14ac:dyDescent="0.25">
      <c r="C108" s="225" t="s">
        <v>2</v>
      </c>
      <c r="D108" s="226"/>
      <c r="E108" s="226"/>
      <c r="F108" s="226"/>
      <c r="G108" s="226"/>
      <c r="H108" s="226"/>
      <c r="I108" s="226"/>
      <c r="J108" s="226"/>
      <c r="K108" s="226"/>
      <c r="L108" s="325" t="s">
        <v>79</v>
      </c>
      <c r="M108" s="325"/>
      <c r="N108" s="32" t="s">
        <v>12</v>
      </c>
      <c r="O108" s="32" t="s">
        <v>94</v>
      </c>
      <c r="P108" s="32" t="s">
        <v>84</v>
      </c>
      <c r="Q108" s="32" t="s">
        <v>53</v>
      </c>
      <c r="R108" s="32" t="s">
        <v>39</v>
      </c>
      <c r="S108" s="32" t="s">
        <v>4</v>
      </c>
      <c r="T108" s="32" t="s">
        <v>42</v>
      </c>
      <c r="U108" s="32" t="s">
        <v>83</v>
      </c>
      <c r="V108" s="325" t="s">
        <v>78</v>
      </c>
      <c r="W108" s="326"/>
      <c r="Y108" s="3"/>
      <c r="Z108" s="7"/>
    </row>
    <row r="109" spans="1:26" x14ac:dyDescent="0.25">
      <c r="C109" s="172" t="s">
        <v>34</v>
      </c>
      <c r="D109" s="173"/>
      <c r="E109" s="173"/>
      <c r="F109" s="173"/>
      <c r="G109" s="173"/>
      <c r="H109" s="173"/>
      <c r="I109" s="173"/>
      <c r="J109" s="173"/>
      <c r="K109" s="173"/>
      <c r="L109" s="110">
        <f>Arkusz13!C2</f>
        <v>17848</v>
      </c>
      <c r="M109" s="110"/>
      <c r="N109" s="33">
        <f>Arkusz13!C18</f>
        <v>5760</v>
      </c>
      <c r="O109" s="33">
        <f>Arkusz13!C34</f>
        <v>10818</v>
      </c>
      <c r="P109" s="33">
        <f>Arkusz13!C50</f>
        <v>3016</v>
      </c>
      <c r="Q109" s="33">
        <f>Arkusz13!C66</f>
        <v>190</v>
      </c>
      <c r="R109" s="33">
        <f>Arkusz13!C82</f>
        <v>0</v>
      </c>
      <c r="S109" s="33">
        <f>Arkusz13!C98</f>
        <v>0</v>
      </c>
      <c r="T109" s="33">
        <f>Arkusz13!C114</f>
        <v>0</v>
      </c>
      <c r="U109" s="33">
        <f>Arkusz13!C130-SUM(N109:T109)</f>
        <v>600</v>
      </c>
      <c r="V109" s="168">
        <f t="shared" ref="V109:V123" si="3">SUM(N109:U109)</f>
        <v>20384</v>
      </c>
      <c r="W109" s="169"/>
      <c r="Y109" s="3"/>
      <c r="Z109" s="7"/>
    </row>
    <row r="110" spans="1:26" x14ac:dyDescent="0.25">
      <c r="C110" s="170" t="s">
        <v>35</v>
      </c>
      <c r="D110" s="171"/>
      <c r="E110" s="171"/>
      <c r="F110" s="171"/>
      <c r="G110" s="171"/>
      <c r="H110" s="171"/>
      <c r="I110" s="171"/>
      <c r="J110" s="171"/>
      <c r="K110" s="171"/>
      <c r="L110" s="110">
        <f>Arkusz13!C3</f>
        <v>1062</v>
      </c>
      <c r="M110" s="110"/>
      <c r="N110" s="33">
        <f>Arkusz13!C19</f>
        <v>579</v>
      </c>
      <c r="O110" s="33">
        <f>Arkusz13!C35</f>
        <v>274</v>
      </c>
      <c r="P110" s="33">
        <f>Arkusz13!C51</f>
        <v>227</v>
      </c>
      <c r="Q110" s="33">
        <f>Arkusz13!C67</f>
        <v>50</v>
      </c>
      <c r="R110" s="33">
        <f>Arkusz13!C83</f>
        <v>0</v>
      </c>
      <c r="S110" s="33">
        <f>Arkusz13!C99</f>
        <v>0</v>
      </c>
      <c r="T110" s="33">
        <f>Arkusz13!C115</f>
        <v>0</v>
      </c>
      <c r="U110" s="33">
        <f>Arkusz13!C131-SUM(N110:T110)</f>
        <v>182</v>
      </c>
      <c r="V110" s="168">
        <f t="shared" si="3"/>
        <v>1312</v>
      </c>
      <c r="W110" s="169"/>
      <c r="Y110" s="3"/>
      <c r="Z110" s="7"/>
    </row>
    <row r="111" spans="1:26" x14ac:dyDescent="0.25">
      <c r="C111" s="172" t="s">
        <v>36</v>
      </c>
      <c r="D111" s="173"/>
      <c r="E111" s="173"/>
      <c r="F111" s="173"/>
      <c r="G111" s="173"/>
      <c r="H111" s="173"/>
      <c r="I111" s="173"/>
      <c r="J111" s="173"/>
      <c r="K111" s="173"/>
      <c r="L111" s="110">
        <f>Arkusz13!C4</f>
        <v>471</v>
      </c>
      <c r="M111" s="110"/>
      <c r="N111" s="33">
        <f>Arkusz13!C20</f>
        <v>221</v>
      </c>
      <c r="O111" s="33">
        <f>Arkusz13!C36</f>
        <v>93</v>
      </c>
      <c r="P111" s="33">
        <f>Arkusz13!C52</f>
        <v>67</v>
      </c>
      <c r="Q111" s="33">
        <f>Arkusz13!C68</f>
        <v>14</v>
      </c>
      <c r="R111" s="33">
        <f>Arkusz13!C84</f>
        <v>0</v>
      </c>
      <c r="S111" s="33">
        <f>Arkusz13!C100</f>
        <v>0</v>
      </c>
      <c r="T111" s="33">
        <f>Arkusz13!C116</f>
        <v>0</v>
      </c>
      <c r="U111" s="33">
        <f>Arkusz13!C132-SUM(N111:T111)</f>
        <v>84</v>
      </c>
      <c r="V111" s="168">
        <f t="shared" si="3"/>
        <v>479</v>
      </c>
      <c r="W111" s="169"/>
      <c r="Y111" s="3"/>
      <c r="Z111" s="7"/>
    </row>
    <row r="112" spans="1:26" x14ac:dyDescent="0.25">
      <c r="C112" s="170" t="s">
        <v>37</v>
      </c>
      <c r="D112" s="171"/>
      <c r="E112" s="171"/>
      <c r="F112" s="171"/>
      <c r="G112" s="171"/>
      <c r="H112" s="171"/>
      <c r="I112" s="171"/>
      <c r="J112" s="171"/>
      <c r="K112" s="171"/>
      <c r="L112" s="110">
        <f>Arkusz13!C5</f>
        <v>26</v>
      </c>
      <c r="M112" s="110"/>
      <c r="N112" s="33">
        <f>Arkusz13!C21</f>
        <v>9</v>
      </c>
      <c r="O112" s="33">
        <f>Arkusz13!C37</f>
        <v>2</v>
      </c>
      <c r="P112" s="33">
        <f>Arkusz13!C53</f>
        <v>2</v>
      </c>
      <c r="Q112" s="33">
        <f>Arkusz13!C69</f>
        <v>1</v>
      </c>
      <c r="R112" s="33">
        <f>Arkusz13!C85</f>
        <v>0</v>
      </c>
      <c r="S112" s="33">
        <f>Arkusz13!C101</f>
        <v>0</v>
      </c>
      <c r="T112" s="33">
        <f>Arkusz13!C117</f>
        <v>0</v>
      </c>
      <c r="U112" s="33">
        <f>Arkusz13!C133-SUM(N112:T112)</f>
        <v>16</v>
      </c>
      <c r="V112" s="168">
        <f t="shared" si="3"/>
        <v>30</v>
      </c>
      <c r="W112" s="169"/>
      <c r="Y112" s="3"/>
      <c r="Z112" s="7"/>
    </row>
    <row r="113" spans="1:26" x14ac:dyDescent="0.25">
      <c r="C113" s="172" t="s">
        <v>38</v>
      </c>
      <c r="D113" s="173"/>
      <c r="E113" s="173"/>
      <c r="F113" s="173"/>
      <c r="G113" s="173"/>
      <c r="H113" s="173"/>
      <c r="I113" s="173"/>
      <c r="J113" s="173"/>
      <c r="K113" s="173"/>
      <c r="L113" s="110">
        <f>Arkusz13!C6</f>
        <v>1</v>
      </c>
      <c r="M113" s="110"/>
      <c r="N113" s="33">
        <f>Arkusz13!C22</f>
        <v>2</v>
      </c>
      <c r="O113" s="33">
        <f>Arkusz13!C38</f>
        <v>0</v>
      </c>
      <c r="P113" s="33">
        <f>Arkusz13!C54</f>
        <v>2</v>
      </c>
      <c r="Q113" s="33">
        <f>Arkusz13!C70</f>
        <v>0</v>
      </c>
      <c r="R113" s="33">
        <f>Arkusz13!C86</f>
        <v>0</v>
      </c>
      <c r="S113" s="33">
        <f>Arkusz13!C102</f>
        <v>0</v>
      </c>
      <c r="T113" s="33">
        <f>Arkusz13!C118</f>
        <v>0</v>
      </c>
      <c r="U113" s="33">
        <f>Arkusz13!C134-SUM(N113:T113)</f>
        <v>0</v>
      </c>
      <c r="V113" s="168">
        <f t="shared" si="3"/>
        <v>4</v>
      </c>
      <c r="W113" s="169"/>
      <c r="Y113" s="3"/>
      <c r="Z113" s="7"/>
    </row>
    <row r="114" spans="1:26" x14ac:dyDescent="0.25">
      <c r="C114" s="170" t="s">
        <v>46</v>
      </c>
      <c r="D114" s="171"/>
      <c r="E114" s="171"/>
      <c r="F114" s="171"/>
      <c r="G114" s="171"/>
      <c r="H114" s="171"/>
      <c r="I114" s="171"/>
      <c r="J114" s="171"/>
      <c r="K114" s="171"/>
      <c r="L114" s="110">
        <f>Arkusz13!C7</f>
        <v>10</v>
      </c>
      <c r="M114" s="110"/>
      <c r="N114" s="33">
        <f>Arkusz13!C23</f>
        <v>8</v>
      </c>
      <c r="O114" s="33">
        <f>Arkusz13!C39</f>
        <v>2</v>
      </c>
      <c r="P114" s="33">
        <f>Arkusz13!C55</f>
        <v>0</v>
      </c>
      <c r="Q114" s="33">
        <f>Arkusz13!C71</f>
        <v>1</v>
      </c>
      <c r="R114" s="33">
        <f>Arkusz13!C87</f>
        <v>0</v>
      </c>
      <c r="S114" s="33">
        <f>Arkusz13!C103</f>
        <v>0</v>
      </c>
      <c r="T114" s="33">
        <f>Arkusz13!C119</f>
        <v>0</v>
      </c>
      <c r="U114" s="33">
        <f>Arkusz13!C135-SUM(N114:T114)</f>
        <v>5</v>
      </c>
      <c r="V114" s="168">
        <f t="shared" si="3"/>
        <v>16</v>
      </c>
      <c r="W114" s="169"/>
      <c r="Y114" s="3"/>
      <c r="Z114" s="7"/>
    </row>
    <row r="115" spans="1:26" x14ac:dyDescent="0.25">
      <c r="C115" s="172" t="s">
        <v>47</v>
      </c>
      <c r="D115" s="173"/>
      <c r="E115" s="173"/>
      <c r="F115" s="173"/>
      <c r="G115" s="173"/>
      <c r="H115" s="173"/>
      <c r="I115" s="173"/>
      <c r="J115" s="173"/>
      <c r="K115" s="173"/>
      <c r="L115" s="110">
        <f>Arkusz13!C8</f>
        <v>1</v>
      </c>
      <c r="M115" s="110"/>
      <c r="N115" s="33">
        <f>Arkusz13!C24</f>
        <v>0</v>
      </c>
      <c r="O115" s="33">
        <f>Arkusz13!C40</f>
        <v>0</v>
      </c>
      <c r="P115" s="33">
        <f>Arkusz13!C56</f>
        <v>1</v>
      </c>
      <c r="Q115" s="33">
        <f>Arkusz13!C72</f>
        <v>0</v>
      </c>
      <c r="R115" s="33">
        <f>Arkusz13!C88</f>
        <v>0</v>
      </c>
      <c r="S115" s="33">
        <f>Arkusz13!C104</f>
        <v>0</v>
      </c>
      <c r="T115" s="33">
        <f>Arkusz13!C120</f>
        <v>0</v>
      </c>
      <c r="U115" s="33">
        <f>Arkusz13!C136-SUM(N115:T115)</f>
        <v>0</v>
      </c>
      <c r="V115" s="168">
        <f t="shared" si="3"/>
        <v>1</v>
      </c>
      <c r="W115" s="169"/>
      <c r="Y115" s="3"/>
      <c r="Z115" s="7"/>
    </row>
    <row r="116" spans="1:26" x14ac:dyDescent="0.25">
      <c r="C116" s="170" t="s">
        <v>4</v>
      </c>
      <c r="D116" s="171"/>
      <c r="E116" s="171"/>
      <c r="F116" s="171"/>
      <c r="G116" s="171"/>
      <c r="H116" s="171"/>
      <c r="I116" s="171"/>
      <c r="J116" s="171"/>
      <c r="K116" s="171"/>
      <c r="L116" s="110">
        <f>Arkusz13!C9</f>
        <v>0</v>
      </c>
      <c r="M116" s="110"/>
      <c r="N116" s="33">
        <f>Arkusz13!C25</f>
        <v>0</v>
      </c>
      <c r="O116" s="33">
        <f>Arkusz13!C41</f>
        <v>0</v>
      </c>
      <c r="P116" s="33">
        <f>Arkusz13!C57</f>
        <v>0</v>
      </c>
      <c r="Q116" s="33">
        <f>Arkusz13!C73</f>
        <v>0</v>
      </c>
      <c r="R116" s="33">
        <f>Arkusz13!C89</f>
        <v>0</v>
      </c>
      <c r="S116" s="33">
        <f>Arkusz13!C105</f>
        <v>0</v>
      </c>
      <c r="T116" s="33">
        <f>Arkusz13!C121</f>
        <v>0</v>
      </c>
      <c r="U116" s="33">
        <f>Arkusz13!C137-SUM(N116:T116)</f>
        <v>0</v>
      </c>
      <c r="V116" s="168">
        <f t="shared" si="3"/>
        <v>0</v>
      </c>
      <c r="W116" s="169"/>
      <c r="Y116" s="3"/>
      <c r="Z116" s="7"/>
    </row>
    <row r="117" spans="1:26" x14ac:dyDescent="0.25">
      <c r="C117" s="172" t="s">
        <v>39</v>
      </c>
      <c r="D117" s="173"/>
      <c r="E117" s="173"/>
      <c r="F117" s="173"/>
      <c r="G117" s="173"/>
      <c r="H117" s="173"/>
      <c r="I117" s="173"/>
      <c r="J117" s="173"/>
      <c r="K117" s="173"/>
      <c r="L117" s="110">
        <f>Arkusz13!C10</f>
        <v>21</v>
      </c>
      <c r="M117" s="110"/>
      <c r="N117" s="33">
        <f>Arkusz13!C26</f>
        <v>12</v>
      </c>
      <c r="O117" s="33">
        <f>Arkusz13!C42</f>
        <v>0</v>
      </c>
      <c r="P117" s="33">
        <f>Arkusz13!C58</f>
        <v>0</v>
      </c>
      <c r="Q117" s="33">
        <f>Arkusz13!C74</f>
        <v>0</v>
      </c>
      <c r="R117" s="33">
        <f>Arkusz13!C90</f>
        <v>7</v>
      </c>
      <c r="S117" s="33">
        <f>Arkusz13!C106</f>
        <v>0</v>
      </c>
      <c r="T117" s="33">
        <f>Arkusz13!C122</f>
        <v>0</v>
      </c>
      <c r="U117" s="33">
        <f>Arkusz13!C138-SUM(N117:T117)</f>
        <v>8</v>
      </c>
      <c r="V117" s="168">
        <f t="shared" si="3"/>
        <v>27</v>
      </c>
      <c r="W117" s="169"/>
      <c r="Y117" s="3"/>
      <c r="Z117" s="7"/>
    </row>
    <row r="118" spans="1:26" x14ac:dyDescent="0.25">
      <c r="C118" s="170" t="s">
        <v>40</v>
      </c>
      <c r="D118" s="171"/>
      <c r="E118" s="171"/>
      <c r="F118" s="171"/>
      <c r="G118" s="171"/>
      <c r="H118" s="171"/>
      <c r="I118" s="171"/>
      <c r="J118" s="171"/>
      <c r="K118" s="171"/>
      <c r="L118" s="110">
        <f>Arkusz13!C11</f>
        <v>7</v>
      </c>
      <c r="M118" s="110"/>
      <c r="N118" s="33">
        <f>Arkusz13!C27</f>
        <v>2</v>
      </c>
      <c r="O118" s="33">
        <f>Arkusz13!C43</f>
        <v>0</v>
      </c>
      <c r="P118" s="33">
        <f>Arkusz13!C59</f>
        <v>0</v>
      </c>
      <c r="Q118" s="33">
        <f>Arkusz13!C75</f>
        <v>0</v>
      </c>
      <c r="R118" s="33">
        <f>Arkusz13!C91</f>
        <v>0</v>
      </c>
      <c r="S118" s="33">
        <f>Arkusz13!C107</f>
        <v>0</v>
      </c>
      <c r="T118" s="33">
        <f>Arkusz13!C123</f>
        <v>0</v>
      </c>
      <c r="U118" s="33">
        <f>Arkusz13!C139-SUM(N118:T118)</f>
        <v>3</v>
      </c>
      <c r="V118" s="168">
        <f t="shared" si="3"/>
        <v>5</v>
      </c>
      <c r="W118" s="169"/>
      <c r="Y118" s="3"/>
      <c r="Z118" s="7"/>
    </row>
    <row r="119" spans="1:26" x14ac:dyDescent="0.25">
      <c r="C119" s="172" t="s">
        <v>41</v>
      </c>
      <c r="D119" s="173"/>
      <c r="E119" s="173"/>
      <c r="F119" s="173"/>
      <c r="G119" s="173"/>
      <c r="H119" s="173"/>
      <c r="I119" s="173"/>
      <c r="J119" s="173"/>
      <c r="K119" s="173"/>
      <c r="L119" s="110">
        <f>Arkusz13!C12</f>
        <v>1024</v>
      </c>
      <c r="M119" s="110"/>
      <c r="N119" s="33">
        <f>Arkusz13!C28</f>
        <v>431</v>
      </c>
      <c r="O119" s="33">
        <f>Arkusz13!C44</f>
        <v>1</v>
      </c>
      <c r="P119" s="33">
        <f>Arkusz13!C60</f>
        <v>46</v>
      </c>
      <c r="Q119" s="33">
        <f>Arkusz13!C76</f>
        <v>1096</v>
      </c>
      <c r="R119" s="33">
        <f>Arkusz13!C92</f>
        <v>32</v>
      </c>
      <c r="S119" s="33">
        <f>Arkusz13!C108</f>
        <v>0</v>
      </c>
      <c r="T119" s="33">
        <f>Arkusz13!C124</f>
        <v>117</v>
      </c>
      <c r="U119" s="33">
        <f>Arkusz13!C140-SUM(N119:T119)</f>
        <v>470</v>
      </c>
      <c r="V119" s="168">
        <f t="shared" si="3"/>
        <v>2193</v>
      </c>
      <c r="W119" s="169"/>
      <c r="Y119" s="3"/>
      <c r="Z119" s="7"/>
    </row>
    <row r="120" spans="1:26" x14ac:dyDescent="0.25">
      <c r="C120" s="172" t="s">
        <v>11</v>
      </c>
      <c r="D120" s="173"/>
      <c r="E120" s="173"/>
      <c r="F120" s="173"/>
      <c r="G120" s="173"/>
      <c r="H120" s="173"/>
      <c r="I120" s="173"/>
      <c r="J120" s="173"/>
      <c r="K120" s="173"/>
      <c r="L120" s="110">
        <f>Arkusz13!C14</f>
        <v>18</v>
      </c>
      <c r="M120" s="110"/>
      <c r="N120" s="33">
        <f>Arkusz13!C30</f>
        <v>6</v>
      </c>
      <c r="O120" s="33">
        <f>Arkusz13!C46</f>
        <v>0</v>
      </c>
      <c r="P120" s="33">
        <f>Arkusz13!C62</f>
        <v>0</v>
      </c>
      <c r="Q120" s="33">
        <f>Arkusz13!C78</f>
        <v>5</v>
      </c>
      <c r="R120" s="33">
        <f>Arkusz13!C94</f>
        <v>0</v>
      </c>
      <c r="S120" s="33">
        <f>Arkusz13!C110</f>
        <v>0</v>
      </c>
      <c r="T120" s="33">
        <f>Arkusz13!C126</f>
        <v>0</v>
      </c>
      <c r="U120" s="33">
        <f>Arkusz13!C142-SUM(N120:T120)</f>
        <v>8</v>
      </c>
      <c r="V120" s="168">
        <f t="shared" si="3"/>
        <v>19</v>
      </c>
      <c r="W120" s="169"/>
      <c r="Y120" s="3"/>
      <c r="Z120" s="7"/>
    </row>
    <row r="121" spans="1:26" x14ac:dyDescent="0.25">
      <c r="C121" s="170" t="s">
        <v>43</v>
      </c>
      <c r="D121" s="171"/>
      <c r="E121" s="171"/>
      <c r="F121" s="171"/>
      <c r="G121" s="171"/>
      <c r="H121" s="171"/>
      <c r="I121" s="171"/>
      <c r="J121" s="171"/>
      <c r="K121" s="171"/>
      <c r="L121" s="110">
        <f>Arkusz13!C15</f>
        <v>16</v>
      </c>
      <c r="M121" s="110"/>
      <c r="N121" s="33">
        <f>Arkusz13!C31</f>
        <v>12</v>
      </c>
      <c r="O121" s="33">
        <f>Arkusz13!C47</f>
        <v>5</v>
      </c>
      <c r="P121" s="33">
        <f>Arkusz13!C63</f>
        <v>0</v>
      </c>
      <c r="Q121" s="33">
        <f>Arkusz13!C79</f>
        <v>1</v>
      </c>
      <c r="R121" s="33">
        <f>Arkusz13!C95</f>
        <v>0</v>
      </c>
      <c r="S121" s="33">
        <f>Arkusz13!C111</f>
        <v>0</v>
      </c>
      <c r="T121" s="33">
        <f>Arkusz13!C127</f>
        <v>0</v>
      </c>
      <c r="U121" s="33">
        <f>Arkusz13!C143-SUM(N121:T121)</f>
        <v>9</v>
      </c>
      <c r="V121" s="168">
        <f t="shared" si="3"/>
        <v>27</v>
      </c>
      <c r="W121" s="169"/>
      <c r="Y121" s="3"/>
      <c r="Z121" s="7"/>
    </row>
    <row r="122" spans="1:26" x14ac:dyDescent="0.25">
      <c r="C122" s="172" t="s">
        <v>44</v>
      </c>
      <c r="D122" s="173"/>
      <c r="E122" s="173"/>
      <c r="F122" s="173"/>
      <c r="G122" s="173"/>
      <c r="H122" s="173"/>
      <c r="I122" s="173"/>
      <c r="J122" s="173"/>
      <c r="K122" s="173"/>
      <c r="L122" s="110">
        <f>Arkusz13!C16</f>
        <v>0</v>
      </c>
      <c r="M122" s="110"/>
      <c r="N122" s="33">
        <f>Arkusz13!C32</f>
        <v>1</v>
      </c>
      <c r="O122" s="33">
        <f>Arkusz13!C48</f>
        <v>0</v>
      </c>
      <c r="P122" s="33">
        <f>Arkusz13!C64</f>
        <v>0</v>
      </c>
      <c r="Q122" s="33">
        <f>Arkusz13!C80</f>
        <v>0</v>
      </c>
      <c r="R122" s="33">
        <f>Arkusz13!C96</f>
        <v>0</v>
      </c>
      <c r="S122" s="33">
        <f>Arkusz13!C112</f>
        <v>0</v>
      </c>
      <c r="T122" s="33">
        <f>Arkusz13!C128</f>
        <v>0</v>
      </c>
      <c r="U122" s="33">
        <f>Arkusz13!C144-SUM(N122:T122)</f>
        <v>1</v>
      </c>
      <c r="V122" s="168">
        <f t="shared" si="3"/>
        <v>2</v>
      </c>
      <c r="W122" s="169"/>
      <c r="Y122" s="3"/>
      <c r="Z122" s="7"/>
    </row>
    <row r="123" spans="1:26" ht="15.75" thickBot="1" x14ac:dyDescent="0.3">
      <c r="C123" s="323" t="s">
        <v>45</v>
      </c>
      <c r="D123" s="324"/>
      <c r="E123" s="324"/>
      <c r="F123" s="324"/>
      <c r="G123" s="324"/>
      <c r="H123" s="324"/>
      <c r="I123" s="324"/>
      <c r="J123" s="324"/>
      <c r="K123" s="324"/>
      <c r="L123" s="110">
        <f>Arkusz13!C17</f>
        <v>3</v>
      </c>
      <c r="M123" s="110"/>
      <c r="N123" s="33">
        <f>Arkusz13!C33</f>
        <v>7</v>
      </c>
      <c r="O123" s="33">
        <f>Arkusz13!C49</f>
        <v>0</v>
      </c>
      <c r="P123" s="33">
        <f>Arkusz13!C65</f>
        <v>0</v>
      </c>
      <c r="Q123" s="33">
        <f>Arkusz13!C81</f>
        <v>6</v>
      </c>
      <c r="R123" s="33">
        <f>Arkusz13!C97</f>
        <v>0</v>
      </c>
      <c r="S123" s="33">
        <f>Arkusz13!C113</f>
        <v>0</v>
      </c>
      <c r="T123" s="33">
        <f>Arkusz13!C129</f>
        <v>0</v>
      </c>
      <c r="U123" s="33">
        <f>Arkusz13!C145-SUM(N123:T123)</f>
        <v>9</v>
      </c>
      <c r="V123" s="168">
        <f t="shared" si="3"/>
        <v>22</v>
      </c>
      <c r="W123" s="169"/>
      <c r="Y123" s="3"/>
      <c r="Z123" s="7"/>
    </row>
    <row r="124" spans="1:26" ht="15.75" thickBot="1" x14ac:dyDescent="0.3">
      <c r="C124" s="313" t="s">
        <v>1</v>
      </c>
      <c r="D124" s="314"/>
      <c r="E124" s="314"/>
      <c r="F124" s="314"/>
      <c r="G124" s="314"/>
      <c r="H124" s="314"/>
      <c r="I124" s="314"/>
      <c r="J124" s="314"/>
      <c r="K124" s="314"/>
      <c r="L124" s="227">
        <f>SUM(L109:L123)</f>
        <v>20508</v>
      </c>
      <c r="M124" s="227"/>
      <c r="N124" s="34">
        <f t="shared" ref="N124:V124" si="4">SUM(N109:N123)</f>
        <v>7050</v>
      </c>
      <c r="O124" s="34">
        <f t="shared" si="4"/>
        <v>11195</v>
      </c>
      <c r="P124" s="34">
        <f t="shared" si="4"/>
        <v>3361</v>
      </c>
      <c r="Q124" s="34">
        <f t="shared" si="4"/>
        <v>1364</v>
      </c>
      <c r="R124" s="34">
        <f t="shared" si="4"/>
        <v>39</v>
      </c>
      <c r="S124" s="34">
        <f t="shared" si="4"/>
        <v>0</v>
      </c>
      <c r="T124" s="34">
        <f t="shared" si="4"/>
        <v>117</v>
      </c>
      <c r="U124" s="34">
        <f t="shared" si="4"/>
        <v>1395</v>
      </c>
      <c r="V124" s="227">
        <f t="shared" si="4"/>
        <v>24521</v>
      </c>
      <c r="W124" s="330"/>
      <c r="Y124" s="3"/>
      <c r="Z124" s="7"/>
    </row>
    <row r="125" spans="1:26" x14ac:dyDescent="0.25">
      <c r="A125" s="35"/>
      <c r="B125" s="35"/>
      <c r="C125" s="35"/>
      <c r="D125" s="35"/>
      <c r="E125" s="35"/>
      <c r="F125" s="35"/>
      <c r="G125" s="35"/>
      <c r="H125" s="35"/>
      <c r="I125" s="35"/>
      <c r="J125" s="36"/>
      <c r="K125" s="36"/>
      <c r="L125" s="36"/>
      <c r="M125" s="36"/>
      <c r="N125" s="36"/>
      <c r="O125" s="36"/>
      <c r="P125" s="36"/>
      <c r="Q125" s="36"/>
      <c r="R125" s="36"/>
      <c r="S125" s="36"/>
      <c r="T125" s="36"/>
    </row>
    <row r="149" spans="1:25" ht="15.75" thickBot="1" x14ac:dyDescent="0.3"/>
    <row r="150" spans="1:25" ht="31.5" customHeight="1" x14ac:dyDescent="0.25">
      <c r="D150" s="284" t="s">
        <v>2</v>
      </c>
      <c r="E150" s="285"/>
      <c r="F150" s="285"/>
      <c r="G150" s="285"/>
      <c r="H150" s="285"/>
      <c r="I150" s="285"/>
      <c r="J150" s="285"/>
      <c r="K150" s="285"/>
      <c r="L150" s="285" t="s">
        <v>3</v>
      </c>
      <c r="M150" s="285"/>
      <c r="N150" s="124" t="s">
        <v>86</v>
      </c>
      <c r="O150" s="124"/>
      <c r="P150" s="124"/>
      <c r="Q150" s="327" t="s">
        <v>87</v>
      </c>
      <c r="R150" s="328"/>
      <c r="S150" s="329"/>
    </row>
    <row r="151" spans="1:25" ht="15.75" thickBot="1" x14ac:dyDescent="0.3">
      <c r="D151" s="287" t="s">
        <v>85</v>
      </c>
      <c r="E151" s="288"/>
      <c r="F151" s="288"/>
      <c r="G151" s="288"/>
      <c r="H151" s="288"/>
      <c r="I151" s="288"/>
      <c r="J151" s="288"/>
      <c r="K151" s="288"/>
      <c r="L151" s="286">
        <f>Arkusz14!B2</f>
        <v>16</v>
      </c>
      <c r="M151" s="286"/>
      <c r="N151" s="286">
        <f>Arkusz14!B3</f>
        <v>9</v>
      </c>
      <c r="O151" s="286"/>
      <c r="P151" s="286"/>
      <c r="Q151" s="315">
        <f>Arkusz14!B4</f>
        <v>0</v>
      </c>
      <c r="R151" s="316"/>
      <c r="S151" s="317"/>
    </row>
    <row r="152" spans="1:25" x14ac:dyDescent="0.25">
      <c r="A152" s="25"/>
      <c r="B152" s="25"/>
      <c r="C152" s="25"/>
      <c r="D152" s="25"/>
      <c r="E152" s="25"/>
      <c r="F152" s="25"/>
      <c r="G152" s="25"/>
      <c r="H152" s="25"/>
      <c r="I152" s="25"/>
      <c r="J152" s="25"/>
      <c r="K152" s="25"/>
      <c r="L152" s="25"/>
      <c r="M152" s="25"/>
      <c r="N152" s="25"/>
      <c r="O152" s="25"/>
      <c r="P152" s="25"/>
      <c r="Q152" s="25"/>
      <c r="R152" s="25"/>
      <c r="S152" s="25"/>
      <c r="T152" s="25"/>
      <c r="U152" s="25"/>
    </row>
    <row r="153" spans="1:25" x14ac:dyDescent="0.25">
      <c r="A153" s="132" t="s">
        <v>176</v>
      </c>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row>
    <row r="154" spans="1:25" x14ac:dyDescent="0.25">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row>
    <row r="155" spans="1:25" x14ac:dyDescent="0.25">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row>
    <row r="156" spans="1:25" s="52" customFormat="1" x14ac:dyDescent="0.25">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row>
    <row r="157" spans="1:25" s="52" customFormat="1" x14ac:dyDescent="0.25">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row>
    <row r="158" spans="1:25" s="52" customFormat="1" x14ac:dyDescent="0.25">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row>
    <row r="159" spans="1:25" x14ac:dyDescent="0.25">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row>
    <row r="160" spans="1:25" x14ac:dyDescent="0.25">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row>
    <row r="161" spans="1:25" x14ac:dyDescent="0.25">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row>
    <row r="163" spans="1:25" ht="15" customHeight="1" x14ac:dyDescent="0.25">
      <c r="A163" s="134" t="s">
        <v>142</v>
      </c>
      <c r="B163" s="134"/>
      <c r="C163" s="134"/>
      <c r="D163" s="134"/>
      <c r="E163" s="134"/>
      <c r="F163" s="134"/>
      <c r="G163" s="134"/>
      <c r="H163" s="134"/>
      <c r="I163" s="134"/>
      <c r="J163" s="134"/>
      <c r="K163" s="134"/>
      <c r="L163" s="134"/>
      <c r="M163" s="134"/>
      <c r="N163" s="134"/>
      <c r="O163" s="134"/>
      <c r="P163" s="134"/>
      <c r="Q163" s="134"/>
      <c r="R163" s="134"/>
      <c r="S163" s="134"/>
      <c r="T163" s="134"/>
      <c r="U163" s="134"/>
    </row>
    <row r="164" spans="1:25" ht="15.75" thickBot="1" x14ac:dyDescent="0.3"/>
    <row r="165" spans="1:25" x14ac:dyDescent="0.25">
      <c r="G165" s="225" t="s">
        <v>23</v>
      </c>
      <c r="H165" s="226"/>
      <c r="I165" s="226"/>
      <c r="J165" s="226"/>
      <c r="K165" s="84" t="s">
        <v>8</v>
      </c>
      <c r="L165" s="174"/>
    </row>
    <row r="166" spans="1:25" x14ac:dyDescent="0.25">
      <c r="G166" s="306" t="s">
        <v>13</v>
      </c>
      <c r="H166" s="307"/>
      <c r="I166" s="307"/>
      <c r="J166" s="307"/>
      <c r="K166" s="168">
        <v>1711</v>
      </c>
      <c r="L166" s="169"/>
    </row>
    <row r="167" spans="1:25" x14ac:dyDescent="0.25">
      <c r="G167" s="318" t="s">
        <v>14</v>
      </c>
      <c r="H167" s="319"/>
      <c r="I167" s="319"/>
      <c r="J167" s="319"/>
      <c r="K167" s="168">
        <v>953</v>
      </c>
      <c r="L167" s="169"/>
    </row>
    <row r="168" spans="1:25" x14ac:dyDescent="0.25">
      <c r="G168" s="306" t="s">
        <v>15</v>
      </c>
      <c r="H168" s="307"/>
      <c r="I168" s="307"/>
      <c r="J168" s="307"/>
      <c r="K168" s="168">
        <v>104</v>
      </c>
      <c r="L168" s="169"/>
    </row>
    <row r="169" spans="1:25" x14ac:dyDescent="0.25">
      <c r="G169" s="318" t="s">
        <v>80</v>
      </c>
      <c r="H169" s="319"/>
      <c r="I169" s="319"/>
      <c r="J169" s="319"/>
      <c r="K169" s="168">
        <v>0</v>
      </c>
      <c r="L169" s="169"/>
    </row>
    <row r="170" spans="1:25" x14ac:dyDescent="0.25">
      <c r="G170" s="306" t="s">
        <v>81</v>
      </c>
      <c r="H170" s="307"/>
      <c r="I170" s="307"/>
      <c r="J170" s="307"/>
      <c r="K170" s="168">
        <v>0</v>
      </c>
      <c r="L170" s="169"/>
    </row>
    <row r="171" spans="1:25" x14ac:dyDescent="0.25">
      <c r="G171" s="282" t="s">
        <v>91</v>
      </c>
      <c r="H171" s="283"/>
      <c r="I171" s="283"/>
      <c r="J171" s="283"/>
      <c r="K171" s="168">
        <v>16</v>
      </c>
      <c r="L171" s="169"/>
    </row>
    <row r="172" spans="1:25" x14ac:dyDescent="0.25">
      <c r="G172" s="311" t="s">
        <v>16</v>
      </c>
      <c r="H172" s="312"/>
      <c r="I172" s="312"/>
      <c r="J172" s="312"/>
      <c r="K172" s="168">
        <v>17</v>
      </c>
      <c r="L172" s="169"/>
    </row>
    <row r="173" spans="1:25" x14ac:dyDescent="0.25">
      <c r="G173" s="282" t="s">
        <v>17</v>
      </c>
      <c r="H173" s="283"/>
      <c r="I173" s="283"/>
      <c r="J173" s="283"/>
      <c r="K173" s="168">
        <v>101</v>
      </c>
      <c r="L173" s="169"/>
    </row>
    <row r="174" spans="1:25" x14ac:dyDescent="0.25">
      <c r="G174" s="311" t="s">
        <v>18</v>
      </c>
      <c r="H174" s="312"/>
      <c r="I174" s="312"/>
      <c r="J174" s="312"/>
      <c r="K174" s="168">
        <v>120</v>
      </c>
      <c r="L174" s="169"/>
    </row>
    <row r="175" spans="1:25" x14ac:dyDescent="0.25">
      <c r="G175" s="282" t="s">
        <v>19</v>
      </c>
      <c r="H175" s="283"/>
      <c r="I175" s="283"/>
      <c r="J175" s="283"/>
      <c r="K175" s="168">
        <v>79</v>
      </c>
      <c r="L175" s="169"/>
    </row>
    <row r="176" spans="1:25" ht="15.75" thickBot="1" x14ac:dyDescent="0.3">
      <c r="G176" s="300" t="s">
        <v>82</v>
      </c>
      <c r="H176" s="301"/>
      <c r="I176" s="301"/>
      <c r="J176" s="301"/>
      <c r="K176" s="168">
        <v>663</v>
      </c>
      <c r="L176" s="169"/>
    </row>
    <row r="177" spans="1:25" ht="15.75" thickBot="1" x14ac:dyDescent="0.3">
      <c r="G177" s="331" t="s">
        <v>1</v>
      </c>
      <c r="H177" s="332"/>
      <c r="I177" s="332"/>
      <c r="J177" s="332"/>
      <c r="K177" s="141">
        <v>3764</v>
      </c>
      <c r="L177" s="310"/>
    </row>
    <row r="179" spans="1:25" x14ac:dyDescent="0.25">
      <c r="A179" s="132" t="s">
        <v>180</v>
      </c>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row>
    <row r="180" spans="1:25" x14ac:dyDescent="0.25">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row>
    <row r="183" spans="1:25" x14ac:dyDescent="0.25">
      <c r="A183" s="11" t="s">
        <v>143</v>
      </c>
      <c r="B183" s="11"/>
      <c r="C183" s="11"/>
      <c r="D183" s="11"/>
      <c r="E183" s="11"/>
      <c r="F183" s="11"/>
    </row>
    <row r="184" spans="1:25" ht="15.75" thickBot="1" x14ac:dyDescent="0.3"/>
    <row r="185" spans="1:25" x14ac:dyDescent="0.25">
      <c r="D185" s="83" t="s">
        <v>28</v>
      </c>
      <c r="E185" s="84"/>
      <c r="F185" s="84"/>
      <c r="G185" s="84"/>
      <c r="H185" s="84" t="s">
        <v>3</v>
      </c>
      <c r="I185" s="84"/>
      <c r="J185" s="84"/>
      <c r="K185" s="84" t="s">
        <v>22</v>
      </c>
      <c r="L185" s="84"/>
      <c r="M185" s="174"/>
    </row>
    <row r="186" spans="1:25" x14ac:dyDescent="0.25">
      <c r="D186" s="175" t="s">
        <v>20</v>
      </c>
      <c r="E186" s="176"/>
      <c r="F186" s="176"/>
      <c r="G186" s="176"/>
      <c r="H186" s="168">
        <v>59099</v>
      </c>
      <c r="I186" s="168"/>
      <c r="J186" s="168"/>
      <c r="K186" s="168" t="s">
        <v>172</v>
      </c>
      <c r="L186" s="168"/>
      <c r="M186" s="169"/>
    </row>
    <row r="187" spans="1:25" x14ac:dyDescent="0.25">
      <c r="D187" s="177" t="s">
        <v>139</v>
      </c>
      <c r="E187" s="178"/>
      <c r="F187" s="178"/>
      <c r="G187" s="178"/>
      <c r="H187" s="168">
        <v>5212</v>
      </c>
      <c r="I187" s="168"/>
      <c r="J187" s="168"/>
      <c r="K187" s="168">
        <v>5196</v>
      </c>
      <c r="L187" s="168"/>
      <c r="M187" s="169"/>
    </row>
    <row r="188" spans="1:25" ht="15.75" thickBot="1" x14ac:dyDescent="0.3">
      <c r="D188" s="304" t="s">
        <v>21</v>
      </c>
      <c r="E188" s="305"/>
      <c r="F188" s="305"/>
      <c r="G188" s="305"/>
      <c r="H188" s="168">
        <v>4848</v>
      </c>
      <c r="I188" s="168"/>
      <c r="J188" s="168"/>
      <c r="K188" s="168">
        <v>5016</v>
      </c>
      <c r="L188" s="168"/>
      <c r="M188" s="169"/>
    </row>
    <row r="189" spans="1:25" ht="15.75" thickBot="1" x14ac:dyDescent="0.3">
      <c r="D189" s="302" t="s">
        <v>1</v>
      </c>
      <c r="E189" s="303"/>
      <c r="F189" s="303"/>
      <c r="G189" s="303"/>
      <c r="H189" s="141">
        <f>SUM(H186:J188)</f>
        <v>69159</v>
      </c>
      <c r="I189" s="141"/>
      <c r="J189" s="141"/>
      <c r="K189" s="141">
        <v>70309</v>
      </c>
      <c r="L189" s="141"/>
      <c r="M189" s="141"/>
    </row>
    <row r="190" spans="1:25" x14ac:dyDescent="0.25">
      <c r="D190" s="37"/>
      <c r="E190" s="37"/>
      <c r="F190" s="37"/>
      <c r="G190" s="37"/>
      <c r="H190" s="38"/>
      <c r="I190" s="38"/>
      <c r="J190" s="38"/>
      <c r="K190" s="38"/>
      <c r="L190" s="38"/>
      <c r="M190" s="38"/>
    </row>
    <row r="191" spans="1:25" x14ac:dyDescent="0.25">
      <c r="D191" s="37"/>
      <c r="E191" s="37"/>
      <c r="F191" s="37"/>
      <c r="G191" s="37"/>
      <c r="H191" s="38"/>
      <c r="I191" s="38"/>
      <c r="J191" s="38"/>
      <c r="K191" s="38"/>
      <c r="L191" s="38"/>
      <c r="M191" s="38"/>
    </row>
    <row r="192" spans="1:25" x14ac:dyDescent="0.25">
      <c r="D192" s="37"/>
      <c r="E192" s="37"/>
      <c r="F192" s="37"/>
      <c r="G192" s="37"/>
      <c r="H192" s="38"/>
      <c r="I192" s="38"/>
      <c r="J192" s="38"/>
      <c r="K192" s="38"/>
      <c r="L192" s="38"/>
      <c r="M192" s="38"/>
    </row>
    <row r="193" spans="1:29" x14ac:dyDescent="0.25">
      <c r="D193" s="39"/>
      <c r="E193" s="39"/>
      <c r="F193" s="39"/>
      <c r="G193" s="39"/>
      <c r="H193" s="39"/>
      <c r="I193" s="39"/>
      <c r="J193" s="39"/>
      <c r="K193" s="39"/>
      <c r="L193" s="39"/>
      <c r="M193" s="39"/>
    </row>
    <row r="194" spans="1:29" x14ac:dyDescent="0.25">
      <c r="D194" s="39"/>
      <c r="E194" s="39"/>
      <c r="F194" s="39"/>
      <c r="G194" s="39"/>
      <c r="H194" s="39"/>
      <c r="I194" s="39"/>
      <c r="J194" s="39"/>
      <c r="K194" s="39"/>
      <c r="L194" s="39"/>
      <c r="M194" s="39"/>
    </row>
    <row r="195" spans="1:29" x14ac:dyDescent="0.25">
      <c r="D195" s="39"/>
      <c r="E195" s="39"/>
      <c r="F195" s="39"/>
      <c r="G195" s="39"/>
      <c r="H195" s="39"/>
      <c r="I195" s="39"/>
      <c r="J195" s="39"/>
      <c r="K195" s="39"/>
      <c r="L195" s="39"/>
      <c r="M195" s="39"/>
    </row>
    <row r="196" spans="1:29" x14ac:dyDescent="0.25">
      <c r="D196" s="39"/>
      <c r="E196" s="39"/>
      <c r="F196" s="39"/>
      <c r="G196" s="39"/>
      <c r="H196" s="39"/>
      <c r="I196" s="39"/>
      <c r="J196" s="39"/>
      <c r="K196" s="39"/>
      <c r="L196" s="39"/>
      <c r="M196" s="39"/>
    </row>
    <row r="197" spans="1:29" x14ac:dyDescent="0.25">
      <c r="D197" s="39"/>
      <c r="E197" s="39"/>
      <c r="F197" s="39"/>
      <c r="G197" s="39"/>
      <c r="H197" s="39"/>
      <c r="I197" s="39"/>
      <c r="J197" s="39"/>
      <c r="K197" s="39"/>
      <c r="L197" s="39"/>
      <c r="M197" s="39"/>
    </row>
    <row r="198" spans="1:29" x14ac:dyDescent="0.25">
      <c r="D198" s="39"/>
      <c r="E198" s="39"/>
      <c r="F198" s="39"/>
      <c r="G198" s="39"/>
      <c r="H198" s="39"/>
      <c r="I198" s="39"/>
      <c r="J198" s="39"/>
      <c r="K198" s="39"/>
      <c r="L198" s="39"/>
      <c r="M198" s="39"/>
    </row>
    <row r="199" spans="1:29" x14ac:dyDescent="0.25">
      <c r="D199" s="39"/>
      <c r="E199" s="39"/>
      <c r="F199" s="39"/>
      <c r="G199" s="39"/>
      <c r="H199" s="39"/>
      <c r="I199" s="39"/>
      <c r="J199" s="39"/>
      <c r="K199" s="39"/>
      <c r="L199" s="39"/>
      <c r="M199" s="39"/>
    </row>
    <row r="200" spans="1:29" x14ac:dyDescent="0.25">
      <c r="D200" s="39"/>
      <c r="E200" s="39"/>
      <c r="F200" s="39"/>
      <c r="G200" s="39"/>
      <c r="H200" s="39"/>
      <c r="I200" s="39"/>
      <c r="J200" s="39"/>
      <c r="K200" s="39"/>
      <c r="L200" s="39"/>
      <c r="M200" s="39"/>
    </row>
    <row r="201" spans="1:29" x14ac:dyDescent="0.25">
      <c r="D201" s="39"/>
      <c r="E201" s="39"/>
      <c r="F201" s="39"/>
      <c r="G201" s="39"/>
      <c r="H201" s="39"/>
      <c r="I201" s="39"/>
      <c r="J201" s="39"/>
      <c r="K201" s="39"/>
      <c r="L201" s="39"/>
      <c r="M201" s="39"/>
    </row>
    <row r="202" spans="1:29" x14ac:dyDescent="0.25">
      <c r="D202" s="39"/>
      <c r="E202" s="39"/>
      <c r="F202" s="39"/>
      <c r="G202" s="39"/>
      <c r="H202" s="39"/>
      <c r="I202" s="39"/>
      <c r="J202" s="39"/>
      <c r="K202" s="39"/>
      <c r="L202" s="39"/>
      <c r="M202" s="39"/>
      <c r="AC202" s="26"/>
    </row>
    <row r="203" spans="1:29" x14ac:dyDescent="0.25">
      <c r="D203" s="39"/>
      <c r="E203" s="39"/>
      <c r="F203" s="39"/>
      <c r="G203" s="39"/>
      <c r="H203" s="39"/>
      <c r="I203" s="39"/>
      <c r="J203" s="39"/>
      <c r="K203" s="39"/>
      <c r="L203" s="39"/>
      <c r="M203" s="39"/>
    </row>
    <row r="204" spans="1:29" x14ac:dyDescent="0.25">
      <c r="D204" s="39"/>
      <c r="E204" s="39"/>
      <c r="F204" s="39"/>
      <c r="G204" s="39"/>
      <c r="H204" s="39"/>
      <c r="I204" s="39"/>
      <c r="J204" s="39"/>
      <c r="K204" s="39"/>
      <c r="L204" s="39"/>
      <c r="M204" s="39"/>
    </row>
    <row r="205" spans="1:29" x14ac:dyDescent="0.25">
      <c r="D205" s="39"/>
      <c r="E205" s="39"/>
      <c r="F205" s="39"/>
      <c r="G205" s="39"/>
      <c r="H205" s="39"/>
      <c r="I205" s="39"/>
      <c r="J205" s="39"/>
      <c r="K205" s="39"/>
      <c r="L205" s="39"/>
      <c r="M205" s="39"/>
    </row>
    <row r="208" spans="1:29" x14ac:dyDescent="0.25">
      <c r="A208" s="132" t="s">
        <v>177</v>
      </c>
      <c r="B208" s="132"/>
      <c r="C208" s="132"/>
      <c r="D208" s="132"/>
      <c r="E208" s="132"/>
      <c r="F208" s="132"/>
      <c r="G208" s="132"/>
      <c r="H208" s="132"/>
      <c r="I208" s="132"/>
      <c r="J208" s="132"/>
      <c r="K208" s="132"/>
      <c r="L208" s="132"/>
      <c r="M208" s="132"/>
      <c r="N208" s="132"/>
      <c r="O208" s="132"/>
      <c r="P208" s="132"/>
      <c r="Q208" s="132"/>
      <c r="R208" s="132"/>
      <c r="S208" s="132"/>
      <c r="T208" s="132"/>
      <c r="U208" s="132"/>
      <c r="V208" s="132"/>
      <c r="W208" s="132"/>
      <c r="X208" s="132"/>
      <c r="Y208" s="132"/>
    </row>
    <row r="209" spans="1:25" x14ac:dyDescent="0.25">
      <c r="A209" s="132"/>
      <c r="B209" s="132"/>
      <c r="C209" s="132"/>
      <c r="D209" s="132"/>
      <c r="E209" s="132"/>
      <c r="F209" s="132"/>
      <c r="G209" s="132"/>
      <c r="H209" s="132"/>
      <c r="I209" s="132"/>
      <c r="J209" s="132"/>
      <c r="K209" s="132"/>
      <c r="L209" s="132"/>
      <c r="M209" s="132"/>
      <c r="N209" s="132"/>
      <c r="O209" s="132"/>
      <c r="P209" s="132"/>
      <c r="Q209" s="132"/>
      <c r="R209" s="132"/>
      <c r="S209" s="132"/>
      <c r="T209" s="132"/>
      <c r="U209" s="132"/>
      <c r="V209" s="132"/>
      <c r="W209" s="132"/>
      <c r="X209" s="132"/>
      <c r="Y209" s="132"/>
    </row>
    <row r="210" spans="1:25" x14ac:dyDescent="0.25">
      <c r="A210" s="132"/>
      <c r="B210" s="132"/>
      <c r="C210" s="132"/>
      <c r="D210" s="132"/>
      <c r="E210" s="132"/>
      <c r="F210" s="132"/>
      <c r="G210" s="132"/>
      <c r="H210" s="132"/>
      <c r="I210" s="132"/>
      <c r="J210" s="132"/>
      <c r="K210" s="132"/>
      <c r="L210" s="132"/>
      <c r="M210" s="132"/>
      <c r="N210" s="132"/>
      <c r="O210" s="132"/>
      <c r="P210" s="132"/>
      <c r="Q210" s="132"/>
      <c r="R210" s="132"/>
      <c r="S210" s="132"/>
      <c r="T210" s="132"/>
      <c r="U210" s="132"/>
      <c r="V210" s="132"/>
      <c r="W210" s="132"/>
      <c r="X210" s="132"/>
      <c r="Y210" s="132"/>
    </row>
    <row r="213" spans="1:25" x14ac:dyDescent="0.25">
      <c r="A213" s="11" t="s">
        <v>144</v>
      </c>
      <c r="B213" s="11"/>
      <c r="C213" s="11"/>
      <c r="D213" s="11"/>
      <c r="E213" s="11"/>
      <c r="F213" s="11"/>
      <c r="G213" s="11"/>
      <c r="H213" s="11"/>
      <c r="I213" s="11"/>
      <c r="J213" s="11"/>
    </row>
    <row r="214" spans="1:25" x14ac:dyDescent="0.25">
      <c r="A214" s="11"/>
      <c r="B214" s="11"/>
      <c r="C214" s="11"/>
      <c r="D214" s="11"/>
      <c r="E214" s="11"/>
      <c r="F214" s="11"/>
      <c r="G214" s="11"/>
      <c r="H214" s="11"/>
      <c r="I214" s="11"/>
      <c r="J214" s="11"/>
    </row>
    <row r="215" spans="1:25" ht="15.75" thickBot="1" x14ac:dyDescent="0.3">
      <c r="A215" s="11"/>
      <c r="B215" s="11"/>
      <c r="C215" s="11"/>
      <c r="D215" s="11"/>
      <c r="E215" s="11"/>
      <c r="F215" s="11"/>
      <c r="G215" s="11"/>
      <c r="H215" s="11"/>
      <c r="I215" s="11"/>
      <c r="J215" s="11"/>
    </row>
    <row r="216" spans="1:25" x14ac:dyDescent="0.25">
      <c r="D216" s="296" t="s">
        <v>49</v>
      </c>
      <c r="E216" s="297"/>
      <c r="F216" s="297"/>
      <c r="G216" s="151" t="str">
        <f>CONCATENATE(Arkusz18!A2," - ",Arkusz18!B2," r.")</f>
        <v>01.11.2023 - 30.11.2023 r.</v>
      </c>
      <c r="H216" s="151"/>
      <c r="I216" s="151"/>
      <c r="J216" s="151"/>
      <c r="K216" s="151"/>
      <c r="L216" s="151"/>
      <c r="M216" s="151"/>
      <c r="N216" s="151"/>
      <c r="O216" s="151"/>
      <c r="P216" s="151"/>
      <c r="Q216" s="151"/>
      <c r="R216" s="152"/>
    </row>
    <row r="217" spans="1:25" ht="31.5" customHeight="1" x14ac:dyDescent="0.25">
      <c r="D217" s="298"/>
      <c r="E217" s="299"/>
      <c r="F217" s="299"/>
      <c r="G217" s="156" t="s">
        <v>65</v>
      </c>
      <c r="H217" s="156"/>
      <c r="I217" s="156"/>
      <c r="J217" s="156" t="s">
        <v>90</v>
      </c>
      <c r="K217" s="156"/>
      <c r="L217" s="156"/>
      <c r="M217" s="156" t="s">
        <v>64</v>
      </c>
      <c r="N217" s="156"/>
      <c r="O217" s="156"/>
      <c r="P217" s="156" t="s">
        <v>89</v>
      </c>
      <c r="Q217" s="156"/>
      <c r="R217" s="160"/>
    </row>
    <row r="218" spans="1:25" x14ac:dyDescent="0.25">
      <c r="D218" s="153" t="s">
        <v>88</v>
      </c>
      <c r="E218" s="154"/>
      <c r="F218" s="154"/>
      <c r="G218" s="155">
        <f>Arkusz16!A2</f>
        <v>0</v>
      </c>
      <c r="H218" s="155"/>
      <c r="I218" s="155"/>
      <c r="J218" s="155">
        <f>Arkusz16!A3</f>
        <v>0</v>
      </c>
      <c r="K218" s="155"/>
      <c r="L218" s="155"/>
      <c r="M218" s="155">
        <f>Arkusz16!A4</f>
        <v>0</v>
      </c>
      <c r="N218" s="155"/>
      <c r="O218" s="155"/>
      <c r="P218" s="155">
        <f>Arkusz16!A5</f>
        <v>0</v>
      </c>
      <c r="Q218" s="155"/>
      <c r="R218" s="155"/>
    </row>
    <row r="219" spans="1:25" x14ac:dyDescent="0.25">
      <c r="D219" s="142" t="s">
        <v>51</v>
      </c>
      <c r="E219" s="143"/>
      <c r="F219" s="143"/>
      <c r="G219" s="144">
        <f>Arkusz16!A6</f>
        <v>425</v>
      </c>
      <c r="H219" s="144"/>
      <c r="I219" s="144"/>
      <c r="J219" s="145">
        <f>Arkusz16!A7</f>
        <v>0</v>
      </c>
      <c r="K219" s="146"/>
      <c r="L219" s="147"/>
      <c r="M219" s="145">
        <f>Arkusz16!A8</f>
        <v>0</v>
      </c>
      <c r="N219" s="146"/>
      <c r="O219" s="147"/>
      <c r="P219" s="145">
        <f>Arkusz16!A9</f>
        <v>0</v>
      </c>
      <c r="Q219" s="146"/>
      <c r="R219" s="147"/>
    </row>
    <row r="220" spans="1:25" ht="15.75" thickBot="1" x14ac:dyDescent="0.3">
      <c r="D220" s="290" t="s">
        <v>52</v>
      </c>
      <c r="E220" s="291"/>
      <c r="F220" s="291"/>
      <c r="G220" s="162">
        <f>Arkusz16!A10</f>
        <v>0</v>
      </c>
      <c r="H220" s="162"/>
      <c r="I220" s="162"/>
      <c r="J220" s="162">
        <f>Arkusz16!A11</f>
        <v>0</v>
      </c>
      <c r="K220" s="162"/>
      <c r="L220" s="162"/>
      <c r="M220" s="162">
        <f>Arkusz16!A12</f>
        <v>0</v>
      </c>
      <c r="N220" s="162"/>
      <c r="O220" s="162"/>
      <c r="P220" s="162">
        <f>Arkusz16!A13</f>
        <v>0</v>
      </c>
      <c r="Q220" s="162"/>
      <c r="R220" s="162"/>
    </row>
    <row r="221" spans="1:25" ht="15.75" thickBot="1" x14ac:dyDescent="0.3">
      <c r="D221" s="157" t="s">
        <v>50</v>
      </c>
      <c r="E221" s="158"/>
      <c r="F221" s="158"/>
      <c r="G221" s="150">
        <f>SUM(G218:I220)</f>
        <v>425</v>
      </c>
      <c r="H221" s="150"/>
      <c r="I221" s="150"/>
      <c r="J221" s="150">
        <f t="shared" ref="J221" si="5">SUM(J218:L220)</f>
        <v>0</v>
      </c>
      <c r="K221" s="150"/>
      <c r="L221" s="150"/>
      <c r="M221" s="150">
        <f t="shared" ref="M221" si="6">SUM(M218:O220)</f>
        <v>0</v>
      </c>
      <c r="N221" s="150"/>
      <c r="O221" s="150"/>
      <c r="P221" s="150">
        <f t="shared" ref="P221" si="7">SUM(P218:R220)</f>
        <v>0</v>
      </c>
      <c r="Q221" s="150"/>
      <c r="R221" s="161"/>
    </row>
    <row r="222" spans="1:25" x14ac:dyDescent="0.25">
      <c r="A222" s="40"/>
      <c r="B222" s="40"/>
      <c r="C222" s="40"/>
      <c r="D222" s="36"/>
      <c r="E222" s="36"/>
      <c r="F222" s="36"/>
      <c r="G222" s="36"/>
      <c r="H222" s="36"/>
      <c r="I222" s="36"/>
      <c r="J222" s="36"/>
      <c r="K222" s="36"/>
      <c r="L222" s="36"/>
      <c r="M222" s="36"/>
      <c r="N222" s="36"/>
      <c r="O222" s="36"/>
    </row>
    <row r="224" spans="1:25" ht="15.75" thickBot="1" x14ac:dyDescent="0.3"/>
    <row r="225" spans="1:25" x14ac:dyDescent="0.25">
      <c r="D225" s="296" t="s">
        <v>49</v>
      </c>
      <c r="E225" s="297"/>
      <c r="F225" s="297"/>
      <c r="G225" s="151" t="str">
        <f>CONCATENATE(Arkusz18!C2," - ",Arkusz18!B2," r.")</f>
        <v>01.01.2023 - 30.11.2023 r.</v>
      </c>
      <c r="H225" s="151"/>
      <c r="I225" s="151"/>
      <c r="J225" s="151"/>
      <c r="K225" s="151"/>
      <c r="L225" s="151"/>
      <c r="M225" s="151"/>
      <c r="N225" s="151"/>
      <c r="O225" s="151"/>
      <c r="P225" s="151"/>
      <c r="Q225" s="151"/>
      <c r="R225" s="152"/>
    </row>
    <row r="226" spans="1:25" ht="32.25" customHeight="1" x14ac:dyDescent="0.25">
      <c r="D226" s="298"/>
      <c r="E226" s="299"/>
      <c r="F226" s="299"/>
      <c r="G226" s="156" t="s">
        <v>65</v>
      </c>
      <c r="H226" s="156"/>
      <c r="I226" s="156"/>
      <c r="J226" s="156" t="s">
        <v>90</v>
      </c>
      <c r="K226" s="156"/>
      <c r="L226" s="156"/>
      <c r="M226" s="156" t="s">
        <v>64</v>
      </c>
      <c r="N226" s="156"/>
      <c r="O226" s="156"/>
      <c r="P226" s="156" t="s">
        <v>89</v>
      </c>
      <c r="Q226" s="156"/>
      <c r="R226" s="160"/>
    </row>
    <row r="227" spans="1:25" x14ac:dyDescent="0.25">
      <c r="D227" s="153" t="s">
        <v>88</v>
      </c>
      <c r="E227" s="154"/>
      <c r="F227" s="154"/>
      <c r="G227" s="155">
        <f>Arkusz17!A2</f>
        <v>0</v>
      </c>
      <c r="H227" s="155"/>
      <c r="I227" s="155"/>
      <c r="J227" s="155">
        <f>Arkusz17!A3</f>
        <v>0</v>
      </c>
      <c r="K227" s="155"/>
      <c r="L227" s="155"/>
      <c r="M227" s="155">
        <f>Arkusz17!A4</f>
        <v>0</v>
      </c>
      <c r="N227" s="155"/>
      <c r="O227" s="155"/>
      <c r="P227" s="155">
        <f>Arkusz17!A5</f>
        <v>0</v>
      </c>
      <c r="Q227" s="155"/>
      <c r="R227" s="155"/>
    </row>
    <row r="228" spans="1:25" x14ac:dyDescent="0.25">
      <c r="D228" s="142" t="s">
        <v>51</v>
      </c>
      <c r="E228" s="143"/>
      <c r="F228" s="143"/>
      <c r="G228" s="144">
        <f>Arkusz17!A6</f>
        <v>5110</v>
      </c>
      <c r="H228" s="144"/>
      <c r="I228" s="144"/>
      <c r="J228" s="144">
        <f>Arkusz17!A7</f>
        <v>9</v>
      </c>
      <c r="K228" s="144"/>
      <c r="L228" s="144"/>
      <c r="M228" s="144">
        <f>Arkusz17!A8</f>
        <v>0</v>
      </c>
      <c r="N228" s="144"/>
      <c r="O228" s="144"/>
      <c r="P228" s="144">
        <f>Arkusz17!A9</f>
        <v>0</v>
      </c>
      <c r="Q228" s="144"/>
      <c r="R228" s="144"/>
    </row>
    <row r="229" spans="1:25" ht="15.75" thickBot="1" x14ac:dyDescent="0.3">
      <c r="D229" s="290" t="s">
        <v>52</v>
      </c>
      <c r="E229" s="291"/>
      <c r="F229" s="291"/>
      <c r="G229" s="162">
        <f>Arkusz17!A10</f>
        <v>0</v>
      </c>
      <c r="H229" s="162"/>
      <c r="I229" s="162"/>
      <c r="J229" s="162">
        <f>Arkusz17!A11</f>
        <v>0</v>
      </c>
      <c r="K229" s="162"/>
      <c r="L229" s="162"/>
      <c r="M229" s="162">
        <f>Arkusz17!A12</f>
        <v>0</v>
      </c>
      <c r="N229" s="162"/>
      <c r="O229" s="162"/>
      <c r="P229" s="162">
        <f>Arkusz17!A13</f>
        <v>0</v>
      </c>
      <c r="Q229" s="162"/>
      <c r="R229" s="162"/>
    </row>
    <row r="230" spans="1:25" ht="15.75" thickBot="1" x14ac:dyDescent="0.3">
      <c r="D230" s="157" t="s">
        <v>50</v>
      </c>
      <c r="E230" s="158"/>
      <c r="F230" s="158"/>
      <c r="G230" s="150">
        <f>SUM(G227:I229)</f>
        <v>5110</v>
      </c>
      <c r="H230" s="150"/>
      <c r="I230" s="150"/>
      <c r="J230" s="150">
        <f t="shared" ref="J230" si="8">SUM(J227:L229)</f>
        <v>9</v>
      </c>
      <c r="K230" s="150"/>
      <c r="L230" s="150"/>
      <c r="M230" s="150">
        <f t="shared" ref="M230" si="9">SUM(M227:O229)</f>
        <v>0</v>
      </c>
      <c r="N230" s="150"/>
      <c r="O230" s="150"/>
      <c r="P230" s="150">
        <f t="shared" ref="P230" si="10">SUM(P227:R229)</f>
        <v>0</v>
      </c>
      <c r="Q230" s="150"/>
      <c r="R230" s="161"/>
    </row>
    <row r="233" spans="1:25" x14ac:dyDescent="0.25">
      <c r="A233" s="132" t="s">
        <v>170</v>
      </c>
      <c r="B233" s="132"/>
      <c r="C233" s="132"/>
      <c r="D233" s="132"/>
      <c r="E233" s="132"/>
      <c r="F233" s="132"/>
      <c r="G233" s="132"/>
      <c r="H233" s="132"/>
      <c r="I233" s="132"/>
      <c r="J233" s="132"/>
      <c r="K233" s="132"/>
      <c r="L233" s="132"/>
      <c r="M233" s="132"/>
      <c r="N233" s="132"/>
      <c r="O233" s="132"/>
      <c r="P233" s="132"/>
      <c r="Q233" s="132"/>
      <c r="R233" s="132"/>
      <c r="S233" s="132"/>
      <c r="T233" s="132"/>
      <c r="U233" s="132"/>
      <c r="V233" s="132"/>
      <c r="W233" s="132"/>
      <c r="X233" s="132"/>
      <c r="Y233" s="132"/>
    </row>
    <row r="234" spans="1:25" x14ac:dyDescent="0.25">
      <c r="A234" s="132"/>
      <c r="B234" s="132"/>
      <c r="C234" s="132"/>
      <c r="D234" s="132"/>
      <c r="E234" s="132"/>
      <c r="F234" s="132"/>
      <c r="G234" s="132"/>
      <c r="H234" s="132"/>
      <c r="I234" s="132"/>
      <c r="J234" s="132"/>
      <c r="K234" s="132"/>
      <c r="L234" s="132"/>
      <c r="M234" s="132"/>
      <c r="N234" s="132"/>
      <c r="O234" s="132"/>
      <c r="P234" s="132"/>
      <c r="Q234" s="132"/>
      <c r="R234" s="132"/>
      <c r="S234" s="132"/>
      <c r="T234" s="132"/>
      <c r="U234" s="132"/>
      <c r="V234" s="132"/>
      <c r="W234" s="132"/>
      <c r="X234" s="132"/>
      <c r="Y234" s="132"/>
    </row>
    <row r="235" spans="1:25" x14ac:dyDescent="0.25">
      <c r="A235" s="132"/>
      <c r="B235" s="132"/>
      <c r="C235" s="132"/>
      <c r="D235" s="132"/>
      <c r="E235" s="132"/>
      <c r="F235" s="132"/>
      <c r="G235" s="132"/>
      <c r="H235" s="132"/>
      <c r="I235" s="132"/>
      <c r="J235" s="132"/>
      <c r="K235" s="132"/>
      <c r="L235" s="132"/>
      <c r="M235" s="132"/>
      <c r="N235" s="132"/>
      <c r="O235" s="132"/>
      <c r="P235" s="132"/>
      <c r="Q235" s="132"/>
      <c r="R235" s="132"/>
      <c r="S235" s="132"/>
      <c r="T235" s="132"/>
      <c r="U235" s="132"/>
      <c r="V235" s="132"/>
      <c r="W235" s="132"/>
      <c r="X235" s="132"/>
      <c r="Y235" s="132"/>
    </row>
    <row r="238" spans="1:25" ht="18.75" x14ac:dyDescent="0.25">
      <c r="A238" s="9" t="s">
        <v>67</v>
      </c>
      <c r="F238" s="10"/>
    </row>
    <row r="239" spans="1:25" x14ac:dyDescent="0.25">
      <c r="F239" s="10"/>
    </row>
    <row r="240" spans="1:25" x14ac:dyDescent="0.25">
      <c r="A240" s="336" t="s">
        <v>145</v>
      </c>
      <c r="B240" s="336"/>
      <c r="C240" s="336"/>
      <c r="D240" s="336"/>
      <c r="E240" s="336"/>
      <c r="F240" s="336"/>
      <c r="G240" s="336"/>
      <c r="H240" s="336"/>
      <c r="I240" s="336"/>
      <c r="J240" s="336"/>
      <c r="K240" s="336"/>
      <c r="L240" s="336"/>
      <c r="M240" s="336"/>
      <c r="N240" s="336"/>
      <c r="O240" s="336"/>
      <c r="P240" s="336"/>
      <c r="Q240" s="336"/>
      <c r="R240" s="336"/>
      <c r="S240" s="336"/>
      <c r="T240" s="336"/>
      <c r="U240" s="336"/>
    </row>
    <row r="241" spans="1:22" x14ac:dyDescent="0.25">
      <c r="A241" s="11"/>
      <c r="B241" s="11"/>
      <c r="C241" s="11"/>
      <c r="D241" s="11"/>
      <c r="E241" s="11"/>
      <c r="F241" s="11"/>
      <c r="G241" s="11"/>
      <c r="H241" s="11"/>
      <c r="I241" s="11"/>
      <c r="J241" s="11"/>
      <c r="K241" s="11"/>
      <c r="L241" s="11"/>
      <c r="M241" s="11"/>
      <c r="N241" s="11"/>
      <c r="O241" s="11"/>
      <c r="P241" s="11"/>
      <c r="Q241" s="11"/>
      <c r="R241" s="11"/>
      <c r="S241" s="11"/>
      <c r="T241" s="11"/>
      <c r="U241" s="11"/>
    </row>
    <row r="242" spans="1:22" ht="15.75" thickBot="1" x14ac:dyDescent="0.3">
      <c r="A242" s="11"/>
      <c r="B242" s="11"/>
      <c r="C242" s="11"/>
      <c r="D242" s="11"/>
      <c r="E242" s="11"/>
      <c r="F242" s="11"/>
      <c r="G242" s="11"/>
      <c r="H242" s="11"/>
      <c r="I242" s="11"/>
      <c r="J242" s="11"/>
      <c r="K242" s="11"/>
      <c r="L242" s="11"/>
      <c r="M242" s="11"/>
      <c r="N242" s="11"/>
      <c r="O242" s="11"/>
      <c r="P242" s="11"/>
      <c r="Q242" s="11"/>
      <c r="R242" s="11"/>
      <c r="S242" s="11"/>
      <c r="T242" s="11"/>
      <c r="U242" s="11"/>
    </row>
    <row r="243" spans="1:22" x14ac:dyDescent="0.25">
      <c r="C243" s="179" t="s">
        <v>0</v>
      </c>
      <c r="D243" s="180"/>
      <c r="E243" s="180"/>
      <c r="F243" s="180"/>
      <c r="G243" s="163" t="str">
        <f>CONCATENATE(Arkusz18!A2," - ",Arkusz18!B2," r.")</f>
        <v>01.11.2023 - 30.11.2023 r.</v>
      </c>
      <c r="H243" s="164"/>
      <c r="I243" s="164"/>
      <c r="J243" s="164"/>
      <c r="K243" s="164"/>
      <c r="L243" s="164"/>
      <c r="M243" s="164"/>
      <c r="N243" s="164"/>
      <c r="O243" s="164"/>
      <c r="P243" s="164"/>
      <c r="Q243" s="164"/>
      <c r="R243" s="164"/>
      <c r="S243" s="164"/>
      <c r="T243" s="164"/>
      <c r="U243" s="164"/>
      <c r="V243" s="165"/>
    </row>
    <row r="244" spans="1:22" x14ac:dyDescent="0.25">
      <c r="C244" s="181"/>
      <c r="D244" s="182"/>
      <c r="E244" s="182"/>
      <c r="F244" s="182"/>
      <c r="G244" s="112" t="s">
        <v>31</v>
      </c>
      <c r="H244" s="116"/>
      <c r="I244" s="116"/>
      <c r="J244" s="122"/>
      <c r="K244" s="112" t="s">
        <v>32</v>
      </c>
      <c r="L244" s="116"/>
      <c r="M244" s="116"/>
      <c r="N244" s="122"/>
      <c r="O244" s="112" t="s">
        <v>103</v>
      </c>
      <c r="P244" s="116"/>
      <c r="Q244" s="116"/>
      <c r="R244" s="122"/>
      <c r="S244" s="112" t="s">
        <v>55</v>
      </c>
      <c r="T244" s="116"/>
      <c r="U244" s="116"/>
      <c r="V244" s="113"/>
    </row>
    <row r="245" spans="1:22" x14ac:dyDescent="0.25">
      <c r="C245" s="181"/>
      <c r="D245" s="182"/>
      <c r="E245" s="182"/>
      <c r="F245" s="182"/>
      <c r="G245" s="114" t="s">
        <v>30</v>
      </c>
      <c r="H245" s="115"/>
      <c r="I245" s="112" t="s">
        <v>10</v>
      </c>
      <c r="J245" s="122"/>
      <c r="K245" s="114" t="s">
        <v>33</v>
      </c>
      <c r="L245" s="115"/>
      <c r="M245" s="112" t="s">
        <v>10</v>
      </c>
      <c r="N245" s="122"/>
      <c r="O245" s="114" t="s">
        <v>30</v>
      </c>
      <c r="P245" s="115"/>
      <c r="Q245" s="112" t="s">
        <v>10</v>
      </c>
      <c r="R245" s="122"/>
      <c r="S245" s="114" t="s">
        <v>30</v>
      </c>
      <c r="T245" s="115"/>
      <c r="U245" s="112" t="s">
        <v>10</v>
      </c>
      <c r="V245" s="113"/>
    </row>
    <row r="246" spans="1:22" x14ac:dyDescent="0.25">
      <c r="C246" s="148" t="str">
        <f>Arkusz2!B2</f>
        <v>BIAŁORUŚ</v>
      </c>
      <c r="D246" s="149"/>
      <c r="E246" s="149"/>
      <c r="F246" s="149"/>
      <c r="G246" s="89">
        <f>Arkusz2!F2</f>
        <v>249</v>
      </c>
      <c r="H246" s="90"/>
      <c r="I246" s="89">
        <f>Arkusz2!F8</f>
        <v>309</v>
      </c>
      <c r="J246" s="90"/>
      <c r="K246" s="89">
        <f>SUM(Arkusz2!F14,-G246)</f>
        <v>12</v>
      </c>
      <c r="L246" s="90"/>
      <c r="M246" s="89">
        <f>SUM(Arkusz2!F20,-I246)</f>
        <v>20</v>
      </c>
      <c r="N246" s="90"/>
      <c r="O246" s="89">
        <f>Arkusz2!F26</f>
        <v>0</v>
      </c>
      <c r="P246" s="90"/>
      <c r="Q246" s="89">
        <f>Arkusz2!F32</f>
        <v>0</v>
      </c>
      <c r="R246" s="90"/>
      <c r="S246" s="89">
        <f>SUM(Arkusz2!F14,O246)</f>
        <v>261</v>
      </c>
      <c r="T246" s="90"/>
      <c r="U246" s="89">
        <f>SUM(Arkusz2!F20,Q246)</f>
        <v>329</v>
      </c>
      <c r="V246" s="117"/>
    </row>
    <row r="247" spans="1:22" x14ac:dyDescent="0.25">
      <c r="C247" s="77" t="str">
        <f>Arkusz2!B3</f>
        <v>UKRAINA</v>
      </c>
      <c r="D247" s="78"/>
      <c r="E247" s="78"/>
      <c r="F247" s="78"/>
      <c r="G247" s="103">
        <f>Arkusz2!F3</f>
        <v>145</v>
      </c>
      <c r="H247" s="104"/>
      <c r="I247" s="103">
        <f>Arkusz2!F9</f>
        <v>240</v>
      </c>
      <c r="J247" s="104"/>
      <c r="K247" s="103">
        <f>SUM(Arkusz2!F15,-G247)</f>
        <v>6</v>
      </c>
      <c r="L247" s="104"/>
      <c r="M247" s="103">
        <f>SUM(Arkusz2!F21,-I247)</f>
        <v>7</v>
      </c>
      <c r="N247" s="104"/>
      <c r="O247" s="103">
        <f>Arkusz2!F27</f>
        <v>0</v>
      </c>
      <c r="P247" s="104"/>
      <c r="Q247" s="103">
        <f>Arkusz2!F33</f>
        <v>0</v>
      </c>
      <c r="R247" s="104"/>
      <c r="S247" s="103">
        <f>SUM(Arkusz2!F15,O247)</f>
        <v>151</v>
      </c>
      <c r="T247" s="104"/>
      <c r="U247" s="103">
        <f>SUM(Arkusz2!F21,Q247)</f>
        <v>247</v>
      </c>
      <c r="V247" s="159"/>
    </row>
    <row r="248" spans="1:22" x14ac:dyDescent="0.25">
      <c r="C248" s="148" t="str">
        <f>Arkusz2!B4</f>
        <v>ROSJA</v>
      </c>
      <c r="D248" s="149"/>
      <c r="E248" s="149"/>
      <c r="F248" s="149"/>
      <c r="G248" s="89">
        <f>Arkusz2!F4</f>
        <v>33</v>
      </c>
      <c r="H248" s="90"/>
      <c r="I248" s="89">
        <f>Arkusz2!F10</f>
        <v>57</v>
      </c>
      <c r="J248" s="90"/>
      <c r="K248" s="89">
        <f>SUM(Arkusz2!F16,-G248)</f>
        <v>19</v>
      </c>
      <c r="L248" s="90"/>
      <c r="M248" s="89">
        <f>SUM(Arkusz2!F22,-I248)</f>
        <v>47</v>
      </c>
      <c r="N248" s="90"/>
      <c r="O248" s="89">
        <f>Arkusz2!F28</f>
        <v>5</v>
      </c>
      <c r="P248" s="90"/>
      <c r="Q248" s="89">
        <f>Arkusz2!F34</f>
        <v>13</v>
      </c>
      <c r="R248" s="90"/>
      <c r="S248" s="89">
        <f>SUM(Arkusz2!F16,O248)</f>
        <v>57</v>
      </c>
      <c r="T248" s="90"/>
      <c r="U248" s="89">
        <f>SUM(Arkusz2!F22,Q248)</f>
        <v>117</v>
      </c>
      <c r="V248" s="117"/>
    </row>
    <row r="249" spans="1:22" x14ac:dyDescent="0.25">
      <c r="C249" s="77" t="str">
        <f>Arkusz2!B5</f>
        <v>INDIE</v>
      </c>
      <c r="D249" s="78"/>
      <c r="E249" s="78"/>
      <c r="F249" s="78"/>
      <c r="G249" s="103">
        <f>Arkusz2!F5</f>
        <v>20</v>
      </c>
      <c r="H249" s="104"/>
      <c r="I249" s="103">
        <f>Arkusz2!F11</f>
        <v>20</v>
      </c>
      <c r="J249" s="104"/>
      <c r="K249" s="103">
        <f>SUM(Arkusz2!F17,-G249)</f>
        <v>2</v>
      </c>
      <c r="L249" s="104"/>
      <c r="M249" s="103">
        <f>SUM(Arkusz2!F23,-I249)</f>
        <v>4</v>
      </c>
      <c r="N249" s="104"/>
      <c r="O249" s="103">
        <f>Arkusz2!F29</f>
        <v>0</v>
      </c>
      <c r="P249" s="104"/>
      <c r="Q249" s="103">
        <f>Arkusz2!F35</f>
        <v>0</v>
      </c>
      <c r="R249" s="104"/>
      <c r="S249" s="103">
        <f>SUM(Arkusz2!F17,O249)</f>
        <v>22</v>
      </c>
      <c r="T249" s="104"/>
      <c r="U249" s="103">
        <f>SUM(Arkusz2!F23,Q249)</f>
        <v>24</v>
      </c>
      <c r="V249" s="159"/>
    </row>
    <row r="250" spans="1:22" x14ac:dyDescent="0.25">
      <c r="C250" s="148" t="str">
        <f>Arkusz2!B6</f>
        <v>TADŻYKISTAN</v>
      </c>
      <c r="D250" s="149"/>
      <c r="E250" s="149"/>
      <c r="F250" s="149"/>
      <c r="G250" s="89">
        <f>Arkusz2!F6</f>
        <v>8</v>
      </c>
      <c r="H250" s="90"/>
      <c r="I250" s="89">
        <f>Arkusz2!F12</f>
        <v>16</v>
      </c>
      <c r="J250" s="90"/>
      <c r="K250" s="89">
        <f>SUM(Arkusz2!F18,-G250)</f>
        <v>2</v>
      </c>
      <c r="L250" s="90"/>
      <c r="M250" s="89">
        <f>SUM(Arkusz2!F24,-I250)</f>
        <v>2</v>
      </c>
      <c r="N250" s="90"/>
      <c r="O250" s="89">
        <f>Arkusz2!F30</f>
        <v>0</v>
      </c>
      <c r="P250" s="90"/>
      <c r="Q250" s="89">
        <f>Arkusz2!F36</f>
        <v>0</v>
      </c>
      <c r="R250" s="90"/>
      <c r="S250" s="89">
        <f>SUM(Arkusz2!F18,O250)</f>
        <v>10</v>
      </c>
      <c r="T250" s="90"/>
      <c r="U250" s="89">
        <f>SUM(Arkusz2!F24,Q250)</f>
        <v>18</v>
      </c>
      <c r="V250" s="117"/>
    </row>
    <row r="251" spans="1:22" ht="15.75" thickBot="1" x14ac:dyDescent="0.3">
      <c r="C251" s="166" t="str">
        <f>Arkusz2!B7</f>
        <v>Pozostałe</v>
      </c>
      <c r="D251" s="167"/>
      <c r="E251" s="167"/>
      <c r="F251" s="167"/>
      <c r="G251" s="201">
        <f>Arkusz2!F7</f>
        <v>88</v>
      </c>
      <c r="H251" s="202"/>
      <c r="I251" s="201">
        <f>Arkusz2!F13</f>
        <v>110</v>
      </c>
      <c r="J251" s="202"/>
      <c r="K251" s="201">
        <f>SUM(Arkusz2!F19,-G251)</f>
        <v>23</v>
      </c>
      <c r="L251" s="202"/>
      <c r="M251" s="201">
        <f>SUM(Arkusz2!F25,-I251)</f>
        <v>31</v>
      </c>
      <c r="N251" s="202"/>
      <c r="O251" s="201">
        <f>Arkusz2!F31</f>
        <v>6</v>
      </c>
      <c r="P251" s="202"/>
      <c r="Q251" s="201">
        <f>Arkusz2!F37</f>
        <v>15</v>
      </c>
      <c r="R251" s="202"/>
      <c r="S251" s="201">
        <f>SUM(Arkusz2!F19,O251)</f>
        <v>117</v>
      </c>
      <c r="T251" s="202"/>
      <c r="U251" s="201">
        <f>SUM(Arkusz2!F25,Q251)</f>
        <v>156</v>
      </c>
      <c r="V251" s="244"/>
    </row>
    <row r="252" spans="1:22" ht="15.75" thickBot="1" x14ac:dyDescent="0.3">
      <c r="C252" s="237" t="s">
        <v>1</v>
      </c>
      <c r="D252" s="238"/>
      <c r="E252" s="238"/>
      <c r="F252" s="238"/>
      <c r="G252" s="204">
        <f>SUM(G246:G251)</f>
        <v>543</v>
      </c>
      <c r="H252" s="205"/>
      <c r="I252" s="204">
        <f>SUM(I246:I251)</f>
        <v>752</v>
      </c>
      <c r="J252" s="205"/>
      <c r="K252" s="204">
        <f>SUM(K246:K251)</f>
        <v>64</v>
      </c>
      <c r="L252" s="205"/>
      <c r="M252" s="204">
        <f>SUM(M246:M251)</f>
        <v>111</v>
      </c>
      <c r="N252" s="205"/>
      <c r="O252" s="204">
        <f>SUM(O246:O251)</f>
        <v>11</v>
      </c>
      <c r="P252" s="205"/>
      <c r="Q252" s="204">
        <f>SUM(Q246:Q251)</f>
        <v>28</v>
      </c>
      <c r="R252" s="205"/>
      <c r="S252" s="204">
        <f>SUM(S246:S251)</f>
        <v>618</v>
      </c>
      <c r="T252" s="205"/>
      <c r="U252" s="204">
        <f>SUM(U246:U251)</f>
        <v>891</v>
      </c>
      <c r="V252" s="219"/>
    </row>
    <row r="256" spans="1:22" x14ac:dyDescent="0.25">
      <c r="M256" s="12"/>
      <c r="N256" s="12"/>
      <c r="O256" s="12"/>
      <c r="P256" s="12"/>
      <c r="Q256" s="12"/>
      <c r="R256" s="12"/>
      <c r="S256" s="12"/>
    </row>
    <row r="257" spans="1:19" x14ac:dyDescent="0.25">
      <c r="M257" s="12"/>
      <c r="N257" s="12"/>
      <c r="O257" s="12"/>
      <c r="P257" s="12"/>
      <c r="Q257" s="12"/>
      <c r="R257" s="12"/>
      <c r="S257" s="12"/>
    </row>
    <row r="258" spans="1:19" x14ac:dyDescent="0.25">
      <c r="M258" s="12"/>
      <c r="N258" s="12"/>
      <c r="O258" s="12"/>
      <c r="P258" s="12"/>
      <c r="Q258" s="12"/>
      <c r="R258" s="12"/>
      <c r="S258" s="12"/>
    </row>
    <row r="259" spans="1:19" x14ac:dyDescent="0.25">
      <c r="M259" s="12"/>
      <c r="N259" s="12"/>
      <c r="O259" s="12"/>
      <c r="P259" s="12"/>
      <c r="Q259" s="12"/>
      <c r="R259" s="12"/>
      <c r="S259" s="12"/>
    </row>
    <row r="260" spans="1:19" x14ac:dyDescent="0.25">
      <c r="M260" s="12"/>
      <c r="N260" s="12"/>
      <c r="O260" s="12"/>
      <c r="P260" s="12"/>
      <c r="Q260" s="12"/>
      <c r="R260" s="12"/>
      <c r="S260" s="12"/>
    </row>
    <row r="261" spans="1:19" x14ac:dyDescent="0.25">
      <c r="M261" s="12"/>
      <c r="N261" s="12"/>
      <c r="O261" s="12"/>
      <c r="P261" s="12"/>
      <c r="Q261" s="12"/>
      <c r="R261" s="12"/>
      <c r="S261" s="12"/>
    </row>
    <row r="262" spans="1:19" x14ac:dyDescent="0.25">
      <c r="M262" s="12"/>
      <c r="N262" s="12"/>
      <c r="O262" s="12"/>
      <c r="P262" s="12"/>
      <c r="Q262" s="12"/>
      <c r="R262" s="12"/>
      <c r="S262" s="12"/>
    </row>
    <row r="263" spans="1:19" x14ac:dyDescent="0.25">
      <c r="M263" s="12"/>
      <c r="N263" s="12"/>
      <c r="O263" s="12"/>
      <c r="P263" s="12"/>
      <c r="Q263" s="12"/>
      <c r="R263" s="12"/>
      <c r="S263" s="12"/>
    </row>
    <row r="264" spans="1:19" x14ac:dyDescent="0.25">
      <c r="D264" s="203"/>
      <c r="E264" s="203"/>
    </row>
    <row r="268" spans="1:19" x14ac:dyDescent="0.25">
      <c r="A268" s="8"/>
      <c r="B268" s="8"/>
      <c r="C268" s="8"/>
      <c r="D268" s="8"/>
      <c r="E268" s="8"/>
      <c r="F268" s="8"/>
      <c r="G268" s="8"/>
      <c r="H268" s="8"/>
      <c r="I268" s="8"/>
      <c r="J268" s="8"/>
      <c r="K268" s="8"/>
      <c r="L268" s="8"/>
      <c r="M268" s="8"/>
      <c r="N268" s="8"/>
      <c r="O268" s="8"/>
      <c r="P268" s="8"/>
      <c r="Q268" s="8"/>
      <c r="R268" s="8"/>
      <c r="S268" s="8"/>
    </row>
    <row r="274" spans="1:26" ht="15.75" thickBot="1" x14ac:dyDescent="0.3"/>
    <row r="275" spans="1:26" x14ac:dyDescent="0.25">
      <c r="C275" s="179" t="s">
        <v>0</v>
      </c>
      <c r="D275" s="180"/>
      <c r="E275" s="180"/>
      <c r="F275" s="180"/>
      <c r="G275" s="163" t="str">
        <f>CONCATENATE(Arkusz18!C2," - ",Arkusz18!B2," r.")</f>
        <v>01.01.2023 - 30.11.2023 r.</v>
      </c>
      <c r="H275" s="164"/>
      <c r="I275" s="164"/>
      <c r="J275" s="164"/>
      <c r="K275" s="164"/>
      <c r="L275" s="164"/>
      <c r="M275" s="164"/>
      <c r="N275" s="164"/>
      <c r="O275" s="164"/>
      <c r="P275" s="164"/>
      <c r="Q275" s="164"/>
      <c r="R275" s="164"/>
      <c r="S275" s="164"/>
      <c r="T275" s="164"/>
      <c r="U275" s="164"/>
      <c r="V275" s="165"/>
    </row>
    <row r="276" spans="1:26" x14ac:dyDescent="0.25">
      <c r="C276" s="181"/>
      <c r="D276" s="182"/>
      <c r="E276" s="182"/>
      <c r="F276" s="182"/>
      <c r="G276" s="182" t="s">
        <v>31</v>
      </c>
      <c r="H276" s="182"/>
      <c r="I276" s="182"/>
      <c r="J276" s="182"/>
      <c r="K276" s="182" t="s">
        <v>32</v>
      </c>
      <c r="L276" s="182"/>
      <c r="M276" s="182"/>
      <c r="N276" s="182"/>
      <c r="O276" s="182" t="s">
        <v>135</v>
      </c>
      <c r="P276" s="182"/>
      <c r="Q276" s="182"/>
      <c r="R276" s="182"/>
      <c r="S276" s="112" t="s">
        <v>55</v>
      </c>
      <c r="T276" s="116"/>
      <c r="U276" s="116"/>
      <c r="V276" s="113"/>
    </row>
    <row r="277" spans="1:26" x14ac:dyDescent="0.25">
      <c r="C277" s="181"/>
      <c r="D277" s="182"/>
      <c r="E277" s="182"/>
      <c r="F277" s="182"/>
      <c r="G277" s="243" t="s">
        <v>30</v>
      </c>
      <c r="H277" s="243"/>
      <c r="I277" s="182" t="s">
        <v>10</v>
      </c>
      <c r="J277" s="182"/>
      <c r="K277" s="243" t="s">
        <v>33</v>
      </c>
      <c r="L277" s="243"/>
      <c r="M277" s="182" t="s">
        <v>10</v>
      </c>
      <c r="N277" s="182"/>
      <c r="O277" s="243" t="s">
        <v>30</v>
      </c>
      <c r="P277" s="243"/>
      <c r="Q277" s="182" t="s">
        <v>10</v>
      </c>
      <c r="R277" s="182"/>
      <c r="S277" s="243" t="s">
        <v>30</v>
      </c>
      <c r="T277" s="243"/>
      <c r="U277" s="182" t="s">
        <v>10</v>
      </c>
      <c r="V277" s="245"/>
    </row>
    <row r="278" spans="1:26" x14ac:dyDescent="0.25">
      <c r="C278" s="148" t="str">
        <f>Arkusz3!B2</f>
        <v>BIAŁORUŚ</v>
      </c>
      <c r="D278" s="149"/>
      <c r="E278" s="149"/>
      <c r="F278" s="149"/>
      <c r="G278" s="125">
        <f>Arkusz3!F2</f>
        <v>2570</v>
      </c>
      <c r="H278" s="125"/>
      <c r="I278" s="125">
        <f>Arkusz3!F8</f>
        <v>3300</v>
      </c>
      <c r="J278" s="125"/>
      <c r="K278" s="125">
        <f>SUM(Arkusz3!F14,-G278)</f>
        <v>60</v>
      </c>
      <c r="L278" s="125"/>
      <c r="M278" s="125">
        <f>SUM(Arkusz3!F20,-I278)</f>
        <v>114</v>
      </c>
      <c r="N278" s="125"/>
      <c r="O278" s="125">
        <f>Arkusz3!F26</f>
        <v>8</v>
      </c>
      <c r="P278" s="125"/>
      <c r="Q278" s="125">
        <f>Arkusz3!F32</f>
        <v>12</v>
      </c>
      <c r="R278" s="125"/>
      <c r="S278" s="125">
        <f>SUM(Arkusz3!F14,O278)</f>
        <v>2638</v>
      </c>
      <c r="T278" s="125"/>
      <c r="U278" s="125">
        <f>SUM(Arkusz3!F20,Q278)</f>
        <v>3426</v>
      </c>
      <c r="V278" s="242"/>
    </row>
    <row r="279" spans="1:26" x14ac:dyDescent="0.25">
      <c r="C279" s="77" t="str">
        <f>Arkusz3!B3</f>
        <v>ROSJA</v>
      </c>
      <c r="D279" s="78"/>
      <c r="E279" s="78"/>
      <c r="F279" s="78"/>
      <c r="G279" s="239">
        <f>Arkusz3!F3</f>
        <v>475</v>
      </c>
      <c r="H279" s="239"/>
      <c r="I279" s="239">
        <f>Arkusz3!F9</f>
        <v>915</v>
      </c>
      <c r="J279" s="239"/>
      <c r="K279" s="239">
        <f>SUM(Arkusz3!F15,-G279)</f>
        <v>269</v>
      </c>
      <c r="L279" s="239"/>
      <c r="M279" s="239">
        <f>SUM(Arkusz3!F21,-I279)</f>
        <v>581</v>
      </c>
      <c r="N279" s="239"/>
      <c r="O279" s="239">
        <f>Arkusz3!F27</f>
        <v>63</v>
      </c>
      <c r="P279" s="239"/>
      <c r="Q279" s="239">
        <f>Arkusz3!F33</f>
        <v>154</v>
      </c>
      <c r="R279" s="239"/>
      <c r="S279" s="239">
        <f>SUM(Arkusz3!F15,O279)</f>
        <v>807</v>
      </c>
      <c r="T279" s="239"/>
      <c r="U279" s="239">
        <f>SUM(Arkusz3!F21,Q279)</f>
        <v>1650</v>
      </c>
      <c r="V279" s="241"/>
    </row>
    <row r="280" spans="1:26" x14ac:dyDescent="0.25">
      <c r="C280" s="148" t="str">
        <f>Arkusz3!B4</f>
        <v>UKRAINA</v>
      </c>
      <c r="D280" s="149"/>
      <c r="E280" s="149"/>
      <c r="F280" s="149"/>
      <c r="G280" s="125">
        <f>Arkusz3!F4</f>
        <v>1034</v>
      </c>
      <c r="H280" s="125"/>
      <c r="I280" s="125">
        <f>Arkusz3!F10</f>
        <v>1487</v>
      </c>
      <c r="J280" s="125"/>
      <c r="K280" s="125">
        <f>SUM(Arkusz3!F16,-G280)</f>
        <v>41</v>
      </c>
      <c r="L280" s="125"/>
      <c r="M280" s="125">
        <f>SUM(Arkusz3!F22,-I280)</f>
        <v>86</v>
      </c>
      <c r="N280" s="125"/>
      <c r="O280" s="125">
        <f>Arkusz3!F28</f>
        <v>18</v>
      </c>
      <c r="P280" s="125"/>
      <c r="Q280" s="125">
        <f>Arkusz3!F34</f>
        <v>26</v>
      </c>
      <c r="R280" s="125"/>
      <c r="S280" s="125">
        <f>SUM(Arkusz3!F16,O280)</f>
        <v>1093</v>
      </c>
      <c r="T280" s="125"/>
      <c r="U280" s="125">
        <f>SUM(Arkusz3!F22,Q280)</f>
        <v>1599</v>
      </c>
      <c r="V280" s="242"/>
    </row>
    <row r="281" spans="1:26" x14ac:dyDescent="0.25">
      <c r="C281" s="77" t="str">
        <f>Arkusz3!B5</f>
        <v>TURCJA</v>
      </c>
      <c r="D281" s="78"/>
      <c r="E281" s="78"/>
      <c r="F281" s="78"/>
      <c r="G281" s="239">
        <f>Arkusz3!F5</f>
        <v>113</v>
      </c>
      <c r="H281" s="239"/>
      <c r="I281" s="239">
        <f>Arkusz3!F11</f>
        <v>225</v>
      </c>
      <c r="J281" s="239"/>
      <c r="K281" s="239">
        <f>SUM(Arkusz3!F17,-G281)</f>
        <v>2</v>
      </c>
      <c r="L281" s="239"/>
      <c r="M281" s="239">
        <f>SUM(Arkusz3!F23,-I281)</f>
        <v>5</v>
      </c>
      <c r="N281" s="239"/>
      <c r="O281" s="239">
        <f>Arkusz3!F29</f>
        <v>8</v>
      </c>
      <c r="P281" s="239"/>
      <c r="Q281" s="239">
        <f>Arkusz3!F35</f>
        <v>8</v>
      </c>
      <c r="R281" s="239"/>
      <c r="S281" s="239">
        <f>SUM(Arkusz3!F17,O281)</f>
        <v>123</v>
      </c>
      <c r="T281" s="239"/>
      <c r="U281" s="239">
        <f>SUM(Arkusz3!F23,Q281)</f>
        <v>238</v>
      </c>
      <c r="V281" s="241"/>
    </row>
    <row r="282" spans="1:26" x14ac:dyDescent="0.25">
      <c r="C282" s="148" t="str">
        <f>Arkusz3!B6</f>
        <v>EGIPT</v>
      </c>
      <c r="D282" s="149"/>
      <c r="E282" s="149"/>
      <c r="F282" s="149"/>
      <c r="G282" s="125">
        <f>Arkusz3!F6</f>
        <v>109</v>
      </c>
      <c r="H282" s="125"/>
      <c r="I282" s="125">
        <f>Arkusz3!F12</f>
        <v>145</v>
      </c>
      <c r="J282" s="125"/>
      <c r="K282" s="125">
        <f>SUM(Arkusz3!F18,-G282)</f>
        <v>28</v>
      </c>
      <c r="L282" s="125"/>
      <c r="M282" s="125">
        <f>SUM(Arkusz3!F24,-I282)</f>
        <v>33</v>
      </c>
      <c r="N282" s="125"/>
      <c r="O282" s="125">
        <f>Arkusz3!F30</f>
        <v>5</v>
      </c>
      <c r="P282" s="125"/>
      <c r="Q282" s="125">
        <f>Arkusz3!F36</f>
        <v>11</v>
      </c>
      <c r="R282" s="125"/>
      <c r="S282" s="125">
        <f>SUM(Arkusz3!F18,O282)</f>
        <v>142</v>
      </c>
      <c r="T282" s="125"/>
      <c r="U282" s="125">
        <f>SUM(Arkusz3!F24,Q282)</f>
        <v>189</v>
      </c>
      <c r="V282" s="242"/>
    </row>
    <row r="283" spans="1:26" ht="15.75" thickBot="1" x14ac:dyDescent="0.3">
      <c r="C283" s="166" t="str">
        <f>Arkusz3!B7</f>
        <v>Pozostałe</v>
      </c>
      <c r="D283" s="167"/>
      <c r="E283" s="167"/>
      <c r="F283" s="167"/>
      <c r="G283" s="240">
        <f>Arkusz3!F7</f>
        <v>1010</v>
      </c>
      <c r="H283" s="240"/>
      <c r="I283" s="240">
        <f>Arkusz3!F13</f>
        <v>1195</v>
      </c>
      <c r="J283" s="240"/>
      <c r="K283" s="240">
        <f>SUM(Arkusz3!F19,-G283)</f>
        <v>241</v>
      </c>
      <c r="L283" s="240"/>
      <c r="M283" s="240">
        <f>SUM(Arkusz3!F25,-I283)</f>
        <v>385</v>
      </c>
      <c r="N283" s="240"/>
      <c r="O283" s="240">
        <f>Arkusz3!F31</f>
        <v>67</v>
      </c>
      <c r="P283" s="240"/>
      <c r="Q283" s="240">
        <f>Arkusz3!F37</f>
        <v>105</v>
      </c>
      <c r="R283" s="240"/>
      <c r="S283" s="240">
        <f>SUM(Arkusz3!F19,O283)</f>
        <v>1318</v>
      </c>
      <c r="T283" s="240"/>
      <c r="U283" s="240">
        <f>SUM(Arkusz3!F25,Q283)</f>
        <v>1685</v>
      </c>
      <c r="V283" s="251"/>
    </row>
    <row r="284" spans="1:26" x14ac:dyDescent="0.25">
      <c r="C284" s="206" t="s">
        <v>1</v>
      </c>
      <c r="D284" s="207"/>
      <c r="E284" s="207"/>
      <c r="F284" s="207"/>
      <c r="G284" s="126">
        <f>SUM(G278:G283)</f>
        <v>5311</v>
      </c>
      <c r="H284" s="126"/>
      <c r="I284" s="126">
        <f>SUM(I278:I283)</f>
        <v>7267</v>
      </c>
      <c r="J284" s="126"/>
      <c r="K284" s="126">
        <f>SUM(K278:K283)</f>
        <v>641</v>
      </c>
      <c r="L284" s="126"/>
      <c r="M284" s="126">
        <f>SUM(M278:M283)</f>
        <v>1204</v>
      </c>
      <c r="N284" s="126"/>
      <c r="O284" s="126">
        <f>SUM(O278:O283)</f>
        <v>169</v>
      </c>
      <c r="P284" s="126"/>
      <c r="Q284" s="126">
        <f>SUM(Q278:Q283)</f>
        <v>316</v>
      </c>
      <c r="R284" s="126"/>
      <c r="S284" s="126">
        <f>SUM(S278:S283)</f>
        <v>6121</v>
      </c>
      <c r="T284" s="126"/>
      <c r="U284" s="126">
        <f>SUM(U278:U283)</f>
        <v>8787</v>
      </c>
      <c r="V284" s="127"/>
    </row>
    <row r="285" spans="1:26" x14ac:dyDescent="0.25">
      <c r="A285" s="4"/>
      <c r="B285" s="13"/>
      <c r="C285" s="14"/>
      <c r="D285" s="14"/>
      <c r="E285" s="14"/>
      <c r="F285" s="14"/>
      <c r="G285" s="15"/>
      <c r="H285" s="15"/>
      <c r="I285" s="15"/>
      <c r="J285" s="15"/>
      <c r="K285" s="15"/>
      <c r="L285" s="15"/>
      <c r="M285" s="15"/>
      <c r="N285" s="15"/>
      <c r="O285" s="15"/>
      <c r="P285" s="15"/>
      <c r="Q285" s="15"/>
      <c r="R285" s="15"/>
      <c r="S285" s="15"/>
      <c r="T285" s="15"/>
      <c r="U285" s="15"/>
      <c r="V285" s="15"/>
      <c r="W285" s="13"/>
    </row>
    <row r="286" spans="1:26" ht="15" customHeight="1" x14ac:dyDescent="0.25">
      <c r="A286" s="208" t="s">
        <v>138</v>
      </c>
      <c r="B286" s="208"/>
      <c r="C286" s="208"/>
      <c r="D286" s="208"/>
      <c r="E286" s="208"/>
      <c r="F286" s="208"/>
      <c r="G286" s="208"/>
      <c r="H286" s="208"/>
      <c r="I286" s="208"/>
      <c r="J286" s="208"/>
      <c r="K286" s="208"/>
      <c r="L286" s="208"/>
      <c r="M286" s="208"/>
      <c r="N286" s="208"/>
      <c r="O286" s="208"/>
      <c r="P286" s="208"/>
      <c r="Q286" s="208"/>
      <c r="R286" s="208"/>
      <c r="S286" s="208"/>
      <c r="T286" s="208"/>
      <c r="U286" s="208"/>
      <c r="V286" s="208"/>
      <c r="W286" s="208"/>
      <c r="X286" s="208"/>
      <c r="Y286" s="208"/>
      <c r="Z286" s="208"/>
    </row>
    <row r="287" spans="1:26" x14ac:dyDescent="0.2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7"/>
      <c r="Z287" s="16"/>
    </row>
    <row r="291" spans="4:26" x14ac:dyDescent="0.25">
      <c r="M291" s="12"/>
      <c r="N291" s="12"/>
      <c r="O291" s="12"/>
      <c r="P291" s="12"/>
      <c r="Q291" s="12"/>
      <c r="R291" s="12"/>
      <c r="S291" s="12"/>
    </row>
    <row r="292" spans="4:26" x14ac:dyDescent="0.25">
      <c r="M292" s="12"/>
      <c r="N292" s="12"/>
      <c r="O292" s="12"/>
      <c r="P292" s="12"/>
      <c r="Q292" s="12"/>
      <c r="R292" s="12"/>
      <c r="S292" s="12"/>
    </row>
    <row r="293" spans="4:26" x14ac:dyDescent="0.25">
      <c r="M293" s="12"/>
      <c r="N293" s="12"/>
      <c r="O293" s="12"/>
      <c r="P293" s="12"/>
      <c r="Q293" s="12"/>
      <c r="R293" s="12"/>
      <c r="S293" s="12"/>
    </row>
    <row r="294" spans="4:26" x14ac:dyDescent="0.25">
      <c r="M294" s="12"/>
      <c r="N294" s="12"/>
      <c r="O294" s="12"/>
      <c r="P294" s="12"/>
      <c r="Q294" s="12"/>
      <c r="R294" s="12"/>
      <c r="S294" s="12"/>
    </row>
    <row r="295" spans="4:26" x14ac:dyDescent="0.25">
      <c r="M295" s="12"/>
      <c r="N295" s="12"/>
      <c r="O295" s="12"/>
      <c r="P295" s="12"/>
      <c r="Q295" s="12"/>
      <c r="R295" s="12"/>
      <c r="S295" s="12"/>
    </row>
    <row r="296" spans="4:26" x14ac:dyDescent="0.25">
      <c r="M296" s="12"/>
      <c r="N296" s="12"/>
      <c r="O296" s="12"/>
      <c r="P296" s="12"/>
      <c r="Q296" s="12"/>
      <c r="R296" s="12"/>
      <c r="S296" s="12"/>
    </row>
    <row r="297" spans="4:26" x14ac:dyDescent="0.25">
      <c r="M297" s="12"/>
      <c r="N297" s="12"/>
      <c r="O297" s="12"/>
      <c r="P297" s="12"/>
      <c r="Q297" s="12"/>
      <c r="R297" s="12"/>
      <c r="S297" s="12"/>
    </row>
    <row r="298" spans="4:26" x14ac:dyDescent="0.25">
      <c r="M298" s="12"/>
      <c r="N298" s="12"/>
      <c r="O298" s="12"/>
      <c r="P298" s="12"/>
      <c r="Q298" s="12"/>
      <c r="R298" s="12"/>
      <c r="S298" s="12"/>
    </row>
    <row r="299" spans="4:26" x14ac:dyDescent="0.25">
      <c r="D299" s="203"/>
      <c r="E299" s="203"/>
    </row>
    <row r="304" spans="4:26" x14ac:dyDescent="0.25">
      <c r="V304" s="18"/>
      <c r="W304" s="18"/>
      <c r="X304" s="18"/>
      <c r="Y304" s="19"/>
      <c r="Z304" s="18"/>
    </row>
    <row r="305" spans="1:26" x14ac:dyDescent="0.25">
      <c r="V305" s="18"/>
      <c r="W305" s="18"/>
      <c r="X305" s="18"/>
      <c r="Y305" s="19"/>
      <c r="Z305" s="18"/>
    </row>
    <row r="306" spans="1:26" x14ac:dyDescent="0.25">
      <c r="A306" s="20"/>
      <c r="B306" s="20"/>
      <c r="C306" s="20"/>
      <c r="D306" s="20"/>
      <c r="E306" s="20"/>
      <c r="F306" s="20"/>
      <c r="G306" s="20"/>
      <c r="H306" s="20"/>
      <c r="I306" s="20"/>
      <c r="J306" s="20"/>
      <c r="K306" s="20"/>
      <c r="L306" s="20"/>
      <c r="M306" s="20"/>
      <c r="N306" s="20"/>
      <c r="O306" s="20"/>
      <c r="P306" s="20"/>
      <c r="Q306" s="20"/>
      <c r="R306" s="20"/>
      <c r="S306" s="20"/>
      <c r="T306" s="20"/>
      <c r="U306" s="20"/>
      <c r="V306" s="18"/>
      <c r="W306" s="18"/>
      <c r="X306" s="18"/>
      <c r="Y306" s="19"/>
      <c r="Z306" s="18"/>
    </row>
    <row r="307" spans="1:26" x14ac:dyDescent="0.25">
      <c r="A307" s="20"/>
      <c r="B307" s="20"/>
      <c r="C307" s="20"/>
      <c r="D307" s="20"/>
      <c r="E307" s="20"/>
      <c r="F307" s="20"/>
      <c r="G307" s="20"/>
      <c r="H307" s="20"/>
      <c r="I307" s="20"/>
      <c r="J307" s="20"/>
      <c r="K307" s="20"/>
      <c r="L307" s="20"/>
      <c r="M307" s="20"/>
      <c r="N307" s="20"/>
      <c r="O307" s="20"/>
      <c r="P307" s="20"/>
      <c r="Q307" s="20"/>
      <c r="R307" s="20"/>
      <c r="S307" s="20"/>
      <c r="T307" s="20"/>
      <c r="U307" s="20"/>
      <c r="V307" s="18"/>
      <c r="W307" s="18"/>
      <c r="X307" s="18"/>
      <c r="Y307" s="19"/>
      <c r="Z307" s="18"/>
    </row>
    <row r="308" spans="1:26" x14ac:dyDescent="0.25">
      <c r="A308" s="20"/>
      <c r="B308" s="20"/>
      <c r="C308" s="20"/>
      <c r="D308" s="20"/>
      <c r="E308" s="20"/>
      <c r="F308" s="20"/>
      <c r="G308" s="20"/>
      <c r="H308" s="20"/>
      <c r="I308" s="20"/>
      <c r="J308" s="20"/>
      <c r="K308" s="20"/>
      <c r="L308" s="20"/>
      <c r="M308" s="20"/>
      <c r="N308" s="20"/>
      <c r="O308" s="20"/>
      <c r="P308" s="20"/>
      <c r="Q308" s="20"/>
      <c r="R308" s="20"/>
      <c r="S308" s="20"/>
      <c r="T308" s="20"/>
      <c r="U308" s="20"/>
      <c r="V308" s="18"/>
      <c r="W308" s="18"/>
      <c r="X308" s="18"/>
      <c r="Y308" s="19"/>
      <c r="Z308" s="18"/>
    </row>
    <row r="309" spans="1:26" x14ac:dyDescent="0.25">
      <c r="A309" s="20"/>
      <c r="B309" s="20"/>
      <c r="C309" s="20"/>
      <c r="D309" s="20"/>
      <c r="E309" s="20"/>
      <c r="F309" s="20"/>
      <c r="G309" s="20"/>
      <c r="H309" s="20"/>
      <c r="I309" s="20"/>
      <c r="J309" s="20"/>
      <c r="K309" s="20"/>
      <c r="L309" s="20"/>
      <c r="M309" s="20"/>
      <c r="N309" s="20"/>
      <c r="O309" s="20"/>
      <c r="P309" s="20"/>
      <c r="Q309" s="20"/>
      <c r="R309" s="20"/>
      <c r="S309" s="20"/>
      <c r="T309" s="20"/>
      <c r="U309" s="20"/>
      <c r="V309" s="18"/>
      <c r="W309" s="18"/>
      <c r="X309" s="18"/>
      <c r="Y309" s="19"/>
      <c r="Z309" s="18"/>
    </row>
    <row r="310" spans="1:26" x14ac:dyDescent="0.25">
      <c r="A310" s="20"/>
      <c r="B310" s="20"/>
      <c r="C310" s="20"/>
      <c r="D310" s="20"/>
      <c r="E310" s="20"/>
      <c r="F310" s="20"/>
      <c r="G310" s="20"/>
      <c r="H310" s="20"/>
      <c r="I310" s="20"/>
      <c r="J310" s="20"/>
      <c r="K310" s="20"/>
      <c r="L310" s="20"/>
      <c r="M310" s="20"/>
      <c r="N310" s="20"/>
      <c r="O310" s="20"/>
      <c r="P310" s="20"/>
      <c r="Q310" s="20"/>
      <c r="R310" s="20"/>
      <c r="S310" s="20"/>
      <c r="T310" s="20"/>
      <c r="U310" s="20"/>
      <c r="V310" s="18"/>
      <c r="W310" s="18"/>
      <c r="X310" s="18"/>
      <c r="Y310" s="19"/>
      <c r="Z310" s="18"/>
    </row>
    <row r="311" spans="1:26" ht="15" customHeight="1" x14ac:dyDescent="0.25">
      <c r="A311" s="292" t="s">
        <v>178</v>
      </c>
      <c r="B311" s="132"/>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row>
    <row r="312" spans="1:26" x14ac:dyDescent="0.25">
      <c r="A312" s="132"/>
      <c r="B312" s="132"/>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row>
    <row r="313" spans="1:26" x14ac:dyDescent="0.25">
      <c r="A313" s="132"/>
      <c r="B313" s="132"/>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row>
    <row r="314" spans="1:26" x14ac:dyDescent="0.25">
      <c r="A314" s="132"/>
      <c r="B314" s="132"/>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row>
    <row r="315" spans="1:26" x14ac:dyDescent="0.25">
      <c r="A315" s="132"/>
      <c r="B315" s="132"/>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row>
    <row r="316" spans="1:26" x14ac:dyDescent="0.25">
      <c r="A316" s="132"/>
      <c r="B316" s="132"/>
      <c r="C316" s="132"/>
      <c r="D316" s="132"/>
      <c r="E316" s="132"/>
      <c r="F316" s="132"/>
      <c r="G316" s="132"/>
      <c r="H316" s="132"/>
      <c r="I316" s="132"/>
      <c r="J316" s="132"/>
      <c r="K316" s="132"/>
      <c r="L316" s="132"/>
      <c r="M316" s="132"/>
      <c r="N316" s="132"/>
      <c r="O316" s="132"/>
      <c r="P316" s="132"/>
      <c r="Q316" s="132"/>
      <c r="R316" s="132"/>
      <c r="S316" s="132"/>
      <c r="T316" s="132"/>
      <c r="U316" s="132"/>
      <c r="V316" s="132"/>
      <c r="W316" s="132"/>
      <c r="X316" s="132"/>
      <c r="Y316" s="132"/>
    </row>
    <row r="317" spans="1:26" x14ac:dyDescent="0.25">
      <c r="A317" s="132"/>
      <c r="B317" s="132"/>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row>
    <row r="318" spans="1:26" x14ac:dyDescent="0.25">
      <c r="A318" s="132"/>
      <c r="B318" s="132"/>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row>
    <row r="319" spans="1:26" x14ac:dyDescent="0.25">
      <c r="A319" s="132"/>
      <c r="B319" s="132"/>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row>
    <row r="320" spans="1:26" s="52" customFormat="1" x14ac:dyDescent="0.25">
      <c r="A320" s="132"/>
      <c r="B320" s="132"/>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row>
    <row r="325" spans="1:21" ht="15" customHeight="1" x14ac:dyDescent="0.25">
      <c r="A325" s="134" t="s">
        <v>146</v>
      </c>
      <c r="B325" s="134"/>
      <c r="C325" s="134"/>
      <c r="D325" s="134"/>
      <c r="E325" s="134"/>
      <c r="F325" s="134"/>
      <c r="G325" s="134"/>
      <c r="H325" s="134"/>
      <c r="I325" s="134"/>
      <c r="J325" s="134"/>
      <c r="K325" s="134"/>
      <c r="L325" s="134"/>
      <c r="M325" s="134"/>
      <c r="N325" s="134"/>
      <c r="O325" s="134"/>
      <c r="P325" s="134"/>
      <c r="Q325" s="134"/>
      <c r="R325" s="134"/>
      <c r="S325" s="134"/>
      <c r="T325" s="134"/>
      <c r="U325" s="134"/>
    </row>
    <row r="326" spans="1:21" x14ac:dyDescent="0.25">
      <c r="A326" s="21"/>
      <c r="B326" s="21"/>
      <c r="C326" s="21"/>
      <c r="D326" s="21"/>
      <c r="E326" s="21"/>
      <c r="F326" s="21"/>
      <c r="G326" s="21"/>
      <c r="H326" s="21"/>
      <c r="I326" s="21"/>
      <c r="J326" s="21"/>
      <c r="K326" s="21"/>
      <c r="L326" s="21"/>
      <c r="M326" s="21"/>
      <c r="N326" s="21"/>
      <c r="O326" s="21"/>
      <c r="P326" s="21"/>
      <c r="Q326" s="21"/>
      <c r="R326" s="21"/>
      <c r="S326" s="21"/>
      <c r="T326" s="21"/>
      <c r="U326" s="21"/>
    </row>
    <row r="328" spans="1:21" ht="15.75" thickBot="1" x14ac:dyDescent="0.3"/>
    <row r="329" spans="1:21" x14ac:dyDescent="0.25">
      <c r="A329" s="234" t="str">
        <f>CONCATENATE(Arkusz18!C2," - ",Arkusz18!B2," r.")</f>
        <v>01.01.2023 - 30.11.2023 r.</v>
      </c>
      <c r="B329" s="235"/>
      <c r="C329" s="235"/>
      <c r="D329" s="235"/>
      <c r="E329" s="235"/>
      <c r="F329" s="235"/>
      <c r="G329" s="235"/>
      <c r="H329" s="235"/>
      <c r="I329" s="236"/>
      <c r="M329" s="252" t="str">
        <f>CONCATENATE(Arkusz18!C2," - ",Arkusz18!B2," r.")</f>
        <v>01.01.2023 - 30.11.2023 r.</v>
      </c>
      <c r="N329" s="253"/>
      <c r="O329" s="253"/>
      <c r="P329" s="253"/>
      <c r="Q329" s="253"/>
      <c r="R329" s="253"/>
      <c r="S329" s="253"/>
      <c r="T329" s="253"/>
      <c r="U329" s="254"/>
    </row>
    <row r="330" spans="1:21" ht="52.5" customHeight="1" x14ac:dyDescent="0.25">
      <c r="A330" s="228" t="s">
        <v>56</v>
      </c>
      <c r="B330" s="229"/>
      <c r="C330" s="230"/>
      <c r="D330" s="197" t="s">
        <v>57</v>
      </c>
      <c r="E330" s="198"/>
      <c r="F330" s="197" t="s">
        <v>58</v>
      </c>
      <c r="G330" s="198"/>
      <c r="H330" s="197" t="s">
        <v>54</v>
      </c>
      <c r="I330" s="255"/>
      <c r="M330" s="228" t="s">
        <v>56</v>
      </c>
      <c r="N330" s="229"/>
      <c r="O330" s="230"/>
      <c r="P330" s="197" t="s">
        <v>59</v>
      </c>
      <c r="Q330" s="198"/>
      <c r="R330" s="197" t="s">
        <v>58</v>
      </c>
      <c r="S330" s="198"/>
      <c r="T330" s="197" t="s">
        <v>54</v>
      </c>
      <c r="U330" s="255"/>
    </row>
    <row r="331" spans="1:21" x14ac:dyDescent="0.25">
      <c r="A331" s="231"/>
      <c r="B331" s="232"/>
      <c r="C331" s="233"/>
      <c r="D331" s="199"/>
      <c r="E331" s="200"/>
      <c r="F331" s="199"/>
      <c r="G331" s="200"/>
      <c r="H331" s="199"/>
      <c r="I331" s="256"/>
      <c r="M331" s="231"/>
      <c r="N331" s="232"/>
      <c r="O331" s="233"/>
      <c r="P331" s="199"/>
      <c r="Q331" s="200"/>
      <c r="R331" s="199"/>
      <c r="S331" s="200"/>
      <c r="T331" s="199"/>
      <c r="U331" s="256"/>
    </row>
    <row r="332" spans="1:21" x14ac:dyDescent="0.25">
      <c r="A332" s="119" t="str">
        <f>Arkusz4!B2</f>
        <v>NIEMCY</v>
      </c>
      <c r="B332" s="120"/>
      <c r="C332" s="120"/>
      <c r="D332" s="121">
        <f>Arkusz4!C2</f>
        <v>1809</v>
      </c>
      <c r="E332" s="121"/>
      <c r="F332" s="121">
        <f>Arkusz4!D2</f>
        <v>1634</v>
      </c>
      <c r="G332" s="121"/>
      <c r="H332" s="121">
        <f>Arkusz4!E2</f>
        <v>360</v>
      </c>
      <c r="I332" s="121"/>
      <c r="M332" s="119" t="str">
        <f>Arkusz5!B2</f>
        <v>NIEMCY</v>
      </c>
      <c r="N332" s="120"/>
      <c r="O332" s="120"/>
      <c r="P332" s="121">
        <f>Arkusz5!C2</f>
        <v>72</v>
      </c>
      <c r="Q332" s="121"/>
      <c r="R332" s="121">
        <f>Arkusz5!D2</f>
        <v>58</v>
      </c>
      <c r="S332" s="121"/>
      <c r="T332" s="209">
        <f>Arkusz5!E2</f>
        <v>40</v>
      </c>
      <c r="U332" s="210"/>
    </row>
    <row r="333" spans="1:21" x14ac:dyDescent="0.25">
      <c r="A333" s="137" t="str">
        <f>Arkusz4!B3</f>
        <v>FRANCJA</v>
      </c>
      <c r="B333" s="138"/>
      <c r="C333" s="138"/>
      <c r="D333" s="118">
        <f>Arkusz4!C3</f>
        <v>653</v>
      </c>
      <c r="E333" s="118"/>
      <c r="F333" s="118">
        <f>Arkusz4!D3</f>
        <v>553</v>
      </c>
      <c r="G333" s="118"/>
      <c r="H333" s="118">
        <f>Arkusz4!E3</f>
        <v>17</v>
      </c>
      <c r="I333" s="118"/>
      <c r="M333" s="137" t="str">
        <f>Arkusz5!B3</f>
        <v>FRANCJA</v>
      </c>
      <c r="N333" s="138"/>
      <c r="O333" s="138"/>
      <c r="P333" s="118">
        <f>Arkusz5!C3</f>
        <v>25</v>
      </c>
      <c r="Q333" s="118"/>
      <c r="R333" s="118">
        <f>Arkusz5!D3</f>
        <v>14</v>
      </c>
      <c r="S333" s="118"/>
      <c r="T333" s="211">
        <f>Arkusz5!E3</f>
        <v>8</v>
      </c>
      <c r="U333" s="212"/>
    </row>
    <row r="334" spans="1:21" x14ac:dyDescent="0.25">
      <c r="A334" s="119" t="str">
        <f>Arkusz4!B4</f>
        <v>BELGIA</v>
      </c>
      <c r="B334" s="120"/>
      <c r="C334" s="120"/>
      <c r="D334" s="121">
        <f>Arkusz4!C4</f>
        <v>271</v>
      </c>
      <c r="E334" s="121"/>
      <c r="F334" s="121">
        <f>Arkusz4!D4</f>
        <v>248</v>
      </c>
      <c r="G334" s="121"/>
      <c r="H334" s="121">
        <f>Arkusz4!E4</f>
        <v>11</v>
      </c>
      <c r="I334" s="121"/>
      <c r="M334" s="119" t="str">
        <f>Arkusz5!B4</f>
        <v>WŁOCHY</v>
      </c>
      <c r="N334" s="120"/>
      <c r="O334" s="120"/>
      <c r="P334" s="121">
        <f>Arkusz5!C4</f>
        <v>21</v>
      </c>
      <c r="Q334" s="121"/>
      <c r="R334" s="121">
        <f>Arkusz5!D4</f>
        <v>14</v>
      </c>
      <c r="S334" s="121"/>
      <c r="T334" s="209">
        <f>Arkusz5!E4</f>
        <v>0</v>
      </c>
      <c r="U334" s="210"/>
    </row>
    <row r="335" spans="1:21" x14ac:dyDescent="0.25">
      <c r="A335" s="137" t="str">
        <f>Arkusz4!B5</f>
        <v>NORWEGIA</v>
      </c>
      <c r="B335" s="138"/>
      <c r="C335" s="138"/>
      <c r="D335" s="118">
        <f>Arkusz4!C5</f>
        <v>263</v>
      </c>
      <c r="E335" s="118"/>
      <c r="F335" s="118">
        <f>Arkusz4!D5</f>
        <v>239</v>
      </c>
      <c r="G335" s="118"/>
      <c r="H335" s="118">
        <f>Arkusz4!E5</f>
        <v>132</v>
      </c>
      <c r="I335" s="118"/>
      <c r="M335" s="137" t="str">
        <f>Arkusz5!B5</f>
        <v>ŁOTWA</v>
      </c>
      <c r="N335" s="138"/>
      <c r="O335" s="138"/>
      <c r="P335" s="118">
        <f>Arkusz5!C5</f>
        <v>16</v>
      </c>
      <c r="Q335" s="118"/>
      <c r="R335" s="118">
        <f>Arkusz5!D5</f>
        <v>11</v>
      </c>
      <c r="S335" s="118"/>
      <c r="T335" s="211">
        <f>Arkusz5!E5</f>
        <v>8</v>
      </c>
      <c r="U335" s="212"/>
    </row>
    <row r="336" spans="1:21" x14ac:dyDescent="0.25">
      <c r="A336" s="119" t="str">
        <f>Arkusz4!B6</f>
        <v>NIDERLANDY</v>
      </c>
      <c r="B336" s="120"/>
      <c r="C336" s="120"/>
      <c r="D336" s="121">
        <f>Arkusz4!C6</f>
        <v>187</v>
      </c>
      <c r="E336" s="121"/>
      <c r="F336" s="121">
        <f>Arkusz4!D6</f>
        <v>184</v>
      </c>
      <c r="G336" s="121"/>
      <c r="H336" s="121">
        <f>Arkusz4!E6</f>
        <v>9</v>
      </c>
      <c r="I336" s="121"/>
      <c r="M336" s="119" t="str">
        <f>Arkusz5!B6</f>
        <v>BUŁGARIA</v>
      </c>
      <c r="N336" s="120"/>
      <c r="O336" s="120"/>
      <c r="P336" s="121">
        <f>Arkusz5!C6</f>
        <v>10</v>
      </c>
      <c r="Q336" s="121"/>
      <c r="R336" s="121">
        <f>Arkusz5!D6</f>
        <v>4</v>
      </c>
      <c r="S336" s="121"/>
      <c r="T336" s="209">
        <f>Arkusz5!E6</f>
        <v>0</v>
      </c>
      <c r="U336" s="210"/>
    </row>
    <row r="337" spans="1:26" ht="15.75" thickBot="1" x14ac:dyDescent="0.3">
      <c r="A337" s="222" t="str">
        <f>Arkusz4!B7</f>
        <v>Pozostałe</v>
      </c>
      <c r="B337" s="223"/>
      <c r="C337" s="223"/>
      <c r="D337" s="131">
        <f>Arkusz4!C7</f>
        <v>576</v>
      </c>
      <c r="E337" s="131"/>
      <c r="F337" s="131">
        <f>Arkusz4!D7</f>
        <v>520</v>
      </c>
      <c r="G337" s="131"/>
      <c r="H337" s="131">
        <f>Arkusz4!E7</f>
        <v>167</v>
      </c>
      <c r="I337" s="131"/>
      <c r="M337" s="222" t="str">
        <f>Arkusz5!B7</f>
        <v>Pozostałe</v>
      </c>
      <c r="N337" s="223"/>
      <c r="O337" s="223"/>
      <c r="P337" s="131">
        <f>Arkusz5!C7</f>
        <v>86</v>
      </c>
      <c r="Q337" s="131"/>
      <c r="R337" s="131">
        <f>Arkusz5!D7</f>
        <v>55</v>
      </c>
      <c r="S337" s="131"/>
      <c r="T337" s="135">
        <f>Arkusz5!E7</f>
        <v>26</v>
      </c>
      <c r="U337" s="136"/>
    </row>
    <row r="338" spans="1:26" ht="15.75" thickBot="1" x14ac:dyDescent="0.3">
      <c r="A338" s="220" t="s">
        <v>69</v>
      </c>
      <c r="B338" s="221"/>
      <c r="C338" s="221"/>
      <c r="D338" s="218">
        <f>SUM(D332:E337)</f>
        <v>3759</v>
      </c>
      <c r="E338" s="218"/>
      <c r="F338" s="218">
        <f>SUM(F332:G337)</f>
        <v>3378</v>
      </c>
      <c r="G338" s="218"/>
      <c r="H338" s="218">
        <f>SUM(H332:I337)</f>
        <v>696</v>
      </c>
      <c r="I338" s="257"/>
      <c r="M338" s="220" t="s">
        <v>69</v>
      </c>
      <c r="N338" s="221"/>
      <c r="O338" s="221"/>
      <c r="P338" s="218">
        <f>SUM(P332:Q337)</f>
        <v>230</v>
      </c>
      <c r="Q338" s="218"/>
      <c r="R338" s="218">
        <f t="shared" ref="R338" si="11">SUM(R332:S337)</f>
        <v>156</v>
      </c>
      <c r="S338" s="218"/>
      <c r="T338" s="204">
        <f>SUM(T332:U337)</f>
        <v>82</v>
      </c>
      <c r="U338" s="219"/>
    </row>
    <row r="340" spans="1:26" x14ac:dyDescent="0.25">
      <c r="A340" s="132" t="s">
        <v>174</v>
      </c>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row>
    <row r="341" spans="1:26" x14ac:dyDescent="0.25">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row>
    <row r="342" spans="1:26" x14ac:dyDescent="0.25">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row>
    <row r="343" spans="1:26" x14ac:dyDescent="0.25">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row>
    <row r="344" spans="1:26" x14ac:dyDescent="0.25">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row>
    <row r="346" spans="1:26" ht="15" customHeight="1" x14ac:dyDescent="0.25">
      <c r="A346" s="208" t="s">
        <v>68</v>
      </c>
      <c r="B346" s="208"/>
      <c r="C346" s="208"/>
      <c r="D346" s="208"/>
      <c r="E346" s="208"/>
      <c r="F346" s="208"/>
      <c r="G346" s="208"/>
      <c r="H346" s="208"/>
      <c r="I346" s="208"/>
      <c r="J346" s="208"/>
      <c r="K346" s="208"/>
      <c r="L346" s="208"/>
      <c r="M346" s="208"/>
      <c r="N346" s="208"/>
      <c r="O346" s="208"/>
      <c r="P346" s="208"/>
      <c r="Q346" s="208"/>
      <c r="R346" s="208"/>
      <c r="S346" s="208"/>
      <c r="T346" s="208"/>
      <c r="U346" s="208"/>
      <c r="V346" s="208"/>
      <c r="W346" s="208"/>
      <c r="X346" s="208"/>
      <c r="Y346" s="208"/>
      <c r="Z346" s="208"/>
    </row>
    <row r="347" spans="1:26" x14ac:dyDescent="0.25">
      <c r="A347" s="22"/>
      <c r="B347" s="22"/>
      <c r="C347" s="22"/>
      <c r="D347" s="22"/>
      <c r="E347" s="22"/>
      <c r="F347" s="22"/>
      <c r="G347" s="22"/>
      <c r="H347" s="22"/>
      <c r="I347" s="22"/>
      <c r="J347" s="22"/>
      <c r="K347" s="22"/>
      <c r="L347" s="22"/>
      <c r="M347" s="22"/>
      <c r="N347" s="22"/>
      <c r="O347" s="22"/>
      <c r="P347" s="22"/>
      <c r="Q347" s="22"/>
      <c r="R347" s="22"/>
      <c r="S347" s="22"/>
      <c r="T347" s="22"/>
      <c r="U347" s="22"/>
    </row>
    <row r="348" spans="1:26" ht="15" customHeight="1" x14ac:dyDescent="0.25">
      <c r="A348" s="134" t="s">
        <v>147</v>
      </c>
      <c r="B348" s="134"/>
      <c r="C348" s="134"/>
      <c r="D348" s="134"/>
      <c r="E348" s="134"/>
      <c r="F348" s="134"/>
      <c r="G348" s="134"/>
      <c r="H348" s="134"/>
      <c r="I348" s="134"/>
      <c r="J348" s="134"/>
      <c r="K348" s="134"/>
      <c r="L348" s="134"/>
      <c r="M348" s="134"/>
      <c r="N348" s="134"/>
      <c r="O348" s="134"/>
      <c r="P348" s="134"/>
      <c r="Q348" s="134"/>
      <c r="R348" s="134"/>
      <c r="S348" s="134"/>
      <c r="T348" s="134"/>
      <c r="U348" s="134"/>
    </row>
    <row r="349" spans="1:26" x14ac:dyDescent="0.25">
      <c r="A349" s="21"/>
      <c r="B349" s="21"/>
      <c r="C349" s="21"/>
      <c r="D349" s="21"/>
      <c r="E349" s="21"/>
      <c r="F349" s="21"/>
      <c r="G349" s="21"/>
      <c r="H349" s="21"/>
      <c r="I349" s="21"/>
      <c r="J349" s="21"/>
      <c r="K349" s="21"/>
      <c r="L349" s="21"/>
      <c r="M349" s="21"/>
      <c r="N349" s="21"/>
      <c r="O349" s="21"/>
      <c r="P349" s="21"/>
      <c r="Q349" s="21"/>
      <c r="R349" s="21"/>
      <c r="S349" s="21"/>
      <c r="T349" s="21"/>
      <c r="U349" s="21"/>
    </row>
    <row r="350" spans="1:26" ht="15.75" thickBot="1" x14ac:dyDescent="0.3">
      <c r="A350" s="21"/>
      <c r="B350" s="21"/>
      <c r="C350" s="21"/>
      <c r="D350" s="21"/>
      <c r="E350" s="21"/>
      <c r="F350" s="21"/>
      <c r="G350" s="21"/>
      <c r="H350" s="21"/>
      <c r="I350" s="21"/>
      <c r="J350" s="21"/>
      <c r="K350" s="21"/>
      <c r="L350" s="21"/>
      <c r="M350" s="21"/>
      <c r="N350" s="21"/>
      <c r="O350" s="21"/>
      <c r="P350" s="21"/>
      <c r="Q350" s="21"/>
      <c r="R350" s="21"/>
      <c r="S350" s="21"/>
      <c r="T350" s="21"/>
      <c r="U350" s="21"/>
    </row>
    <row r="351" spans="1:26" x14ac:dyDescent="0.25">
      <c r="C351" s="123" t="s">
        <v>0</v>
      </c>
      <c r="D351" s="124"/>
      <c r="E351" s="124"/>
      <c r="F351" s="124"/>
      <c r="G351" s="163" t="str">
        <f>CONCATENATE(Arkusz18!A2," - ",Arkusz18!B2," r.")</f>
        <v>01.11.2023 - 30.11.2023 r.</v>
      </c>
      <c r="H351" s="164"/>
      <c r="I351" s="164"/>
      <c r="J351" s="164"/>
      <c r="K351" s="164"/>
      <c r="L351" s="164"/>
      <c r="M351" s="164"/>
      <c r="N351" s="164"/>
      <c r="O351" s="164"/>
      <c r="P351" s="164"/>
      <c r="Q351" s="164"/>
      <c r="R351" s="164"/>
      <c r="S351" s="164"/>
      <c r="T351" s="164"/>
      <c r="U351" s="165"/>
    </row>
    <row r="352" spans="1:26" ht="73.5" customHeight="1" x14ac:dyDescent="0.25">
      <c r="C352" s="195"/>
      <c r="D352" s="196"/>
      <c r="E352" s="196"/>
      <c r="F352" s="196"/>
      <c r="G352" s="91" t="s">
        <v>60</v>
      </c>
      <c r="H352" s="92"/>
      <c r="I352" s="93"/>
      <c r="J352" s="91" t="s">
        <v>61</v>
      </c>
      <c r="K352" s="92"/>
      <c r="L352" s="93"/>
      <c r="M352" s="91" t="s">
        <v>62</v>
      </c>
      <c r="N352" s="92"/>
      <c r="O352" s="93"/>
      <c r="P352" s="91" t="s">
        <v>71</v>
      </c>
      <c r="Q352" s="92"/>
      <c r="R352" s="93"/>
      <c r="S352" s="91" t="s">
        <v>63</v>
      </c>
      <c r="T352" s="92"/>
      <c r="U352" s="224"/>
    </row>
    <row r="353" spans="3:21" x14ac:dyDescent="0.25">
      <c r="C353" s="187" t="str">
        <f>Arkusz6!B2</f>
        <v>BIAŁORUŚ</v>
      </c>
      <c r="D353" s="188"/>
      <c r="E353" s="188"/>
      <c r="F353" s="188"/>
      <c r="G353" s="109">
        <f>Arkusz6!C2</f>
        <v>26</v>
      </c>
      <c r="H353" s="109"/>
      <c r="I353" s="109"/>
      <c r="J353" s="109">
        <f>Arkusz6!D2</f>
        <v>314</v>
      </c>
      <c r="K353" s="109"/>
      <c r="L353" s="109"/>
      <c r="M353" s="109">
        <f>Arkusz6!E2</f>
        <v>0</v>
      </c>
      <c r="N353" s="109"/>
      <c r="O353" s="109"/>
      <c r="P353" s="109">
        <f>Arkusz6!F2</f>
        <v>2</v>
      </c>
      <c r="Q353" s="109"/>
      <c r="R353" s="109"/>
      <c r="S353" s="128">
        <f>Arkusz6!G2</f>
        <v>5</v>
      </c>
      <c r="T353" s="129"/>
      <c r="U353" s="130"/>
    </row>
    <row r="354" spans="3:21" x14ac:dyDescent="0.25">
      <c r="C354" s="139" t="str">
        <f>Arkusz6!B3</f>
        <v>ROSJA</v>
      </c>
      <c r="D354" s="140"/>
      <c r="E354" s="140"/>
      <c r="F354" s="140"/>
      <c r="G354" s="54">
        <f>Arkusz6!C3</f>
        <v>4</v>
      </c>
      <c r="H354" s="54"/>
      <c r="I354" s="54"/>
      <c r="J354" s="54">
        <f>Arkusz6!D3</f>
        <v>2</v>
      </c>
      <c r="K354" s="54"/>
      <c r="L354" s="54"/>
      <c r="M354" s="54">
        <f>Arkusz6!E3</f>
        <v>0</v>
      </c>
      <c r="N354" s="54"/>
      <c r="O354" s="54"/>
      <c r="P354" s="54">
        <f>Arkusz6!F3</f>
        <v>67</v>
      </c>
      <c r="Q354" s="54"/>
      <c r="R354" s="54"/>
      <c r="S354" s="105">
        <f>Arkusz6!G3</f>
        <v>39</v>
      </c>
      <c r="T354" s="106"/>
      <c r="U354" s="107"/>
    </row>
    <row r="355" spans="3:21" x14ac:dyDescent="0.25">
      <c r="C355" s="187" t="str">
        <f>Arkusz6!B4</f>
        <v>TURCJA</v>
      </c>
      <c r="D355" s="188"/>
      <c r="E355" s="188"/>
      <c r="F355" s="188"/>
      <c r="G355" s="109">
        <f>Arkusz6!C4</f>
        <v>1</v>
      </c>
      <c r="H355" s="109"/>
      <c r="I355" s="109"/>
      <c r="J355" s="109">
        <f>Arkusz6!D4</f>
        <v>0</v>
      </c>
      <c r="K355" s="109"/>
      <c r="L355" s="109"/>
      <c r="M355" s="109">
        <f>Arkusz6!E4</f>
        <v>0</v>
      </c>
      <c r="N355" s="109"/>
      <c r="O355" s="109"/>
      <c r="P355" s="109">
        <f>Arkusz6!F4</f>
        <v>1</v>
      </c>
      <c r="Q355" s="109"/>
      <c r="R355" s="109"/>
      <c r="S355" s="128">
        <f>Arkusz6!G4</f>
        <v>61</v>
      </c>
      <c r="T355" s="129"/>
      <c r="U355" s="130"/>
    </row>
    <row r="356" spans="3:21" x14ac:dyDescent="0.25">
      <c r="C356" s="139" t="str">
        <f>Arkusz6!B5</f>
        <v>SYRIA</v>
      </c>
      <c r="D356" s="140"/>
      <c r="E356" s="140"/>
      <c r="F356" s="140"/>
      <c r="G356" s="54">
        <f>Arkusz6!C5</f>
        <v>1</v>
      </c>
      <c r="H356" s="54"/>
      <c r="I356" s="54"/>
      <c r="J356" s="54">
        <f>Arkusz6!D5</f>
        <v>3</v>
      </c>
      <c r="K356" s="54"/>
      <c r="L356" s="54"/>
      <c r="M356" s="54">
        <f>Arkusz6!E5</f>
        <v>0</v>
      </c>
      <c r="N356" s="54"/>
      <c r="O356" s="54"/>
      <c r="P356" s="54">
        <f>Arkusz6!F5</f>
        <v>0</v>
      </c>
      <c r="Q356" s="54"/>
      <c r="R356" s="54"/>
      <c r="S356" s="105">
        <f>Arkusz6!G5</f>
        <v>16</v>
      </c>
      <c r="T356" s="106"/>
      <c r="U356" s="107"/>
    </row>
    <row r="357" spans="3:21" x14ac:dyDescent="0.25">
      <c r="C357" s="187" t="str">
        <f>Arkusz6!B6</f>
        <v>UKRAINA</v>
      </c>
      <c r="D357" s="188"/>
      <c r="E357" s="188"/>
      <c r="F357" s="188"/>
      <c r="G357" s="109">
        <f>Arkusz6!C6</f>
        <v>0</v>
      </c>
      <c r="H357" s="109"/>
      <c r="I357" s="109"/>
      <c r="J357" s="109">
        <f>Arkusz6!D6</f>
        <v>11</v>
      </c>
      <c r="K357" s="109"/>
      <c r="L357" s="109"/>
      <c r="M357" s="109">
        <f>Arkusz6!E6</f>
        <v>0</v>
      </c>
      <c r="N357" s="109"/>
      <c r="O357" s="109"/>
      <c r="P357" s="109">
        <f>Arkusz6!F6</f>
        <v>4</v>
      </c>
      <c r="Q357" s="109"/>
      <c r="R357" s="109"/>
      <c r="S357" s="128">
        <f>Arkusz6!G6</f>
        <v>5</v>
      </c>
      <c r="T357" s="129"/>
      <c r="U357" s="130"/>
    </row>
    <row r="358" spans="3:21" ht="15.75" thickBot="1" x14ac:dyDescent="0.3">
      <c r="C358" s="213" t="str">
        <f>Arkusz6!B7</f>
        <v>Pozostałe</v>
      </c>
      <c r="D358" s="214"/>
      <c r="E358" s="214"/>
      <c r="F358" s="214"/>
      <c r="G358" s="108">
        <f>Arkusz6!C7</f>
        <v>5</v>
      </c>
      <c r="H358" s="108"/>
      <c r="I358" s="108"/>
      <c r="J358" s="108">
        <f>Arkusz6!D7</f>
        <v>9</v>
      </c>
      <c r="K358" s="108"/>
      <c r="L358" s="108"/>
      <c r="M358" s="108">
        <f>Arkusz6!E7</f>
        <v>0</v>
      </c>
      <c r="N358" s="108"/>
      <c r="O358" s="108"/>
      <c r="P358" s="108">
        <f>Arkusz6!F7</f>
        <v>63</v>
      </c>
      <c r="Q358" s="108"/>
      <c r="R358" s="108"/>
      <c r="S358" s="192">
        <f>Arkusz6!G7</f>
        <v>34</v>
      </c>
      <c r="T358" s="193"/>
      <c r="U358" s="194"/>
    </row>
    <row r="359" spans="3:21" ht="15.75" thickBot="1" x14ac:dyDescent="0.3">
      <c r="C359" s="190" t="s">
        <v>1</v>
      </c>
      <c r="D359" s="191"/>
      <c r="E359" s="191"/>
      <c r="F359" s="191"/>
      <c r="G359" s="141">
        <f>SUM(G353:I358)</f>
        <v>37</v>
      </c>
      <c r="H359" s="141"/>
      <c r="I359" s="141"/>
      <c r="J359" s="141">
        <f t="shared" ref="J359" si="12">SUM(J353:L358)</f>
        <v>339</v>
      </c>
      <c r="K359" s="141"/>
      <c r="L359" s="141"/>
      <c r="M359" s="141">
        <f t="shared" ref="M359" si="13">SUM(M353:O358)</f>
        <v>0</v>
      </c>
      <c r="N359" s="141"/>
      <c r="O359" s="141"/>
      <c r="P359" s="141">
        <f t="shared" ref="P359" si="14">SUM(P353:R358)</f>
        <v>137</v>
      </c>
      <c r="Q359" s="141"/>
      <c r="R359" s="141"/>
      <c r="S359" s="215">
        <f>SUM(S353:U358)</f>
        <v>160</v>
      </c>
      <c r="T359" s="216"/>
      <c r="U359" s="217"/>
    </row>
    <row r="362" spans="3:21" ht="15.75" thickBot="1" x14ac:dyDescent="0.3"/>
    <row r="363" spans="3:21" x14ac:dyDescent="0.25">
      <c r="C363" s="123" t="s">
        <v>0</v>
      </c>
      <c r="D363" s="124"/>
      <c r="E363" s="124"/>
      <c r="F363" s="124"/>
      <c r="G363" s="163" t="str">
        <f>CONCATENATE(Arkusz18!C2," - ",Arkusz18!B2," r.")</f>
        <v>01.01.2023 - 30.11.2023 r.</v>
      </c>
      <c r="H363" s="164"/>
      <c r="I363" s="164"/>
      <c r="J363" s="164"/>
      <c r="K363" s="164"/>
      <c r="L363" s="164"/>
      <c r="M363" s="164"/>
      <c r="N363" s="164"/>
      <c r="O363" s="164"/>
      <c r="P363" s="164"/>
      <c r="Q363" s="164"/>
      <c r="R363" s="164"/>
      <c r="S363" s="164"/>
      <c r="T363" s="164"/>
      <c r="U363" s="165"/>
    </row>
    <row r="364" spans="3:21" ht="71.25" customHeight="1" x14ac:dyDescent="0.25">
      <c r="C364" s="195"/>
      <c r="D364" s="196"/>
      <c r="E364" s="196"/>
      <c r="F364" s="196"/>
      <c r="G364" s="91" t="s">
        <v>60</v>
      </c>
      <c r="H364" s="92"/>
      <c r="I364" s="93"/>
      <c r="J364" s="91" t="s">
        <v>61</v>
      </c>
      <c r="K364" s="92"/>
      <c r="L364" s="93"/>
      <c r="M364" s="91" t="s">
        <v>62</v>
      </c>
      <c r="N364" s="92"/>
      <c r="O364" s="93"/>
      <c r="P364" s="91" t="s">
        <v>71</v>
      </c>
      <c r="Q364" s="92"/>
      <c r="R364" s="93"/>
      <c r="S364" s="91" t="s">
        <v>63</v>
      </c>
      <c r="T364" s="92"/>
      <c r="U364" s="224"/>
    </row>
    <row r="365" spans="3:21" x14ac:dyDescent="0.25">
      <c r="C365" s="187" t="str">
        <f>Arkusz7!B2</f>
        <v>BIAŁORUŚ</v>
      </c>
      <c r="D365" s="188"/>
      <c r="E365" s="188"/>
      <c r="F365" s="188"/>
      <c r="G365" s="109">
        <f>Arkusz7!C2</f>
        <v>214</v>
      </c>
      <c r="H365" s="109"/>
      <c r="I365" s="109"/>
      <c r="J365" s="109">
        <f>Arkusz7!D2</f>
        <v>2451</v>
      </c>
      <c r="K365" s="109"/>
      <c r="L365" s="109"/>
      <c r="M365" s="109">
        <f>Arkusz7!E2</f>
        <v>0</v>
      </c>
      <c r="N365" s="109"/>
      <c r="O365" s="109"/>
      <c r="P365" s="109">
        <v>43</v>
      </c>
      <c r="Q365" s="109"/>
      <c r="R365" s="109"/>
      <c r="S365" s="128">
        <f>Arkusz7!G2</f>
        <v>48</v>
      </c>
      <c r="T365" s="129"/>
      <c r="U365" s="130"/>
    </row>
    <row r="366" spans="3:21" x14ac:dyDescent="0.25">
      <c r="C366" s="139" t="str">
        <f>Arkusz7!B3</f>
        <v>ROSJA</v>
      </c>
      <c r="D366" s="140"/>
      <c r="E366" s="140"/>
      <c r="F366" s="140"/>
      <c r="G366" s="54">
        <f>Arkusz7!C3</f>
        <v>96</v>
      </c>
      <c r="H366" s="54"/>
      <c r="I366" s="54"/>
      <c r="J366" s="54">
        <f>Arkusz7!D3</f>
        <v>73</v>
      </c>
      <c r="K366" s="54"/>
      <c r="L366" s="54"/>
      <c r="M366" s="54">
        <f>Arkusz7!E3</f>
        <v>6</v>
      </c>
      <c r="N366" s="54"/>
      <c r="O366" s="54"/>
      <c r="P366" s="54">
        <v>775</v>
      </c>
      <c r="Q366" s="54"/>
      <c r="R366" s="54"/>
      <c r="S366" s="105">
        <f>Arkusz7!G3</f>
        <v>845</v>
      </c>
      <c r="T366" s="106"/>
      <c r="U366" s="107"/>
    </row>
    <row r="367" spans="3:21" x14ac:dyDescent="0.25">
      <c r="C367" s="187" t="str">
        <f>Arkusz7!B4</f>
        <v>UKRAINA</v>
      </c>
      <c r="D367" s="188"/>
      <c r="E367" s="188"/>
      <c r="F367" s="188"/>
      <c r="G367" s="109">
        <f>Arkusz7!C4</f>
        <v>15</v>
      </c>
      <c r="H367" s="109"/>
      <c r="I367" s="109"/>
      <c r="J367" s="109">
        <f>Arkusz7!D4</f>
        <v>1083</v>
      </c>
      <c r="K367" s="109"/>
      <c r="L367" s="109"/>
      <c r="M367" s="109">
        <f>Arkusz7!E4</f>
        <v>0</v>
      </c>
      <c r="N367" s="109"/>
      <c r="O367" s="109"/>
      <c r="P367" s="109">
        <f>Arkusz7!F4</f>
        <v>86</v>
      </c>
      <c r="Q367" s="109"/>
      <c r="R367" s="109"/>
      <c r="S367" s="128">
        <f>Arkusz7!G4</f>
        <v>153</v>
      </c>
      <c r="T367" s="129"/>
      <c r="U367" s="130"/>
    </row>
    <row r="368" spans="3:21" x14ac:dyDescent="0.25">
      <c r="C368" s="139" t="str">
        <f>Arkusz7!B5</f>
        <v>AFGANISTAN</v>
      </c>
      <c r="D368" s="140"/>
      <c r="E368" s="140"/>
      <c r="F368" s="140"/>
      <c r="G368" s="54">
        <f>Arkusz7!C5</f>
        <v>105</v>
      </c>
      <c r="H368" s="54"/>
      <c r="I368" s="54"/>
      <c r="J368" s="54">
        <f>Arkusz7!D5</f>
        <v>51</v>
      </c>
      <c r="K368" s="54"/>
      <c r="L368" s="54"/>
      <c r="M368" s="54">
        <f>Arkusz7!E5</f>
        <v>0</v>
      </c>
      <c r="N368" s="54"/>
      <c r="O368" s="54"/>
      <c r="P368" s="54">
        <f>Arkusz7!F5</f>
        <v>4</v>
      </c>
      <c r="Q368" s="54"/>
      <c r="R368" s="54"/>
      <c r="S368" s="105">
        <f>Arkusz7!G5</f>
        <v>141</v>
      </c>
      <c r="T368" s="106"/>
      <c r="U368" s="107"/>
    </row>
    <row r="369" spans="1:25" x14ac:dyDescent="0.25">
      <c r="C369" s="187" t="str">
        <f>Arkusz7!B6</f>
        <v>EGIPT</v>
      </c>
      <c r="D369" s="188"/>
      <c r="E369" s="188"/>
      <c r="F369" s="188"/>
      <c r="G369" s="109">
        <f>Arkusz7!C6</f>
        <v>3</v>
      </c>
      <c r="H369" s="109"/>
      <c r="I369" s="109"/>
      <c r="J369" s="109">
        <f>Arkusz7!D6</f>
        <v>0</v>
      </c>
      <c r="K369" s="109"/>
      <c r="L369" s="109"/>
      <c r="M369" s="109">
        <f>Arkusz7!E6</f>
        <v>0</v>
      </c>
      <c r="N369" s="109"/>
      <c r="O369" s="109"/>
      <c r="P369" s="109">
        <f>Arkusz7!F6</f>
        <v>127</v>
      </c>
      <c r="Q369" s="109"/>
      <c r="R369" s="109"/>
      <c r="S369" s="128">
        <f>Arkusz7!G6</f>
        <v>147</v>
      </c>
      <c r="T369" s="129"/>
      <c r="U369" s="130"/>
    </row>
    <row r="370" spans="1:25" ht="15.75" thickBot="1" x14ac:dyDescent="0.3">
      <c r="C370" s="213" t="str">
        <f>Arkusz7!B7</f>
        <v>Pozostałe</v>
      </c>
      <c r="D370" s="214"/>
      <c r="E370" s="214"/>
      <c r="F370" s="214"/>
      <c r="G370" s="108">
        <f>Arkusz7!C7</f>
        <v>125</v>
      </c>
      <c r="H370" s="108"/>
      <c r="I370" s="108"/>
      <c r="J370" s="108">
        <f>Arkusz7!D7</f>
        <v>102</v>
      </c>
      <c r="K370" s="108"/>
      <c r="L370" s="108"/>
      <c r="M370" s="108">
        <f>Arkusz7!E7</f>
        <v>0</v>
      </c>
      <c r="N370" s="108"/>
      <c r="O370" s="108"/>
      <c r="P370" s="108">
        <f>Arkusz7!F7</f>
        <v>675</v>
      </c>
      <c r="Q370" s="108"/>
      <c r="R370" s="108"/>
      <c r="S370" s="192">
        <f>Arkusz7!G7</f>
        <v>872</v>
      </c>
      <c r="T370" s="193"/>
      <c r="U370" s="194"/>
    </row>
    <row r="371" spans="1:25" ht="15.75" thickBot="1" x14ac:dyDescent="0.3">
      <c r="C371" s="190" t="s">
        <v>1</v>
      </c>
      <c r="D371" s="191"/>
      <c r="E371" s="191"/>
      <c r="F371" s="191"/>
      <c r="G371" s="141">
        <f>SUM(G365:I370)</f>
        <v>558</v>
      </c>
      <c r="H371" s="141"/>
      <c r="I371" s="141"/>
      <c r="J371" s="141">
        <f t="shared" ref="J371" si="15">SUM(J365:L370)</f>
        <v>3760</v>
      </c>
      <c r="K371" s="141"/>
      <c r="L371" s="141"/>
      <c r="M371" s="141">
        <f t="shared" ref="M371" si="16">SUM(M365:O370)</f>
        <v>6</v>
      </c>
      <c r="N371" s="141"/>
      <c r="O371" s="141"/>
      <c r="P371" s="141">
        <f t="shared" ref="P371" si="17">SUM(P365:R370)</f>
        <v>1710</v>
      </c>
      <c r="Q371" s="141"/>
      <c r="R371" s="141"/>
      <c r="S371" s="215">
        <f>SUM(S365:U370)</f>
        <v>2206</v>
      </c>
      <c r="T371" s="216"/>
      <c r="U371" s="217"/>
      <c r="W371" s="53"/>
    </row>
    <row r="374" spans="1:25" x14ac:dyDescent="0.25">
      <c r="A374" s="292" t="s">
        <v>179</v>
      </c>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row>
    <row r="375" spans="1:25" x14ac:dyDescent="0.25">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row>
    <row r="376" spans="1:25" x14ac:dyDescent="0.25">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row>
    <row r="377" spans="1:25" x14ac:dyDescent="0.25">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row>
    <row r="378" spans="1:25" x14ac:dyDescent="0.25">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row>
    <row r="379" spans="1:25" x14ac:dyDescent="0.25">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row>
    <row r="380" spans="1:25" x14ac:dyDescent="0.25">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row>
    <row r="381" spans="1:25" x14ac:dyDescent="0.25">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row>
    <row r="382" spans="1:25" x14ac:dyDescent="0.25">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row>
    <row r="386" spans="1:25" ht="15" customHeight="1" x14ac:dyDescent="0.25">
      <c r="A386" s="134" t="s">
        <v>148</v>
      </c>
      <c r="B386" s="134"/>
      <c r="C386" s="134"/>
      <c r="D386" s="134"/>
      <c r="E386" s="134"/>
      <c r="F386" s="134"/>
      <c r="G386" s="134"/>
      <c r="H386" s="134"/>
      <c r="I386" s="134"/>
      <c r="J386" s="134"/>
      <c r="K386" s="134"/>
      <c r="L386" s="134"/>
      <c r="M386" s="134"/>
      <c r="N386" s="134"/>
      <c r="O386" s="134"/>
      <c r="P386" s="134"/>
      <c r="Q386" s="134"/>
      <c r="R386" s="134"/>
      <c r="S386" s="134"/>
      <c r="T386" s="134"/>
      <c r="U386" s="134"/>
      <c r="V386" s="134"/>
      <c r="W386" s="134"/>
      <c r="X386" s="134"/>
      <c r="Y386" s="134"/>
    </row>
    <row r="387" spans="1:25" x14ac:dyDescent="0.25">
      <c r="A387" s="134"/>
      <c r="B387" s="134"/>
      <c r="C387" s="134"/>
      <c r="D387" s="134"/>
      <c r="E387" s="134"/>
      <c r="F387" s="134"/>
      <c r="G387" s="134"/>
      <c r="H387" s="134"/>
      <c r="I387" s="134"/>
      <c r="J387" s="134"/>
      <c r="K387" s="134"/>
      <c r="L387" s="134"/>
      <c r="M387" s="134"/>
      <c r="N387" s="134"/>
      <c r="O387" s="134"/>
      <c r="P387" s="134"/>
      <c r="Q387" s="134"/>
      <c r="R387" s="134"/>
      <c r="S387" s="134"/>
      <c r="T387" s="134"/>
      <c r="U387" s="134"/>
      <c r="V387" s="134"/>
      <c r="W387" s="134"/>
      <c r="X387" s="134"/>
      <c r="Y387" s="134"/>
    </row>
    <row r="388" spans="1:25" x14ac:dyDescent="0.25">
      <c r="A388" s="21"/>
      <c r="B388" s="21"/>
      <c r="C388" s="21"/>
      <c r="D388" s="21"/>
      <c r="E388" s="21"/>
      <c r="F388" s="21"/>
      <c r="G388" s="21"/>
      <c r="H388" s="21"/>
      <c r="I388" s="21"/>
      <c r="J388" s="21"/>
      <c r="K388" s="21"/>
      <c r="L388" s="21"/>
      <c r="M388" s="21"/>
      <c r="N388" s="21"/>
      <c r="O388" s="21"/>
      <c r="P388" s="21"/>
      <c r="Q388" s="21"/>
      <c r="R388" s="21"/>
      <c r="S388" s="21"/>
      <c r="T388" s="21"/>
      <c r="U388" s="21"/>
    </row>
    <row r="389" spans="1:25" ht="15.75" thickBot="1" x14ac:dyDescent="0.3"/>
    <row r="390" spans="1:25" ht="30" customHeight="1" x14ac:dyDescent="0.25">
      <c r="B390" s="123" t="s">
        <v>9</v>
      </c>
      <c r="C390" s="124"/>
      <c r="D390" s="124"/>
      <c r="E390" s="124"/>
      <c r="F390" s="124"/>
      <c r="G390" s="124"/>
      <c r="H390" s="124"/>
      <c r="I390" s="124"/>
      <c r="J390" s="259" t="str">
        <f>Arkusz8!C6</f>
        <v>27.10.2023 - 02.11.2023</v>
      </c>
      <c r="K390" s="259"/>
      <c r="L390" s="259"/>
      <c r="M390" s="259" t="str">
        <f>Arkusz8!C10</f>
        <v>03.11.2023 - 09.11.2023</v>
      </c>
      <c r="N390" s="259"/>
      <c r="O390" s="259"/>
      <c r="P390" s="259" t="str">
        <f>Arkusz8!C9</f>
        <v>10.11.2023 - 16.11.2023</v>
      </c>
      <c r="Q390" s="259"/>
      <c r="R390" s="259"/>
      <c r="S390" s="261" t="str">
        <f>Arkusz8!C8</f>
        <v>17.11.2023 - 23.11.2023</v>
      </c>
      <c r="T390" s="262"/>
      <c r="U390" s="263"/>
      <c r="V390" s="259" t="str">
        <f>Arkusz8!C7</f>
        <v>24.11.2023 - 30.11.2023</v>
      </c>
      <c r="W390" s="259"/>
      <c r="X390" s="260"/>
    </row>
    <row r="391" spans="1:25" x14ac:dyDescent="0.25">
      <c r="B391" s="185" t="s">
        <v>29</v>
      </c>
      <c r="C391" s="186"/>
      <c r="D391" s="186"/>
      <c r="E391" s="186"/>
      <c r="F391" s="186"/>
      <c r="G391" s="186"/>
      <c r="H391" s="186"/>
      <c r="I391" s="186"/>
      <c r="J391" s="189">
        <f>Arkusz8!A6</f>
        <v>581</v>
      </c>
      <c r="K391" s="189"/>
      <c r="L391" s="189"/>
      <c r="M391" s="189">
        <f>Arkusz8!A5</f>
        <v>591</v>
      </c>
      <c r="N391" s="189"/>
      <c r="O391" s="189"/>
      <c r="P391" s="189">
        <f>Arkusz8!A4</f>
        <v>612</v>
      </c>
      <c r="Q391" s="189"/>
      <c r="R391" s="189"/>
      <c r="S391" s="248">
        <f>Arkusz8!A3</f>
        <v>623</v>
      </c>
      <c r="T391" s="249"/>
      <c r="U391" s="250"/>
      <c r="V391" s="189">
        <f>Arkusz8!A2</f>
        <v>623</v>
      </c>
      <c r="W391" s="189"/>
      <c r="X391" s="189"/>
    </row>
    <row r="392" spans="1:25" x14ac:dyDescent="0.25">
      <c r="B392" s="183" t="s">
        <v>5</v>
      </c>
      <c r="C392" s="184"/>
      <c r="D392" s="184"/>
      <c r="E392" s="184"/>
      <c r="F392" s="184"/>
      <c r="G392" s="184"/>
      <c r="H392" s="184"/>
      <c r="I392" s="184"/>
      <c r="J392" s="109">
        <f>Arkusz8!A11</f>
        <v>3567</v>
      </c>
      <c r="K392" s="109"/>
      <c r="L392" s="109"/>
      <c r="M392" s="109">
        <f>Arkusz8!A10</f>
        <v>3612</v>
      </c>
      <c r="N392" s="109"/>
      <c r="O392" s="109"/>
      <c r="P392" s="109">
        <f>Arkusz8!A9</f>
        <v>3669</v>
      </c>
      <c r="Q392" s="109"/>
      <c r="R392" s="109"/>
      <c r="S392" s="128">
        <f>Arkusz8!A8</f>
        <v>3672</v>
      </c>
      <c r="T392" s="129"/>
      <c r="U392" s="130"/>
      <c r="V392" s="109">
        <f>Arkusz8!A7</f>
        <v>3640</v>
      </c>
      <c r="W392" s="109"/>
      <c r="X392" s="109"/>
    </row>
    <row r="393" spans="1:25" x14ac:dyDescent="0.25">
      <c r="B393" s="185" t="s">
        <v>6</v>
      </c>
      <c r="C393" s="186"/>
      <c r="D393" s="186"/>
      <c r="E393" s="186"/>
      <c r="F393" s="186"/>
      <c r="G393" s="186"/>
      <c r="H393" s="186"/>
      <c r="I393" s="186"/>
      <c r="J393" s="189">
        <f>Arkusz8!A16</f>
        <v>120</v>
      </c>
      <c r="K393" s="189"/>
      <c r="L393" s="189"/>
      <c r="M393" s="189">
        <f>Arkusz8!A15</f>
        <v>112</v>
      </c>
      <c r="N393" s="189"/>
      <c r="O393" s="189"/>
      <c r="P393" s="189">
        <f>Arkusz8!A14</f>
        <v>109</v>
      </c>
      <c r="Q393" s="189"/>
      <c r="R393" s="189"/>
      <c r="S393" s="248">
        <f>Arkusz8!A13</f>
        <v>161</v>
      </c>
      <c r="T393" s="249"/>
      <c r="U393" s="250"/>
      <c r="V393" s="189">
        <f>Arkusz8!A12</f>
        <v>131</v>
      </c>
      <c r="W393" s="189"/>
      <c r="X393" s="189"/>
    </row>
    <row r="394" spans="1:25" x14ac:dyDescent="0.25">
      <c r="B394" s="246" t="s">
        <v>7</v>
      </c>
      <c r="C394" s="247"/>
      <c r="D394" s="247"/>
      <c r="E394" s="247"/>
      <c r="F394" s="247"/>
      <c r="G394" s="247"/>
      <c r="H394" s="247"/>
      <c r="I394" s="247"/>
      <c r="J394" s="109">
        <f>Arkusz8!A21</f>
        <v>104</v>
      </c>
      <c r="K394" s="109"/>
      <c r="L394" s="109"/>
      <c r="M394" s="109">
        <f>Arkusz8!A20</f>
        <v>168</v>
      </c>
      <c r="N394" s="109"/>
      <c r="O394" s="109"/>
      <c r="P394" s="109">
        <f>Arkusz8!A19</f>
        <v>187</v>
      </c>
      <c r="Q394" s="109"/>
      <c r="R394" s="109"/>
      <c r="S394" s="128">
        <f>Arkusz8!A18</f>
        <v>153</v>
      </c>
      <c r="T394" s="129"/>
      <c r="U394" s="130"/>
      <c r="V394" s="109">
        <f>Arkusz8!A17</f>
        <v>111</v>
      </c>
      <c r="W394" s="109"/>
      <c r="X394" s="109"/>
    </row>
    <row r="395" spans="1:25" ht="15.75" thickBot="1" x14ac:dyDescent="0.3">
      <c r="B395" s="294" t="s">
        <v>92</v>
      </c>
      <c r="C395" s="295"/>
      <c r="D395" s="295"/>
      <c r="E395" s="295"/>
      <c r="F395" s="295"/>
      <c r="G395" s="295"/>
      <c r="H395" s="295"/>
      <c r="I395" s="295"/>
      <c r="J395" s="258">
        <f>Arkusz8!A26</f>
        <v>1</v>
      </c>
      <c r="K395" s="258"/>
      <c r="L395" s="258"/>
      <c r="M395" s="258">
        <f>Arkusz8!A25</f>
        <v>1</v>
      </c>
      <c r="N395" s="258"/>
      <c r="O395" s="258"/>
      <c r="P395" s="258">
        <f>Arkusz8!A24</f>
        <v>1</v>
      </c>
      <c r="Q395" s="258"/>
      <c r="R395" s="258"/>
      <c r="S395" s="264">
        <f>Arkusz8!A23</f>
        <v>1</v>
      </c>
      <c r="T395" s="265"/>
      <c r="U395" s="266"/>
      <c r="V395" s="258">
        <f>Arkusz8!A22</f>
        <v>1</v>
      </c>
      <c r="W395" s="258"/>
      <c r="X395" s="258"/>
    </row>
    <row r="396" spans="1:25" ht="15.75" thickBot="1" x14ac:dyDescent="0.3">
      <c r="B396" s="268" t="s">
        <v>93</v>
      </c>
      <c r="C396" s="269"/>
      <c r="D396" s="269"/>
      <c r="E396" s="269"/>
      <c r="F396" s="269"/>
      <c r="G396" s="269"/>
      <c r="H396" s="269"/>
      <c r="I396" s="269"/>
      <c r="J396" s="267">
        <f>SUM(J391,J392,J395)</f>
        <v>4149</v>
      </c>
      <c r="K396" s="267"/>
      <c r="L396" s="267"/>
      <c r="M396" s="267">
        <f>SUM(M391,M392,M395)</f>
        <v>4204</v>
      </c>
      <c r="N396" s="267"/>
      <c r="O396" s="267"/>
      <c r="P396" s="267">
        <f>SUM(P391,P392,P395)</f>
        <v>4282</v>
      </c>
      <c r="Q396" s="267"/>
      <c r="R396" s="267"/>
      <c r="S396" s="333">
        <f>SUM(S391,S392,S395)</f>
        <v>4296</v>
      </c>
      <c r="T396" s="334"/>
      <c r="U396" s="335"/>
      <c r="V396" s="267">
        <f>SUM(V391,V392,V395)</f>
        <v>4264</v>
      </c>
      <c r="W396" s="267"/>
      <c r="X396" s="293"/>
    </row>
    <row r="397" spans="1:25" x14ac:dyDescent="0.25">
      <c r="B397" s="23"/>
      <c r="C397" s="23"/>
      <c r="D397" s="23"/>
      <c r="E397" s="23"/>
      <c r="F397" s="23"/>
      <c r="G397" s="23"/>
      <c r="H397" s="23"/>
      <c r="I397" s="23"/>
      <c r="J397" s="24"/>
      <c r="K397" s="24"/>
      <c r="L397" s="24"/>
      <c r="M397" s="24"/>
      <c r="N397" s="24"/>
      <c r="O397" s="24"/>
      <c r="P397" s="24"/>
      <c r="Q397" s="24"/>
      <c r="R397" s="24"/>
      <c r="S397" s="24"/>
      <c r="T397" s="24"/>
      <c r="U397" s="24"/>
      <c r="V397" s="24"/>
      <c r="W397" s="24"/>
      <c r="X397" s="24"/>
    </row>
    <row r="398" spans="1:25" x14ac:dyDescent="0.25">
      <c r="B398" s="23"/>
      <c r="C398" s="23"/>
      <c r="D398" s="23"/>
      <c r="E398" s="23"/>
      <c r="F398" s="23"/>
      <c r="G398" s="23"/>
      <c r="H398" s="23"/>
      <c r="I398" s="23"/>
      <c r="J398" s="24"/>
      <c r="K398" s="24"/>
      <c r="L398" s="24"/>
      <c r="M398" s="24"/>
      <c r="N398" s="24"/>
      <c r="O398" s="24"/>
      <c r="P398" s="24"/>
      <c r="Q398" s="24"/>
      <c r="R398" s="24"/>
      <c r="S398" s="24"/>
      <c r="T398" s="24"/>
      <c r="U398" s="24"/>
      <c r="V398" s="24"/>
      <c r="W398" s="24"/>
      <c r="X398" s="24"/>
    </row>
    <row r="399" spans="1:25" x14ac:dyDescent="0.25">
      <c r="B399" s="23"/>
      <c r="C399" s="23"/>
      <c r="D399" s="23"/>
      <c r="E399" s="23"/>
      <c r="F399" s="23"/>
      <c r="G399" s="23"/>
      <c r="H399" s="23"/>
      <c r="I399" s="23"/>
      <c r="J399" s="24"/>
      <c r="K399" s="24"/>
      <c r="L399" s="24"/>
      <c r="M399" s="24"/>
      <c r="N399" s="24"/>
      <c r="O399" s="24"/>
      <c r="P399" s="24"/>
      <c r="Q399" s="24"/>
      <c r="R399" s="24"/>
      <c r="S399" s="24"/>
      <c r="T399" s="24"/>
      <c r="U399" s="24"/>
      <c r="V399" s="24"/>
      <c r="W399" s="24"/>
      <c r="X399" s="24"/>
    </row>
    <row r="400" spans="1:25" x14ac:dyDescent="0.25">
      <c r="B400" s="23"/>
      <c r="C400" s="23"/>
      <c r="D400" s="23"/>
      <c r="E400" s="23"/>
      <c r="F400" s="23"/>
      <c r="G400" s="23"/>
      <c r="H400" s="23"/>
      <c r="I400" s="23"/>
      <c r="J400" s="24"/>
      <c r="K400" s="24"/>
      <c r="L400" s="24"/>
      <c r="M400" s="24"/>
      <c r="N400" s="24"/>
      <c r="O400" s="24"/>
      <c r="P400" s="24"/>
      <c r="Q400" s="24"/>
      <c r="R400" s="24"/>
      <c r="S400" s="24"/>
      <c r="T400" s="24"/>
      <c r="U400" s="24"/>
      <c r="V400" s="24"/>
      <c r="W400" s="24"/>
      <c r="X400" s="24"/>
    </row>
    <row r="401" spans="2:24" x14ac:dyDescent="0.25">
      <c r="B401" s="23"/>
      <c r="C401" s="23"/>
      <c r="D401" s="23"/>
      <c r="E401" s="23"/>
      <c r="F401" s="23"/>
      <c r="G401" s="23"/>
      <c r="H401" s="23"/>
      <c r="I401" s="23"/>
      <c r="J401" s="24"/>
      <c r="K401" s="24"/>
      <c r="L401" s="24"/>
      <c r="M401" s="24"/>
      <c r="N401" s="24"/>
      <c r="O401" s="24"/>
      <c r="P401" s="24"/>
      <c r="Q401" s="24"/>
      <c r="R401" s="24"/>
      <c r="S401" s="24"/>
      <c r="T401" s="24"/>
      <c r="U401" s="24"/>
      <c r="V401" s="24"/>
      <c r="W401" s="24"/>
      <c r="X401" s="24"/>
    </row>
    <row r="402" spans="2:24" x14ac:dyDescent="0.25">
      <c r="B402" s="23"/>
      <c r="C402" s="23"/>
      <c r="D402" s="23"/>
      <c r="E402" s="23"/>
      <c r="F402" s="23"/>
      <c r="G402" s="23"/>
      <c r="H402" s="23"/>
      <c r="I402" s="23"/>
      <c r="J402" s="24"/>
      <c r="K402" s="24"/>
      <c r="L402" s="24"/>
      <c r="M402" s="24"/>
      <c r="N402" s="24"/>
      <c r="O402" s="24"/>
      <c r="P402" s="24"/>
      <c r="Q402" s="24"/>
      <c r="R402" s="24"/>
      <c r="S402" s="24"/>
      <c r="T402" s="24"/>
      <c r="U402" s="24"/>
      <c r="V402" s="24"/>
      <c r="W402" s="24"/>
      <c r="X402" s="24"/>
    </row>
    <row r="417" spans="1:25" x14ac:dyDescent="0.25">
      <c r="A417" s="4"/>
      <c r="B417" s="4"/>
      <c r="C417" s="4"/>
      <c r="D417" s="4"/>
      <c r="E417" s="4"/>
      <c r="F417" s="4"/>
      <c r="G417" s="4"/>
      <c r="H417" s="4"/>
      <c r="I417" s="4"/>
      <c r="J417" s="4"/>
      <c r="K417" s="4"/>
      <c r="L417" s="4"/>
      <c r="M417" s="4"/>
      <c r="N417" s="4"/>
      <c r="O417" s="4"/>
      <c r="P417" s="4"/>
      <c r="Q417" s="4"/>
      <c r="R417" s="4"/>
      <c r="S417" s="4"/>
      <c r="T417" s="4"/>
      <c r="U417" s="4"/>
    </row>
    <row r="418" spans="1:25" x14ac:dyDescent="0.25">
      <c r="A418" s="4"/>
      <c r="B418" s="4"/>
      <c r="C418" s="4"/>
      <c r="D418" s="4"/>
      <c r="E418" s="4"/>
      <c r="F418" s="4"/>
      <c r="G418" s="4"/>
      <c r="H418" s="4"/>
      <c r="I418" s="4"/>
      <c r="J418" s="4"/>
      <c r="K418" s="4"/>
      <c r="L418" s="4"/>
      <c r="M418" s="4"/>
      <c r="N418" s="4"/>
      <c r="O418" s="4"/>
      <c r="P418" s="4"/>
      <c r="Q418" s="4"/>
      <c r="R418" s="4"/>
      <c r="S418" s="4"/>
      <c r="T418" s="4"/>
      <c r="U418" s="4"/>
    </row>
    <row r="419" spans="1:25" x14ac:dyDescent="0.25">
      <c r="A419" s="4"/>
      <c r="B419" s="4"/>
      <c r="C419" s="4"/>
      <c r="D419" s="4"/>
      <c r="E419" s="4"/>
      <c r="F419" s="4"/>
      <c r="G419" s="4"/>
      <c r="H419" s="4"/>
      <c r="I419" s="4"/>
      <c r="J419" s="4"/>
      <c r="K419" s="4"/>
      <c r="L419" s="4"/>
      <c r="M419" s="4"/>
      <c r="N419" s="4"/>
      <c r="O419" s="4"/>
      <c r="P419" s="4"/>
      <c r="Q419" s="4"/>
      <c r="R419" s="4"/>
      <c r="S419" s="4"/>
      <c r="T419" s="4"/>
      <c r="U419" s="4"/>
    </row>
    <row r="420" spans="1:25" x14ac:dyDescent="0.25">
      <c r="A420" s="25"/>
      <c r="B420" s="25"/>
      <c r="C420" s="25"/>
      <c r="D420" s="25"/>
      <c r="E420" s="25"/>
      <c r="F420" s="25"/>
      <c r="G420" s="25"/>
      <c r="H420" s="25"/>
      <c r="I420" s="25"/>
      <c r="J420" s="25"/>
      <c r="K420" s="25"/>
      <c r="L420" s="25"/>
      <c r="M420" s="25"/>
      <c r="N420" s="25"/>
      <c r="O420" s="25"/>
      <c r="P420" s="25"/>
      <c r="Q420" s="25"/>
      <c r="R420" s="25"/>
      <c r="S420" s="25"/>
      <c r="T420" s="25"/>
      <c r="U420" s="25"/>
    </row>
    <row r="421" spans="1:25" x14ac:dyDescent="0.25">
      <c r="A421" s="132" t="s">
        <v>171</v>
      </c>
      <c r="B421" s="132"/>
      <c r="C421" s="132"/>
      <c r="D421" s="132"/>
      <c r="E421" s="132"/>
      <c r="F421" s="132"/>
      <c r="G421" s="132"/>
      <c r="H421" s="132"/>
      <c r="I421" s="132"/>
      <c r="J421" s="132"/>
      <c r="K421" s="132"/>
      <c r="L421" s="132"/>
      <c r="M421" s="132"/>
      <c r="N421" s="132"/>
      <c r="O421" s="132"/>
      <c r="P421" s="132"/>
      <c r="Q421" s="132"/>
      <c r="R421" s="132"/>
      <c r="S421" s="132"/>
      <c r="T421" s="132"/>
      <c r="U421" s="132"/>
      <c r="V421" s="132"/>
      <c r="W421" s="132"/>
      <c r="X421" s="132"/>
      <c r="Y421" s="132"/>
    </row>
    <row r="422" spans="1:25" x14ac:dyDescent="0.25">
      <c r="A422" s="132"/>
      <c r="B422" s="132"/>
      <c r="C422" s="132"/>
      <c r="D422" s="132"/>
      <c r="E422" s="132"/>
      <c r="F422" s="132"/>
      <c r="G422" s="132"/>
      <c r="H422" s="132"/>
      <c r="I422" s="132"/>
      <c r="J422" s="132"/>
      <c r="K422" s="132"/>
      <c r="L422" s="132"/>
      <c r="M422" s="132"/>
      <c r="N422" s="132"/>
      <c r="O422" s="132"/>
      <c r="P422" s="132"/>
      <c r="Q422" s="132"/>
      <c r="R422" s="132"/>
      <c r="S422" s="132"/>
      <c r="T422" s="132"/>
      <c r="U422" s="132"/>
      <c r="V422" s="132"/>
      <c r="W422" s="132"/>
      <c r="X422" s="132"/>
      <c r="Y422" s="132"/>
    </row>
    <row r="423" spans="1:25" x14ac:dyDescent="0.25">
      <c r="A423" s="132"/>
      <c r="B423" s="132"/>
      <c r="C423" s="132"/>
      <c r="D423" s="132"/>
      <c r="E423" s="132"/>
      <c r="F423" s="132"/>
      <c r="G423" s="132"/>
      <c r="H423" s="132"/>
      <c r="I423" s="132"/>
      <c r="J423" s="132"/>
      <c r="K423" s="132"/>
      <c r="L423" s="132"/>
      <c r="M423" s="132"/>
      <c r="N423" s="132"/>
      <c r="O423" s="132"/>
      <c r="P423" s="132"/>
      <c r="Q423" s="132"/>
      <c r="R423" s="132"/>
      <c r="S423" s="132"/>
      <c r="T423" s="132"/>
      <c r="U423" s="132"/>
      <c r="V423" s="132"/>
      <c r="W423" s="132"/>
      <c r="X423" s="132"/>
      <c r="Y423" s="132"/>
    </row>
    <row r="426" spans="1:25" x14ac:dyDescent="0.25">
      <c r="A426" s="41" t="s">
        <v>48</v>
      </c>
      <c r="B426" s="41"/>
      <c r="C426" s="41"/>
      <c r="D426" s="41"/>
      <c r="E426" s="41"/>
      <c r="F426" s="41"/>
      <c r="G426" s="41"/>
      <c r="H426" s="41"/>
      <c r="I426" s="41"/>
      <c r="J426" s="41"/>
      <c r="K426" s="41"/>
      <c r="L426" s="41"/>
      <c r="M426" s="41"/>
      <c r="N426" s="41"/>
      <c r="O426" s="41"/>
      <c r="R426" s="42"/>
      <c r="S426" s="42"/>
      <c r="T426" s="42"/>
    </row>
    <row r="427" spans="1:25" x14ac:dyDescent="0.25">
      <c r="P427" s="43"/>
      <c r="Q427" s="43"/>
      <c r="R427" s="42"/>
      <c r="S427" s="42"/>
      <c r="T427" s="42"/>
      <c r="U427" s="43"/>
    </row>
    <row r="428" spans="1:25" x14ac:dyDescent="0.25">
      <c r="G428" s="4"/>
      <c r="H428" s="4"/>
      <c r="I428" s="4"/>
      <c r="J428" s="4"/>
      <c r="K428" s="4"/>
      <c r="L428" s="4"/>
      <c r="M428" s="4"/>
      <c r="N428" s="4"/>
      <c r="O428" s="4"/>
      <c r="P428" s="4"/>
      <c r="Q428" s="4"/>
      <c r="R428" s="4"/>
      <c r="S428" s="4"/>
      <c r="T428" s="4"/>
      <c r="U428" s="4"/>
    </row>
    <row r="429" spans="1:25" x14ac:dyDescent="0.25">
      <c r="A429" s="292" t="s">
        <v>181</v>
      </c>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row>
    <row r="430" spans="1:25" x14ac:dyDescent="0.25">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row>
    <row r="431" spans="1:25" x14ac:dyDescent="0.25">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row>
    <row r="432" spans="1:25" x14ac:dyDescent="0.25">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row>
    <row r="433" spans="1:25" x14ac:dyDescent="0.25">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row>
    <row r="434" spans="1:25" x14ac:dyDescent="0.25">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row>
    <row r="435" spans="1:25" x14ac:dyDescent="0.25">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row>
    <row r="436" spans="1:25" x14ac:dyDescent="0.25">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row>
    <row r="437" spans="1:25" x14ac:dyDescent="0.25">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row>
    <row r="438" spans="1:25" x14ac:dyDescent="0.25">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row>
    <row r="439" spans="1:25" x14ac:dyDescent="0.25">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row>
    <row r="440" spans="1:25" x14ac:dyDescent="0.25">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row>
    <row r="441" spans="1:25" x14ac:dyDescent="0.25">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row>
    <row r="442" spans="1:25" x14ac:dyDescent="0.25">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row>
    <row r="443" spans="1:25" x14ac:dyDescent="0.25">
      <c r="A443" s="43"/>
      <c r="B443" s="43"/>
      <c r="C443" s="43"/>
      <c r="D443" s="43"/>
      <c r="E443" s="43"/>
      <c r="F443" s="43"/>
      <c r="G443" s="43"/>
      <c r="H443" s="43"/>
      <c r="I443" s="43"/>
      <c r="J443" s="43"/>
      <c r="K443" s="43"/>
      <c r="L443" s="43"/>
      <c r="M443" s="43"/>
      <c r="N443" s="43"/>
      <c r="O443" s="43"/>
      <c r="P443" s="43"/>
      <c r="Q443" s="43"/>
      <c r="R443" s="43"/>
      <c r="S443" s="43"/>
      <c r="T443" s="43"/>
      <c r="U443" s="43"/>
    </row>
    <row r="444" spans="1:25" x14ac:dyDescent="0.25">
      <c r="A444" s="43"/>
      <c r="B444" s="43"/>
      <c r="C444" s="43"/>
      <c r="D444" s="43"/>
      <c r="E444" s="43"/>
      <c r="F444" s="43"/>
      <c r="G444" s="43"/>
      <c r="H444" s="43"/>
      <c r="I444" s="43"/>
      <c r="J444" s="43"/>
      <c r="K444" s="43"/>
      <c r="L444" s="43"/>
      <c r="M444" s="43"/>
      <c r="N444" s="43"/>
      <c r="O444" s="43"/>
      <c r="P444" s="43"/>
      <c r="Q444" s="43"/>
      <c r="R444" s="43"/>
      <c r="S444" s="43"/>
      <c r="T444" s="43"/>
      <c r="U444" s="43"/>
    </row>
    <row r="445" spans="1:25" x14ac:dyDescent="0.25">
      <c r="P445" s="45"/>
      <c r="Q445" s="45"/>
      <c r="R445" s="44"/>
      <c r="S445" s="44"/>
      <c r="T445" s="44"/>
      <c r="U445" s="45"/>
    </row>
    <row r="446" spans="1:25" x14ac:dyDescent="0.25">
      <c r="A446" s="46" t="s">
        <v>173</v>
      </c>
      <c r="B446" s="46"/>
      <c r="C446" s="46"/>
      <c r="D446" s="46"/>
      <c r="E446" s="46"/>
      <c r="F446" s="46"/>
      <c r="G446" s="46"/>
      <c r="H446" s="46"/>
      <c r="I446" s="46"/>
      <c r="N446" s="45"/>
      <c r="O446" s="45"/>
      <c r="P446" s="47"/>
      <c r="Q446" s="47"/>
      <c r="R446" s="44"/>
      <c r="S446" s="44"/>
      <c r="T446" s="44"/>
    </row>
    <row r="447" spans="1:25" x14ac:dyDescent="0.25">
      <c r="M447" s="48"/>
      <c r="N447" s="48"/>
      <c r="R447" s="44"/>
      <c r="S447" s="44"/>
      <c r="T447" s="44"/>
    </row>
    <row r="448" spans="1:25" x14ac:dyDescent="0.25">
      <c r="R448" s="44"/>
      <c r="S448" s="44"/>
      <c r="T448" s="44"/>
    </row>
    <row r="449" spans="1:24" x14ac:dyDescent="0.25">
      <c r="D449" s="8"/>
      <c r="E449" s="8"/>
      <c r="P449" s="48"/>
      <c r="Q449" s="48"/>
      <c r="R449" s="44"/>
      <c r="S449" s="44"/>
      <c r="T449" s="44"/>
      <c r="U449" s="48"/>
    </row>
    <row r="450" spans="1:24" x14ac:dyDescent="0.25">
      <c r="A450" s="49"/>
      <c r="B450" s="49"/>
      <c r="C450" s="49"/>
      <c r="D450" s="50"/>
      <c r="E450" s="50"/>
      <c r="F450" s="48"/>
      <c r="G450" s="48"/>
      <c r="H450" s="48"/>
      <c r="I450" s="48"/>
      <c r="J450" s="48"/>
      <c r="K450" s="48"/>
      <c r="L450" s="48"/>
      <c r="M450" s="48"/>
      <c r="N450" s="48"/>
      <c r="O450" s="48"/>
      <c r="P450" s="48"/>
      <c r="Q450" s="48"/>
      <c r="U450" s="48"/>
    </row>
    <row r="451" spans="1:24" ht="17.25" customHeight="1" x14ac:dyDescent="0.25">
      <c r="A451" s="289"/>
      <c r="B451" s="289"/>
      <c r="C451" s="289"/>
      <c r="D451" s="50"/>
      <c r="E451" s="50"/>
      <c r="F451" s="48"/>
      <c r="G451" s="48"/>
      <c r="H451" s="48"/>
      <c r="I451" s="48"/>
      <c r="J451" s="48"/>
      <c r="K451" s="48"/>
      <c r="L451" s="48"/>
      <c r="M451" s="48"/>
      <c r="N451" s="48"/>
      <c r="O451" s="48"/>
      <c r="P451" s="44"/>
      <c r="Q451" s="44"/>
      <c r="R451" s="51"/>
      <c r="U451" s="44"/>
    </row>
    <row r="452" spans="1:24" x14ac:dyDescent="0.25">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row>
    <row r="453" spans="1:24" x14ac:dyDescent="0.25">
      <c r="A453" s="44"/>
      <c r="B453" s="44"/>
      <c r="C453" s="44"/>
      <c r="D453" s="44"/>
      <c r="E453" s="44"/>
      <c r="F453" s="44"/>
      <c r="G453" s="44"/>
      <c r="H453" s="44"/>
      <c r="I453" s="44"/>
      <c r="J453" s="44"/>
      <c r="K453" s="44"/>
      <c r="L453" s="44"/>
      <c r="M453" s="44"/>
      <c r="N453" s="44"/>
      <c r="O453" s="44"/>
      <c r="P453" s="44"/>
      <c r="Q453" s="44"/>
      <c r="U453" s="44"/>
    </row>
    <row r="454" spans="1:24" x14ac:dyDescent="0.25">
      <c r="A454" s="44"/>
      <c r="B454" s="44"/>
      <c r="C454" s="44"/>
      <c r="D454" s="44"/>
      <c r="E454" s="44"/>
      <c r="F454" s="44"/>
      <c r="G454" s="44"/>
      <c r="H454" s="44"/>
      <c r="I454" s="44"/>
      <c r="J454" s="44"/>
      <c r="K454" s="44"/>
      <c r="L454" s="44"/>
      <c r="M454" s="44"/>
      <c r="N454" s="44"/>
      <c r="O454" s="44"/>
      <c r="P454" s="44"/>
      <c r="Q454" s="44"/>
      <c r="U454" s="44"/>
    </row>
  </sheetData>
  <sheetProtection formatCells="0" insertColumns="0" insertRows="0" deleteColumns="0" deleteRows="0"/>
  <mergeCells count="626">
    <mergeCell ref="S396:U396"/>
    <mergeCell ref="S392:U392"/>
    <mergeCell ref="S371:U371"/>
    <mergeCell ref="S365:U365"/>
    <mergeCell ref="S364:U364"/>
    <mergeCell ref="A325:U325"/>
    <mergeCell ref="A311:Y320"/>
    <mergeCell ref="A240:U240"/>
    <mergeCell ref="A18:U20"/>
    <mergeCell ref="A374:Y382"/>
    <mergeCell ref="M24:N24"/>
    <mergeCell ref="O24:P24"/>
    <mergeCell ref="Q24:R24"/>
    <mergeCell ref="Q25:R25"/>
    <mergeCell ref="G61:J61"/>
    <mergeCell ref="V109:W109"/>
    <mergeCell ref="V110:W110"/>
    <mergeCell ref="V111:W111"/>
    <mergeCell ref="V112:W112"/>
    <mergeCell ref="V113:W113"/>
    <mergeCell ref="V114:W114"/>
    <mergeCell ref="V115:W115"/>
    <mergeCell ref="L116:M116"/>
    <mergeCell ref="L110:M110"/>
    <mergeCell ref="A421:Y423"/>
    <mergeCell ref="A91:Y100"/>
    <mergeCell ref="A153:Y161"/>
    <mergeCell ref="C123:K123"/>
    <mergeCell ref="L111:M111"/>
    <mergeCell ref="L112:M112"/>
    <mergeCell ref="V108:W108"/>
    <mergeCell ref="L108:M108"/>
    <mergeCell ref="L109:M109"/>
    <mergeCell ref="A105:U106"/>
    <mergeCell ref="V117:W117"/>
    <mergeCell ref="V118:W118"/>
    <mergeCell ref="V119:W119"/>
    <mergeCell ref="V120:W120"/>
    <mergeCell ref="C122:K122"/>
    <mergeCell ref="Q150:S150"/>
    <mergeCell ref="K173:L173"/>
    <mergeCell ref="K172:L172"/>
    <mergeCell ref="C121:K121"/>
    <mergeCell ref="V124:W124"/>
    <mergeCell ref="V121:W121"/>
    <mergeCell ref="A179:Y180"/>
    <mergeCell ref="G177:J177"/>
    <mergeCell ref="V116:W116"/>
    <mergeCell ref="E5:Q8"/>
    <mergeCell ref="E9:Q9"/>
    <mergeCell ref="Q23:R23"/>
    <mergeCell ref="K22:L23"/>
    <mergeCell ref="K24:L24"/>
    <mergeCell ref="O23:P23"/>
    <mergeCell ref="M26:N26"/>
    <mergeCell ref="M25:N25"/>
    <mergeCell ref="O25:P25"/>
    <mergeCell ref="O26:P26"/>
    <mergeCell ref="Q26:R26"/>
    <mergeCell ref="K26:L26"/>
    <mergeCell ref="K27:L27"/>
    <mergeCell ref="M27:N27"/>
    <mergeCell ref="O27:P27"/>
    <mergeCell ref="Q27:R27"/>
    <mergeCell ref="G27:J27"/>
    <mergeCell ref="L113:M113"/>
    <mergeCell ref="L114:M114"/>
    <mergeCell ref="L115:M115"/>
    <mergeCell ref="K177:L177"/>
    <mergeCell ref="G174:J174"/>
    <mergeCell ref="C124:K124"/>
    <mergeCell ref="L150:M150"/>
    <mergeCell ref="Q151:S151"/>
    <mergeCell ref="G173:J173"/>
    <mergeCell ref="G172:J172"/>
    <mergeCell ref="G170:J170"/>
    <mergeCell ref="G169:J169"/>
    <mergeCell ref="G168:J168"/>
    <mergeCell ref="G167:J167"/>
    <mergeCell ref="G165:J165"/>
    <mergeCell ref="G58:J58"/>
    <mergeCell ref="K58:L58"/>
    <mergeCell ref="G88:N88"/>
    <mergeCell ref="G171:J171"/>
    <mergeCell ref="P220:R220"/>
    <mergeCell ref="V122:W122"/>
    <mergeCell ref="V123:W123"/>
    <mergeCell ref="P221:R221"/>
    <mergeCell ref="D225:F226"/>
    <mergeCell ref="G226:I226"/>
    <mergeCell ref="J226:L226"/>
    <mergeCell ref="H185:J185"/>
    <mergeCell ref="G176:J176"/>
    <mergeCell ref="D189:G189"/>
    <mergeCell ref="K189:M189"/>
    <mergeCell ref="H188:J188"/>
    <mergeCell ref="H189:J189"/>
    <mergeCell ref="D216:F217"/>
    <mergeCell ref="G216:R216"/>
    <mergeCell ref="G217:I217"/>
    <mergeCell ref="J217:L217"/>
    <mergeCell ref="M217:O217"/>
    <mergeCell ref="P217:R217"/>
    <mergeCell ref="D188:G188"/>
    <mergeCell ref="K188:M188"/>
    <mergeCell ref="A208:Y210"/>
    <mergeCell ref="G166:J166"/>
    <mergeCell ref="K168:L168"/>
    <mergeCell ref="M281:N281"/>
    <mergeCell ref="A451:C451"/>
    <mergeCell ref="D229:F229"/>
    <mergeCell ref="G229:I229"/>
    <mergeCell ref="J229:L229"/>
    <mergeCell ref="D220:F220"/>
    <mergeCell ref="G220:I220"/>
    <mergeCell ref="J220:L220"/>
    <mergeCell ref="A233:Y235"/>
    <mergeCell ref="A429:Y442"/>
    <mergeCell ref="V396:X396"/>
    <mergeCell ref="P396:R396"/>
    <mergeCell ref="J392:L392"/>
    <mergeCell ref="M392:O392"/>
    <mergeCell ref="J358:L358"/>
    <mergeCell ref="M358:O358"/>
    <mergeCell ref="C370:F370"/>
    <mergeCell ref="G370:I370"/>
    <mergeCell ref="G371:I371"/>
    <mergeCell ref="C359:F359"/>
    <mergeCell ref="C363:F364"/>
    <mergeCell ref="P390:R390"/>
    <mergeCell ref="B395:I395"/>
    <mergeCell ref="M220:O220"/>
    <mergeCell ref="K174:L174"/>
    <mergeCell ref="G175:J175"/>
    <mergeCell ref="K175:L175"/>
    <mergeCell ref="A163:U163"/>
    <mergeCell ref="K166:L166"/>
    <mergeCell ref="K167:L167"/>
    <mergeCell ref="D150:K150"/>
    <mergeCell ref="K170:L170"/>
    <mergeCell ref="K169:L169"/>
    <mergeCell ref="K171:L171"/>
    <mergeCell ref="L151:M151"/>
    <mergeCell ref="N151:P151"/>
    <mergeCell ref="D151:K151"/>
    <mergeCell ref="K165:L165"/>
    <mergeCell ref="J396:L396"/>
    <mergeCell ref="M396:O396"/>
    <mergeCell ref="B396:I396"/>
    <mergeCell ref="M22:R22"/>
    <mergeCell ref="M23:N23"/>
    <mergeCell ref="K25:L25"/>
    <mergeCell ref="G25:J25"/>
    <mergeCell ref="G24:J24"/>
    <mergeCell ref="G22:J23"/>
    <mergeCell ref="K61:L61"/>
    <mergeCell ref="O61:P61"/>
    <mergeCell ref="Q61:R61"/>
    <mergeCell ref="M61:N61"/>
    <mergeCell ref="G59:J59"/>
    <mergeCell ref="K59:L59"/>
    <mergeCell ref="M59:N59"/>
    <mergeCell ref="O59:P59"/>
    <mergeCell ref="Q59:R59"/>
    <mergeCell ref="G60:J60"/>
    <mergeCell ref="K60:L60"/>
    <mergeCell ref="M60:N60"/>
    <mergeCell ref="Q60:R60"/>
    <mergeCell ref="O60:P60"/>
    <mergeCell ref="M395:O395"/>
    <mergeCell ref="P395:R395"/>
    <mergeCell ref="J390:L390"/>
    <mergeCell ref="V392:X392"/>
    <mergeCell ref="J393:L393"/>
    <mergeCell ref="S393:U393"/>
    <mergeCell ref="V395:X395"/>
    <mergeCell ref="J394:L394"/>
    <mergeCell ref="M394:O394"/>
    <mergeCell ref="P394:R394"/>
    <mergeCell ref="S394:U394"/>
    <mergeCell ref="M390:O390"/>
    <mergeCell ref="P392:R392"/>
    <mergeCell ref="M393:O393"/>
    <mergeCell ref="P393:R393"/>
    <mergeCell ref="V393:X393"/>
    <mergeCell ref="V390:X390"/>
    <mergeCell ref="J391:L391"/>
    <mergeCell ref="S390:U390"/>
    <mergeCell ref="V391:X391"/>
    <mergeCell ref="S395:U395"/>
    <mergeCell ref="J395:L395"/>
    <mergeCell ref="V394:X394"/>
    <mergeCell ref="B394:I394"/>
    <mergeCell ref="S367:U367"/>
    <mergeCell ref="S391:U391"/>
    <mergeCell ref="U283:V283"/>
    <mergeCell ref="S283:T283"/>
    <mergeCell ref="Q284:R284"/>
    <mergeCell ref="G284:H284"/>
    <mergeCell ref="M329:U329"/>
    <mergeCell ref="T330:U331"/>
    <mergeCell ref="P330:Q331"/>
    <mergeCell ref="R330:S331"/>
    <mergeCell ref="D332:E332"/>
    <mergeCell ref="F332:G332"/>
    <mergeCell ref="H330:I331"/>
    <mergeCell ref="H332:I332"/>
    <mergeCell ref="I284:J284"/>
    <mergeCell ref="K284:L284"/>
    <mergeCell ref="M284:N284"/>
    <mergeCell ref="O284:P284"/>
    <mergeCell ref="G283:H283"/>
    <mergeCell ref="M330:O331"/>
    <mergeCell ref="D338:E338"/>
    <mergeCell ref="F338:G338"/>
    <mergeCell ref="H338:I338"/>
    <mergeCell ref="U251:V251"/>
    <mergeCell ref="S251:T251"/>
    <mergeCell ref="G251:H251"/>
    <mergeCell ref="C275:F277"/>
    <mergeCell ref="I246:J246"/>
    <mergeCell ref="K249:L249"/>
    <mergeCell ref="G276:J276"/>
    <mergeCell ref="K276:N276"/>
    <mergeCell ref="K277:L277"/>
    <mergeCell ref="I277:J277"/>
    <mergeCell ref="O276:R276"/>
    <mergeCell ref="G275:V275"/>
    <mergeCell ref="S276:V276"/>
    <mergeCell ref="S277:T277"/>
    <mergeCell ref="U277:V277"/>
    <mergeCell ref="G277:H277"/>
    <mergeCell ref="O252:P252"/>
    <mergeCell ref="Q252:R252"/>
    <mergeCell ref="I251:J251"/>
    <mergeCell ref="M251:N251"/>
    <mergeCell ref="O251:P251"/>
    <mergeCell ref="Q251:R251"/>
    <mergeCell ref="C250:F250"/>
    <mergeCell ref="U252:V252"/>
    <mergeCell ref="G280:H280"/>
    <mergeCell ref="S252:T252"/>
    <mergeCell ref="D264:E264"/>
    <mergeCell ref="G252:H252"/>
    <mergeCell ref="M252:N252"/>
    <mergeCell ref="G282:H282"/>
    <mergeCell ref="I282:J282"/>
    <mergeCell ref="I278:J278"/>
    <mergeCell ref="I280:J280"/>
    <mergeCell ref="K278:L278"/>
    <mergeCell ref="K279:L279"/>
    <mergeCell ref="K281:L281"/>
    <mergeCell ref="O278:P278"/>
    <mergeCell ref="Q278:R278"/>
    <mergeCell ref="I279:J279"/>
    <mergeCell ref="S278:T278"/>
    <mergeCell ref="O277:P277"/>
    <mergeCell ref="Q277:R277"/>
    <mergeCell ref="Q279:R279"/>
    <mergeCell ref="O280:P280"/>
    <mergeCell ref="Q280:R280"/>
    <mergeCell ref="O281:P281"/>
    <mergeCell ref="Q281:R281"/>
    <mergeCell ref="O279:P279"/>
    <mergeCell ref="T333:U333"/>
    <mergeCell ref="M277:N277"/>
    <mergeCell ref="K283:L283"/>
    <mergeCell ref="M283:N283"/>
    <mergeCell ref="I283:J283"/>
    <mergeCell ref="S282:T282"/>
    <mergeCell ref="U281:V281"/>
    <mergeCell ref="S281:T281"/>
    <mergeCell ref="K280:L280"/>
    <mergeCell ref="Q282:R282"/>
    <mergeCell ref="M278:N278"/>
    <mergeCell ref="U278:V278"/>
    <mergeCell ref="I281:J281"/>
    <mergeCell ref="K282:L282"/>
    <mergeCell ref="U279:V279"/>
    <mergeCell ref="S280:T280"/>
    <mergeCell ref="U280:V280"/>
    <mergeCell ref="U282:V282"/>
    <mergeCell ref="S284:T284"/>
    <mergeCell ref="S279:T279"/>
    <mergeCell ref="M279:N279"/>
    <mergeCell ref="M280:N280"/>
    <mergeCell ref="O283:P283"/>
    <mergeCell ref="Q283:R283"/>
    <mergeCell ref="A330:C331"/>
    <mergeCell ref="G250:H250"/>
    <mergeCell ref="I250:J250"/>
    <mergeCell ref="K250:L250"/>
    <mergeCell ref="H333:I333"/>
    <mergeCell ref="H334:I334"/>
    <mergeCell ref="H335:I335"/>
    <mergeCell ref="H336:I336"/>
    <mergeCell ref="H337:I337"/>
    <mergeCell ref="A329:I329"/>
    <mergeCell ref="D335:E335"/>
    <mergeCell ref="D333:E333"/>
    <mergeCell ref="F333:G333"/>
    <mergeCell ref="D336:E336"/>
    <mergeCell ref="F336:G336"/>
    <mergeCell ref="F334:G334"/>
    <mergeCell ref="D337:E337"/>
    <mergeCell ref="F337:G337"/>
    <mergeCell ref="D334:E334"/>
    <mergeCell ref="C252:F252"/>
    <mergeCell ref="I252:J252"/>
    <mergeCell ref="G281:H281"/>
    <mergeCell ref="G278:H278"/>
    <mergeCell ref="G279:H279"/>
    <mergeCell ref="G87:N87"/>
    <mergeCell ref="O87:P87"/>
    <mergeCell ref="C108:K108"/>
    <mergeCell ref="C109:K109"/>
    <mergeCell ref="C110:K110"/>
    <mergeCell ref="C111:K111"/>
    <mergeCell ref="C112:K112"/>
    <mergeCell ref="C113:K113"/>
    <mergeCell ref="N150:P150"/>
    <mergeCell ref="L117:M117"/>
    <mergeCell ref="L118:M118"/>
    <mergeCell ref="L119:M119"/>
    <mergeCell ref="L120:M120"/>
    <mergeCell ref="L121:M121"/>
    <mergeCell ref="L122:M122"/>
    <mergeCell ref="L123:M123"/>
    <mergeCell ref="L124:M124"/>
    <mergeCell ref="C366:F366"/>
    <mergeCell ref="M336:O336"/>
    <mergeCell ref="M335:O335"/>
    <mergeCell ref="A337:C337"/>
    <mergeCell ref="A336:C336"/>
    <mergeCell ref="A335:C335"/>
    <mergeCell ref="A338:C338"/>
    <mergeCell ref="G353:I353"/>
    <mergeCell ref="G357:I357"/>
    <mergeCell ref="J354:L354"/>
    <mergeCell ref="M355:O355"/>
    <mergeCell ref="G359:I359"/>
    <mergeCell ref="J359:L359"/>
    <mergeCell ref="M359:O359"/>
    <mergeCell ref="G356:I356"/>
    <mergeCell ref="M337:O337"/>
    <mergeCell ref="C365:F365"/>
    <mergeCell ref="G363:U363"/>
    <mergeCell ref="G364:I364"/>
    <mergeCell ref="J364:L364"/>
    <mergeCell ref="M364:O364"/>
    <mergeCell ref="J355:L355"/>
    <mergeCell ref="C356:F356"/>
    <mergeCell ref="S352:U352"/>
    <mergeCell ref="S355:U355"/>
    <mergeCell ref="S359:U359"/>
    <mergeCell ref="J353:L353"/>
    <mergeCell ref="S358:U358"/>
    <mergeCell ref="P355:R355"/>
    <mergeCell ref="P336:Q336"/>
    <mergeCell ref="P332:Q332"/>
    <mergeCell ref="M332:O332"/>
    <mergeCell ref="T332:U332"/>
    <mergeCell ref="P338:Q338"/>
    <mergeCell ref="R338:S338"/>
    <mergeCell ref="T338:U338"/>
    <mergeCell ref="R332:S332"/>
    <mergeCell ref="G351:U351"/>
    <mergeCell ref="M353:O353"/>
    <mergeCell ref="P353:R353"/>
    <mergeCell ref="S353:U353"/>
    <mergeCell ref="G352:I352"/>
    <mergeCell ref="P335:Q335"/>
    <mergeCell ref="R335:S335"/>
    <mergeCell ref="M352:O352"/>
    <mergeCell ref="P359:R359"/>
    <mergeCell ref="P354:R354"/>
    <mergeCell ref="M338:O338"/>
    <mergeCell ref="M365:O365"/>
    <mergeCell ref="J365:L365"/>
    <mergeCell ref="C355:F355"/>
    <mergeCell ref="G355:I355"/>
    <mergeCell ref="P364:R364"/>
    <mergeCell ref="C357:F357"/>
    <mergeCell ref="C358:F358"/>
    <mergeCell ref="G358:I358"/>
    <mergeCell ref="G354:I354"/>
    <mergeCell ref="M356:O356"/>
    <mergeCell ref="M354:O354"/>
    <mergeCell ref="J357:L357"/>
    <mergeCell ref="M357:O357"/>
    <mergeCell ref="P365:R365"/>
    <mergeCell ref="P358:R358"/>
    <mergeCell ref="P357:R357"/>
    <mergeCell ref="P356:R356"/>
    <mergeCell ref="G365:I365"/>
    <mergeCell ref="C353:F353"/>
    <mergeCell ref="F335:G335"/>
    <mergeCell ref="A332:C332"/>
    <mergeCell ref="C351:F352"/>
    <mergeCell ref="D330:E331"/>
    <mergeCell ref="K251:L251"/>
    <mergeCell ref="D299:E299"/>
    <mergeCell ref="F330:G331"/>
    <mergeCell ref="A333:C333"/>
    <mergeCell ref="K252:L252"/>
    <mergeCell ref="C278:F278"/>
    <mergeCell ref="C279:F279"/>
    <mergeCell ref="C280:F280"/>
    <mergeCell ref="C281:F281"/>
    <mergeCell ref="C282:F282"/>
    <mergeCell ref="C283:F283"/>
    <mergeCell ref="C284:F284"/>
    <mergeCell ref="A286:Z286"/>
    <mergeCell ref="A346:Z346"/>
    <mergeCell ref="R334:S334"/>
    <mergeCell ref="T334:U334"/>
    <mergeCell ref="T335:U335"/>
    <mergeCell ref="T336:U336"/>
    <mergeCell ref="J352:L352"/>
    <mergeCell ref="M367:O367"/>
    <mergeCell ref="P367:R367"/>
    <mergeCell ref="B392:I392"/>
    <mergeCell ref="B393:I393"/>
    <mergeCell ref="C369:F369"/>
    <mergeCell ref="G369:I369"/>
    <mergeCell ref="J369:L369"/>
    <mergeCell ref="M391:O391"/>
    <mergeCell ref="P391:R391"/>
    <mergeCell ref="A386:Y387"/>
    <mergeCell ref="J371:L371"/>
    <mergeCell ref="J370:L370"/>
    <mergeCell ref="P368:R368"/>
    <mergeCell ref="G368:I368"/>
    <mergeCell ref="J368:L368"/>
    <mergeCell ref="M368:O368"/>
    <mergeCell ref="C371:F371"/>
    <mergeCell ref="C367:F367"/>
    <mergeCell ref="S369:U369"/>
    <mergeCell ref="S370:U370"/>
    <mergeCell ref="C368:F368"/>
    <mergeCell ref="P371:R371"/>
    <mergeCell ref="M370:O370"/>
    <mergeCell ref="B391:I391"/>
    <mergeCell ref="C249:F249"/>
    <mergeCell ref="C251:F251"/>
    <mergeCell ref="K176:L176"/>
    <mergeCell ref="C114:K114"/>
    <mergeCell ref="C115:K115"/>
    <mergeCell ref="C116:K116"/>
    <mergeCell ref="C117:K117"/>
    <mergeCell ref="C118:K118"/>
    <mergeCell ref="C119:K119"/>
    <mergeCell ref="C120:K120"/>
    <mergeCell ref="G245:H245"/>
    <mergeCell ref="I245:J245"/>
    <mergeCell ref="K245:L245"/>
    <mergeCell ref="D185:G185"/>
    <mergeCell ref="K185:M185"/>
    <mergeCell ref="D186:G186"/>
    <mergeCell ref="K186:M186"/>
    <mergeCell ref="D187:G187"/>
    <mergeCell ref="K187:M187"/>
    <mergeCell ref="H187:J187"/>
    <mergeCell ref="H186:J186"/>
    <mergeCell ref="D218:F218"/>
    <mergeCell ref="C243:F245"/>
    <mergeCell ref="C246:F246"/>
    <mergeCell ref="O245:P245"/>
    <mergeCell ref="Q245:R245"/>
    <mergeCell ref="P226:R226"/>
    <mergeCell ref="P230:R230"/>
    <mergeCell ref="D228:F228"/>
    <mergeCell ref="G228:I228"/>
    <mergeCell ref="J228:L228"/>
    <mergeCell ref="M230:O230"/>
    <mergeCell ref="M228:O228"/>
    <mergeCell ref="M229:O229"/>
    <mergeCell ref="P228:R228"/>
    <mergeCell ref="P229:R229"/>
    <mergeCell ref="D230:F230"/>
    <mergeCell ref="G243:V243"/>
    <mergeCell ref="K244:N244"/>
    <mergeCell ref="G246:H246"/>
    <mergeCell ref="P218:R218"/>
    <mergeCell ref="G218:I218"/>
    <mergeCell ref="J218:L218"/>
    <mergeCell ref="M218:O218"/>
    <mergeCell ref="G230:I230"/>
    <mergeCell ref="U249:V249"/>
    <mergeCell ref="S249:T249"/>
    <mergeCell ref="Q249:R249"/>
    <mergeCell ref="O249:P249"/>
    <mergeCell ref="M249:N249"/>
    <mergeCell ref="U247:V247"/>
    <mergeCell ref="S247:T247"/>
    <mergeCell ref="Q247:R247"/>
    <mergeCell ref="O247:P247"/>
    <mergeCell ref="M247:N247"/>
    <mergeCell ref="K247:L247"/>
    <mergeCell ref="I247:J247"/>
    <mergeCell ref="G247:H247"/>
    <mergeCell ref="U246:V246"/>
    <mergeCell ref="S246:T246"/>
    <mergeCell ref="Q246:R246"/>
    <mergeCell ref="O246:P246"/>
    <mergeCell ref="M246:N246"/>
    <mergeCell ref="K246:L246"/>
    <mergeCell ref="D219:F219"/>
    <mergeCell ref="G219:I219"/>
    <mergeCell ref="J219:L219"/>
    <mergeCell ref="M219:O219"/>
    <mergeCell ref="P219:R219"/>
    <mergeCell ref="C247:F247"/>
    <mergeCell ref="C248:F248"/>
    <mergeCell ref="J230:L230"/>
    <mergeCell ref="G225:R225"/>
    <mergeCell ref="D227:F227"/>
    <mergeCell ref="G227:I227"/>
    <mergeCell ref="J227:L227"/>
    <mergeCell ref="M227:O227"/>
    <mergeCell ref="P227:R227"/>
    <mergeCell ref="M226:O226"/>
    <mergeCell ref="D221:F221"/>
    <mergeCell ref="G221:I221"/>
    <mergeCell ref="J221:L221"/>
    <mergeCell ref="M221:O221"/>
    <mergeCell ref="K248:L248"/>
    <mergeCell ref="I248:J248"/>
    <mergeCell ref="G248:H248"/>
    <mergeCell ref="G244:J244"/>
    <mergeCell ref="B390:I390"/>
    <mergeCell ref="O282:P282"/>
    <mergeCell ref="M282:N282"/>
    <mergeCell ref="U284:V284"/>
    <mergeCell ref="S357:U357"/>
    <mergeCell ref="S354:U354"/>
    <mergeCell ref="R336:S336"/>
    <mergeCell ref="P337:Q337"/>
    <mergeCell ref="R337:S337"/>
    <mergeCell ref="A340:Y344"/>
    <mergeCell ref="S356:U356"/>
    <mergeCell ref="A334:C334"/>
    <mergeCell ref="A348:U348"/>
    <mergeCell ref="T337:U337"/>
    <mergeCell ref="M333:O333"/>
    <mergeCell ref="P333:Q333"/>
    <mergeCell ref="C354:F354"/>
    <mergeCell ref="J356:L356"/>
    <mergeCell ref="G367:I367"/>
    <mergeCell ref="J367:L367"/>
    <mergeCell ref="J366:L366"/>
    <mergeCell ref="M366:O366"/>
    <mergeCell ref="P369:R369"/>
    <mergeCell ref="M371:O371"/>
    <mergeCell ref="P366:R366"/>
    <mergeCell ref="S366:U366"/>
    <mergeCell ref="S368:U368"/>
    <mergeCell ref="P370:R370"/>
    <mergeCell ref="M369:O369"/>
    <mergeCell ref="M58:N58"/>
    <mergeCell ref="O58:P58"/>
    <mergeCell ref="Q58:R58"/>
    <mergeCell ref="U245:V245"/>
    <mergeCell ref="S245:T245"/>
    <mergeCell ref="S244:V244"/>
    <mergeCell ref="U248:V248"/>
    <mergeCell ref="S248:T248"/>
    <mergeCell ref="Q248:R248"/>
    <mergeCell ref="O248:P248"/>
    <mergeCell ref="M248:N248"/>
    <mergeCell ref="R333:S333"/>
    <mergeCell ref="M334:O334"/>
    <mergeCell ref="P334:Q334"/>
    <mergeCell ref="U250:V250"/>
    <mergeCell ref="S250:T250"/>
    <mergeCell ref="Q250:R250"/>
    <mergeCell ref="O244:R244"/>
    <mergeCell ref="M245:N245"/>
    <mergeCell ref="O250:P250"/>
    <mergeCell ref="M250:N250"/>
    <mergeCell ref="P352:R352"/>
    <mergeCell ref="G26:J26"/>
    <mergeCell ref="O51:P51"/>
    <mergeCell ref="O52:P52"/>
    <mergeCell ref="G50:N50"/>
    <mergeCell ref="G51:N51"/>
    <mergeCell ref="G49:N49"/>
    <mergeCell ref="G52:N52"/>
    <mergeCell ref="O48:P48"/>
    <mergeCell ref="O49:P49"/>
    <mergeCell ref="O50:P50"/>
    <mergeCell ref="G48:N48"/>
    <mergeCell ref="Q46:R47"/>
    <mergeCell ref="Q48:R48"/>
    <mergeCell ref="Q49:R49"/>
    <mergeCell ref="O57:P57"/>
    <mergeCell ref="Q57:R57"/>
    <mergeCell ref="G46:N47"/>
    <mergeCell ref="O46:P47"/>
    <mergeCell ref="M57:N57"/>
    <mergeCell ref="I249:J249"/>
    <mergeCell ref="G249:H249"/>
    <mergeCell ref="G366:I366"/>
    <mergeCell ref="A452:X452"/>
    <mergeCell ref="Q50:R50"/>
    <mergeCell ref="Q51:R51"/>
    <mergeCell ref="Q52:R52"/>
    <mergeCell ref="Q85:R85"/>
    <mergeCell ref="Q86:R86"/>
    <mergeCell ref="Q87:R87"/>
    <mergeCell ref="Q88:R88"/>
    <mergeCell ref="Q82:R83"/>
    <mergeCell ref="Q84:R84"/>
    <mergeCell ref="L107:V107"/>
    <mergeCell ref="O88:P88"/>
    <mergeCell ref="G82:N83"/>
    <mergeCell ref="O82:P83"/>
    <mergeCell ref="G84:N84"/>
    <mergeCell ref="O84:P84"/>
    <mergeCell ref="G85:N85"/>
    <mergeCell ref="O85:P85"/>
    <mergeCell ref="G86:N86"/>
    <mergeCell ref="O86:P86"/>
    <mergeCell ref="G56:J57"/>
    <mergeCell ref="K56:L57"/>
    <mergeCell ref="M56:R56"/>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100</v>
      </c>
      <c r="B1" t="s">
        <v>118</v>
      </c>
      <c r="C1" t="s">
        <v>110</v>
      </c>
      <c r="D1" t="s">
        <v>95</v>
      </c>
    </row>
    <row r="2" spans="1:4" x14ac:dyDescent="0.25">
      <c r="A2">
        <v>0</v>
      </c>
      <c r="B2" t="s">
        <v>88</v>
      </c>
      <c r="C2" t="s">
        <v>65</v>
      </c>
      <c r="D2">
        <v>1</v>
      </c>
    </row>
    <row r="3" spans="1:4" x14ac:dyDescent="0.25">
      <c r="A3">
        <v>0</v>
      </c>
      <c r="B3" t="s">
        <v>88</v>
      </c>
      <c r="C3" t="s">
        <v>90</v>
      </c>
      <c r="D3">
        <v>2</v>
      </c>
    </row>
    <row r="4" spans="1:4" x14ac:dyDescent="0.25">
      <c r="A4">
        <v>0</v>
      </c>
      <c r="B4" t="s">
        <v>88</v>
      </c>
      <c r="C4" t="s">
        <v>64</v>
      </c>
      <c r="D4">
        <v>3</v>
      </c>
    </row>
    <row r="5" spans="1:4" x14ac:dyDescent="0.25">
      <c r="A5">
        <v>0</v>
      </c>
      <c r="B5" t="s">
        <v>88</v>
      </c>
      <c r="C5" t="s">
        <v>89</v>
      </c>
      <c r="D5">
        <v>4</v>
      </c>
    </row>
    <row r="6" spans="1:4" x14ac:dyDescent="0.25">
      <c r="A6">
        <v>5110</v>
      </c>
      <c r="B6" t="s">
        <v>51</v>
      </c>
      <c r="C6" t="s">
        <v>65</v>
      </c>
      <c r="D6">
        <v>1</v>
      </c>
    </row>
    <row r="7" spans="1:4" x14ac:dyDescent="0.25">
      <c r="A7">
        <v>9</v>
      </c>
      <c r="B7" t="s">
        <v>51</v>
      </c>
      <c r="C7" t="s">
        <v>90</v>
      </c>
      <c r="D7">
        <v>2</v>
      </c>
    </row>
    <row r="8" spans="1:4" x14ac:dyDescent="0.25">
      <c r="A8">
        <v>0</v>
      </c>
      <c r="B8" t="s">
        <v>51</v>
      </c>
      <c r="C8" t="s">
        <v>64</v>
      </c>
      <c r="D8">
        <v>3</v>
      </c>
    </row>
    <row r="9" spans="1:4" x14ac:dyDescent="0.25">
      <c r="A9">
        <v>0</v>
      </c>
      <c r="B9" t="s">
        <v>51</v>
      </c>
      <c r="C9" t="s">
        <v>89</v>
      </c>
      <c r="D9">
        <v>4</v>
      </c>
    </row>
    <row r="10" spans="1:4" x14ac:dyDescent="0.25">
      <c r="A10">
        <v>0</v>
      </c>
      <c r="B10" t="s">
        <v>52</v>
      </c>
      <c r="C10" t="s">
        <v>65</v>
      </c>
      <c r="D10">
        <v>1</v>
      </c>
    </row>
    <row r="11" spans="1:4" x14ac:dyDescent="0.25">
      <c r="A11">
        <v>0</v>
      </c>
      <c r="B11" t="s">
        <v>52</v>
      </c>
      <c r="C11" t="s">
        <v>90</v>
      </c>
      <c r="D11">
        <v>2</v>
      </c>
    </row>
    <row r="12" spans="1:4" x14ac:dyDescent="0.25">
      <c r="A12">
        <v>0</v>
      </c>
      <c r="B12" t="s">
        <v>52</v>
      </c>
      <c r="C12" t="s">
        <v>64</v>
      </c>
      <c r="D12">
        <v>3</v>
      </c>
    </row>
    <row r="13" spans="1:4" x14ac:dyDescent="0.25">
      <c r="A13">
        <v>0</v>
      </c>
      <c r="B13" t="s">
        <v>52</v>
      </c>
      <c r="C13" t="s">
        <v>89</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95</v>
      </c>
      <c r="B1" t="s">
        <v>105</v>
      </c>
      <c r="C1" t="s">
        <v>60</v>
      </c>
      <c r="D1" t="s">
        <v>61</v>
      </c>
      <c r="E1" t="s">
        <v>62</v>
      </c>
      <c r="F1" t="s">
        <v>71</v>
      </c>
      <c r="G1" t="s">
        <v>63</v>
      </c>
    </row>
    <row r="2" spans="1:7" x14ac:dyDescent="0.25">
      <c r="A2">
        <v>1</v>
      </c>
      <c r="B2" t="s">
        <v>152</v>
      </c>
      <c r="C2">
        <v>26</v>
      </c>
      <c r="D2">
        <v>314</v>
      </c>
      <c r="E2">
        <v>0</v>
      </c>
      <c r="F2">
        <v>2</v>
      </c>
      <c r="G2">
        <v>5</v>
      </c>
    </row>
    <row r="3" spans="1:7" x14ac:dyDescent="0.25">
      <c r="A3">
        <v>2</v>
      </c>
      <c r="B3" t="s">
        <v>123</v>
      </c>
      <c r="C3">
        <v>4</v>
      </c>
      <c r="D3">
        <v>2</v>
      </c>
      <c r="E3">
        <v>0</v>
      </c>
      <c r="F3">
        <v>67</v>
      </c>
      <c r="G3">
        <v>39</v>
      </c>
    </row>
    <row r="4" spans="1:7" x14ac:dyDescent="0.25">
      <c r="A4">
        <v>3</v>
      </c>
      <c r="B4" t="s">
        <v>154</v>
      </c>
      <c r="C4">
        <v>1</v>
      </c>
      <c r="D4">
        <v>0</v>
      </c>
      <c r="E4">
        <v>0</v>
      </c>
      <c r="F4">
        <v>1</v>
      </c>
      <c r="G4">
        <v>61</v>
      </c>
    </row>
    <row r="5" spans="1:7" x14ac:dyDescent="0.25">
      <c r="A5">
        <v>4</v>
      </c>
      <c r="B5" t="s">
        <v>160</v>
      </c>
      <c r="C5">
        <v>1</v>
      </c>
      <c r="D5">
        <v>3</v>
      </c>
      <c r="E5">
        <v>0</v>
      </c>
      <c r="F5">
        <v>0</v>
      </c>
      <c r="G5">
        <v>16</v>
      </c>
    </row>
    <row r="6" spans="1:7" x14ac:dyDescent="0.25">
      <c r="A6">
        <v>5</v>
      </c>
      <c r="B6" t="s">
        <v>122</v>
      </c>
      <c r="C6">
        <v>0</v>
      </c>
      <c r="D6">
        <v>11</v>
      </c>
      <c r="E6">
        <v>0</v>
      </c>
      <c r="F6">
        <v>4</v>
      </c>
      <c r="G6">
        <v>5</v>
      </c>
    </row>
    <row r="7" spans="1:7" x14ac:dyDescent="0.25">
      <c r="A7">
        <v>6</v>
      </c>
      <c r="B7" t="s">
        <v>102</v>
      </c>
      <c r="C7">
        <v>5</v>
      </c>
      <c r="D7">
        <v>9</v>
      </c>
      <c r="E7">
        <v>0</v>
      </c>
      <c r="F7">
        <v>63</v>
      </c>
      <c r="G7">
        <v>34</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95</v>
      </c>
      <c r="B1" t="s">
        <v>105</v>
      </c>
      <c r="C1" t="s">
        <v>60</v>
      </c>
      <c r="D1" t="s">
        <v>61</v>
      </c>
      <c r="E1" t="s">
        <v>62</v>
      </c>
      <c r="F1" t="s">
        <v>71</v>
      </c>
      <c r="G1" t="s">
        <v>63</v>
      </c>
    </row>
    <row r="2" spans="1:7" x14ac:dyDescent="0.25">
      <c r="A2">
        <v>1</v>
      </c>
      <c r="B2" t="s">
        <v>152</v>
      </c>
      <c r="C2">
        <v>214</v>
      </c>
      <c r="D2">
        <v>2451</v>
      </c>
      <c r="E2">
        <v>0</v>
      </c>
      <c r="F2">
        <v>43</v>
      </c>
      <c r="G2">
        <v>48</v>
      </c>
    </row>
    <row r="3" spans="1:7" x14ac:dyDescent="0.25">
      <c r="A3">
        <v>2</v>
      </c>
      <c r="B3" t="s">
        <v>123</v>
      </c>
      <c r="C3">
        <v>96</v>
      </c>
      <c r="D3">
        <v>73</v>
      </c>
      <c r="E3">
        <v>6</v>
      </c>
      <c r="F3">
        <v>775</v>
      </c>
      <c r="G3">
        <v>845</v>
      </c>
    </row>
    <row r="4" spans="1:7" x14ac:dyDescent="0.25">
      <c r="A4">
        <v>3</v>
      </c>
      <c r="B4" t="s">
        <v>122</v>
      </c>
      <c r="C4">
        <v>15</v>
      </c>
      <c r="D4">
        <v>1083</v>
      </c>
      <c r="E4">
        <v>0</v>
      </c>
      <c r="F4">
        <v>86</v>
      </c>
      <c r="G4">
        <v>153</v>
      </c>
    </row>
    <row r="5" spans="1:7" x14ac:dyDescent="0.25">
      <c r="A5">
        <v>4</v>
      </c>
      <c r="B5" t="s">
        <v>161</v>
      </c>
      <c r="C5">
        <v>105</v>
      </c>
      <c r="D5">
        <v>51</v>
      </c>
      <c r="E5">
        <v>0</v>
      </c>
      <c r="F5">
        <v>4</v>
      </c>
      <c r="G5">
        <v>141</v>
      </c>
    </row>
    <row r="6" spans="1:7" x14ac:dyDescent="0.25">
      <c r="A6">
        <v>5</v>
      </c>
      <c r="B6" t="s">
        <v>155</v>
      </c>
      <c r="C6">
        <v>3</v>
      </c>
      <c r="D6">
        <v>0</v>
      </c>
      <c r="E6">
        <v>0</v>
      </c>
      <c r="F6">
        <v>127</v>
      </c>
      <c r="G6">
        <v>147</v>
      </c>
    </row>
    <row r="7" spans="1:7" x14ac:dyDescent="0.25">
      <c r="A7">
        <v>6</v>
      </c>
      <c r="B7" t="s">
        <v>102</v>
      </c>
      <c r="C7">
        <v>125</v>
      </c>
      <c r="D7">
        <v>102</v>
      </c>
      <c r="E7">
        <v>0</v>
      </c>
      <c r="F7">
        <v>675</v>
      </c>
      <c r="G7">
        <v>872</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106</v>
      </c>
      <c r="B1" t="s">
        <v>9</v>
      </c>
      <c r="C1" t="s">
        <v>107</v>
      </c>
    </row>
    <row r="2" spans="1:3" x14ac:dyDescent="0.25">
      <c r="A2">
        <v>623</v>
      </c>
      <c r="B2" t="s">
        <v>108</v>
      </c>
      <c r="C2" t="s">
        <v>162</v>
      </c>
    </row>
    <row r="3" spans="1:3" x14ac:dyDescent="0.25">
      <c r="A3">
        <v>623</v>
      </c>
      <c r="B3" t="s">
        <v>108</v>
      </c>
      <c r="C3" t="s">
        <v>163</v>
      </c>
    </row>
    <row r="4" spans="1:3" x14ac:dyDescent="0.25">
      <c r="A4">
        <v>612</v>
      </c>
      <c r="B4" t="s">
        <v>108</v>
      </c>
      <c r="C4" t="s">
        <v>164</v>
      </c>
    </row>
    <row r="5" spans="1:3" x14ac:dyDescent="0.25">
      <c r="A5">
        <v>591</v>
      </c>
      <c r="B5" t="s">
        <v>108</v>
      </c>
      <c r="C5" t="s">
        <v>165</v>
      </c>
    </row>
    <row r="6" spans="1:3" x14ac:dyDescent="0.25">
      <c r="A6">
        <v>581</v>
      </c>
      <c r="B6" t="s">
        <v>108</v>
      </c>
      <c r="C6" t="s">
        <v>166</v>
      </c>
    </row>
    <row r="7" spans="1:3" x14ac:dyDescent="0.25">
      <c r="A7">
        <v>3640</v>
      </c>
      <c r="B7" t="s">
        <v>5</v>
      </c>
      <c r="C7" t="s">
        <v>162</v>
      </c>
    </row>
    <row r="8" spans="1:3" x14ac:dyDescent="0.25">
      <c r="A8">
        <v>3672</v>
      </c>
      <c r="B8" t="s">
        <v>5</v>
      </c>
      <c r="C8" t="s">
        <v>163</v>
      </c>
    </row>
    <row r="9" spans="1:3" x14ac:dyDescent="0.25">
      <c r="A9">
        <v>3669</v>
      </c>
      <c r="B9" t="s">
        <v>5</v>
      </c>
      <c r="C9" t="s">
        <v>164</v>
      </c>
    </row>
    <row r="10" spans="1:3" x14ac:dyDescent="0.25">
      <c r="A10">
        <v>3612</v>
      </c>
      <c r="B10" t="s">
        <v>5</v>
      </c>
      <c r="C10" t="s">
        <v>165</v>
      </c>
    </row>
    <row r="11" spans="1:3" x14ac:dyDescent="0.25">
      <c r="A11">
        <v>3567</v>
      </c>
      <c r="B11" t="s">
        <v>5</v>
      </c>
      <c r="C11" t="s">
        <v>166</v>
      </c>
    </row>
    <row r="12" spans="1:3" x14ac:dyDescent="0.25">
      <c r="A12">
        <v>131</v>
      </c>
      <c r="B12" t="s">
        <v>6</v>
      </c>
      <c r="C12" t="s">
        <v>162</v>
      </c>
    </row>
    <row r="13" spans="1:3" x14ac:dyDescent="0.25">
      <c r="A13">
        <v>161</v>
      </c>
      <c r="B13" t="s">
        <v>6</v>
      </c>
      <c r="C13" t="s">
        <v>163</v>
      </c>
    </row>
    <row r="14" spans="1:3" x14ac:dyDescent="0.25">
      <c r="A14">
        <v>109</v>
      </c>
      <c r="B14" t="s">
        <v>6</v>
      </c>
      <c r="C14" t="s">
        <v>164</v>
      </c>
    </row>
    <row r="15" spans="1:3" x14ac:dyDescent="0.25">
      <c r="A15">
        <v>112</v>
      </c>
      <c r="B15" t="s">
        <v>6</v>
      </c>
      <c r="C15" t="s">
        <v>165</v>
      </c>
    </row>
    <row r="16" spans="1:3" x14ac:dyDescent="0.25">
      <c r="A16">
        <v>120</v>
      </c>
      <c r="B16" t="s">
        <v>6</v>
      </c>
      <c r="C16" t="s">
        <v>166</v>
      </c>
    </row>
    <row r="17" spans="1:3" x14ac:dyDescent="0.25">
      <c r="A17">
        <v>111</v>
      </c>
      <c r="B17" t="s">
        <v>7</v>
      </c>
      <c r="C17" t="s">
        <v>162</v>
      </c>
    </row>
    <row r="18" spans="1:3" x14ac:dyDescent="0.25">
      <c r="A18">
        <v>153</v>
      </c>
      <c r="B18" t="s">
        <v>7</v>
      </c>
      <c r="C18" t="s">
        <v>163</v>
      </c>
    </row>
    <row r="19" spans="1:3" x14ac:dyDescent="0.25">
      <c r="A19">
        <v>187</v>
      </c>
      <c r="B19" t="s">
        <v>7</v>
      </c>
      <c r="C19" t="s">
        <v>164</v>
      </c>
    </row>
    <row r="20" spans="1:3" x14ac:dyDescent="0.25">
      <c r="A20">
        <v>168</v>
      </c>
      <c r="B20" t="s">
        <v>7</v>
      </c>
      <c r="C20" t="s">
        <v>165</v>
      </c>
    </row>
    <row r="21" spans="1:3" x14ac:dyDescent="0.25">
      <c r="A21" s="2">
        <v>104</v>
      </c>
      <c r="B21" s="2" t="s">
        <v>7</v>
      </c>
      <c r="C21" s="2" t="s">
        <v>166</v>
      </c>
    </row>
    <row r="22" spans="1:3" x14ac:dyDescent="0.25">
      <c r="A22" s="2">
        <v>1</v>
      </c>
      <c r="B22" s="2" t="s">
        <v>132</v>
      </c>
      <c r="C22" s="2" t="s">
        <v>162</v>
      </c>
    </row>
    <row r="23" spans="1:3" x14ac:dyDescent="0.25">
      <c r="A23" s="2">
        <v>1</v>
      </c>
      <c r="B23" s="2" t="s">
        <v>132</v>
      </c>
      <c r="C23" s="2" t="s">
        <v>163</v>
      </c>
    </row>
    <row r="24" spans="1:3" x14ac:dyDescent="0.25">
      <c r="A24" s="2">
        <v>1</v>
      </c>
      <c r="B24" s="2" t="s">
        <v>132</v>
      </c>
      <c r="C24" s="2" t="s">
        <v>164</v>
      </c>
    </row>
    <row r="25" spans="1:3" x14ac:dyDescent="0.25">
      <c r="A25" s="2">
        <v>1</v>
      </c>
      <c r="B25" s="2" t="s">
        <v>132</v>
      </c>
      <c r="C25" s="2" t="s">
        <v>165</v>
      </c>
    </row>
    <row r="26" spans="1:3" x14ac:dyDescent="0.25">
      <c r="A26" s="2">
        <v>1</v>
      </c>
      <c r="B26" s="2" t="s">
        <v>132</v>
      </c>
      <c r="C26" s="2" t="s">
        <v>166</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109</v>
      </c>
      <c r="B1" t="s">
        <v>100</v>
      </c>
      <c r="C1" t="s">
        <v>110</v>
      </c>
    </row>
    <row r="2" spans="1:3" x14ac:dyDescent="0.25">
      <c r="A2" t="s">
        <v>111</v>
      </c>
      <c r="B2">
        <v>2091</v>
      </c>
      <c r="C2" t="s">
        <v>34</v>
      </c>
    </row>
    <row r="3" spans="1:3" x14ac:dyDescent="0.25">
      <c r="A3" t="s">
        <v>112</v>
      </c>
      <c r="B3">
        <v>30663</v>
      </c>
      <c r="C3" t="s">
        <v>34</v>
      </c>
    </row>
    <row r="4" spans="1:3" x14ac:dyDescent="0.25">
      <c r="A4" t="s">
        <v>113</v>
      </c>
      <c r="B4">
        <v>1065</v>
      </c>
      <c r="C4" t="s">
        <v>34</v>
      </c>
    </row>
    <row r="5" spans="1:3" x14ac:dyDescent="0.25">
      <c r="A5" t="s">
        <v>30</v>
      </c>
      <c r="B5">
        <v>46913</v>
      </c>
      <c r="C5" t="s">
        <v>34</v>
      </c>
    </row>
    <row r="6" spans="1:3" x14ac:dyDescent="0.25">
      <c r="A6" t="s">
        <v>111</v>
      </c>
      <c r="B6">
        <v>131</v>
      </c>
      <c r="C6" t="s">
        <v>24</v>
      </c>
    </row>
    <row r="7" spans="1:3" x14ac:dyDescent="0.25">
      <c r="A7" t="s">
        <v>112</v>
      </c>
      <c r="B7">
        <v>885</v>
      </c>
      <c r="C7" t="s">
        <v>24</v>
      </c>
    </row>
    <row r="8" spans="1:3" x14ac:dyDescent="0.25">
      <c r="A8" t="s">
        <v>113</v>
      </c>
      <c r="B8">
        <v>96</v>
      </c>
      <c r="C8" t="s">
        <v>24</v>
      </c>
    </row>
    <row r="9" spans="1:3" x14ac:dyDescent="0.25">
      <c r="A9" t="s">
        <v>30</v>
      </c>
      <c r="B9">
        <v>1952</v>
      </c>
      <c r="C9" t="s">
        <v>24</v>
      </c>
    </row>
    <row r="10" spans="1:3" x14ac:dyDescent="0.25">
      <c r="A10" t="s">
        <v>111</v>
      </c>
      <c r="B10">
        <v>297</v>
      </c>
      <c r="C10" t="s">
        <v>35</v>
      </c>
    </row>
    <row r="11" spans="1:3" x14ac:dyDescent="0.25">
      <c r="A11" t="s">
        <v>112</v>
      </c>
      <c r="B11">
        <v>1590</v>
      </c>
      <c r="C11" t="s">
        <v>35</v>
      </c>
    </row>
    <row r="12" spans="1:3" x14ac:dyDescent="0.25">
      <c r="A12" t="s">
        <v>113</v>
      </c>
      <c r="B12">
        <v>129</v>
      </c>
      <c r="C12" t="s">
        <v>35</v>
      </c>
    </row>
    <row r="13" spans="1:3" x14ac:dyDescent="0.25">
      <c r="A13" t="s">
        <v>30</v>
      </c>
      <c r="B13">
        <v>2726</v>
      </c>
      <c r="C13" t="s">
        <v>35</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3"/>
  <dimension ref="A1:D9"/>
  <sheetViews>
    <sheetView workbookViewId="0">
      <selection activeCell="A8" sqref="A8"/>
    </sheetView>
  </sheetViews>
  <sheetFormatPr defaultRowHeight="15" x14ac:dyDescent="0.25"/>
  <cols>
    <col min="1" max="1" width="8.5703125" bestFit="1" customWidth="1"/>
    <col min="2" max="2" width="76.5703125" bestFit="1" customWidth="1"/>
    <col min="3" max="3" width="18.85546875" bestFit="1" customWidth="1"/>
    <col min="4" max="4" width="5.28515625" bestFit="1" customWidth="1"/>
  </cols>
  <sheetData>
    <row r="1" spans="1:4" x14ac:dyDescent="0.25">
      <c r="A1" t="s">
        <v>100</v>
      </c>
      <c r="B1" t="s">
        <v>110</v>
      </c>
      <c r="C1" t="s">
        <v>98</v>
      </c>
      <c r="D1" t="s">
        <v>95</v>
      </c>
    </row>
    <row r="2" spans="1:4" x14ac:dyDescent="0.25">
      <c r="A2">
        <v>459</v>
      </c>
      <c r="B2" t="s">
        <v>133</v>
      </c>
      <c r="C2" t="s">
        <v>3</v>
      </c>
      <c r="D2">
        <v>1</v>
      </c>
    </row>
    <row r="3" spans="1:4" x14ac:dyDescent="0.25">
      <c r="A3">
        <v>344</v>
      </c>
      <c r="B3" t="s">
        <v>133</v>
      </c>
      <c r="C3" t="s">
        <v>77</v>
      </c>
      <c r="D3">
        <v>1</v>
      </c>
    </row>
    <row r="4" spans="1:4" x14ac:dyDescent="0.25">
      <c r="A4">
        <v>49</v>
      </c>
      <c r="B4" t="s">
        <v>167</v>
      </c>
      <c r="C4" t="s">
        <v>3</v>
      </c>
      <c r="D4">
        <v>2</v>
      </c>
    </row>
    <row r="5" spans="1:4" x14ac:dyDescent="0.25">
      <c r="A5">
        <v>47</v>
      </c>
      <c r="B5" t="s">
        <v>167</v>
      </c>
      <c r="C5" t="s">
        <v>77</v>
      </c>
      <c r="D5">
        <v>2</v>
      </c>
    </row>
    <row r="6" spans="1:4" x14ac:dyDescent="0.25">
      <c r="A6">
        <v>1</v>
      </c>
      <c r="B6" t="s">
        <v>168</v>
      </c>
      <c r="C6" t="s">
        <v>3</v>
      </c>
      <c r="D6">
        <v>3</v>
      </c>
    </row>
    <row r="7" spans="1:4" x14ac:dyDescent="0.25">
      <c r="A7">
        <v>1</v>
      </c>
      <c r="B7" t="s">
        <v>168</v>
      </c>
      <c r="C7" t="s">
        <v>77</v>
      </c>
      <c r="D7">
        <v>3</v>
      </c>
    </row>
    <row r="8" spans="1:4" x14ac:dyDescent="0.25">
      <c r="A8">
        <v>8</v>
      </c>
      <c r="B8" t="s">
        <v>169</v>
      </c>
      <c r="C8" t="s">
        <v>3</v>
      </c>
      <c r="D8">
        <v>4</v>
      </c>
    </row>
    <row r="9" spans="1:4" x14ac:dyDescent="0.25">
      <c r="A9">
        <v>8</v>
      </c>
      <c r="B9" t="s">
        <v>169</v>
      </c>
      <c r="C9" t="s">
        <v>77</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109</v>
      </c>
      <c r="B1" t="s">
        <v>100</v>
      </c>
      <c r="C1" t="s">
        <v>110</v>
      </c>
    </row>
    <row r="2" spans="1:3" x14ac:dyDescent="0.25">
      <c r="A2" t="s">
        <v>111</v>
      </c>
      <c r="B2">
        <v>22609</v>
      </c>
      <c r="C2" t="s">
        <v>34</v>
      </c>
    </row>
    <row r="3" spans="1:3" x14ac:dyDescent="0.25">
      <c r="A3" t="s">
        <v>112</v>
      </c>
      <c r="B3">
        <v>308957</v>
      </c>
      <c r="C3" t="s">
        <v>34</v>
      </c>
    </row>
    <row r="4" spans="1:3" x14ac:dyDescent="0.25">
      <c r="A4" t="s">
        <v>113</v>
      </c>
      <c r="B4">
        <v>12256</v>
      </c>
      <c r="C4" t="s">
        <v>34</v>
      </c>
    </row>
    <row r="5" spans="1:3" x14ac:dyDescent="0.25">
      <c r="A5" t="s">
        <v>30</v>
      </c>
      <c r="B5">
        <v>517989</v>
      </c>
      <c r="C5" t="s">
        <v>34</v>
      </c>
    </row>
    <row r="6" spans="1:3" x14ac:dyDescent="0.25">
      <c r="A6" t="s">
        <v>111</v>
      </c>
      <c r="B6">
        <v>1095</v>
      </c>
      <c r="C6" t="s">
        <v>24</v>
      </c>
    </row>
    <row r="7" spans="1:3" x14ac:dyDescent="0.25">
      <c r="A7" t="s">
        <v>112</v>
      </c>
      <c r="B7">
        <v>8912</v>
      </c>
      <c r="C7" t="s">
        <v>24</v>
      </c>
    </row>
    <row r="8" spans="1:3" x14ac:dyDescent="0.25">
      <c r="A8" t="s">
        <v>113</v>
      </c>
      <c r="B8">
        <v>967</v>
      </c>
      <c r="C8" t="s">
        <v>24</v>
      </c>
    </row>
    <row r="9" spans="1:3" x14ac:dyDescent="0.25">
      <c r="A9" t="s">
        <v>30</v>
      </c>
      <c r="B9">
        <v>21934</v>
      </c>
      <c r="C9" t="s">
        <v>24</v>
      </c>
    </row>
    <row r="10" spans="1:3" x14ac:dyDescent="0.25">
      <c r="A10" t="s">
        <v>111</v>
      </c>
      <c r="B10">
        <v>2750</v>
      </c>
      <c r="C10" t="s">
        <v>35</v>
      </c>
    </row>
    <row r="11" spans="1:3" x14ac:dyDescent="0.25">
      <c r="A11" t="s">
        <v>112</v>
      </c>
      <c r="B11">
        <v>23219</v>
      </c>
      <c r="C11" t="s">
        <v>35</v>
      </c>
    </row>
    <row r="12" spans="1:3" x14ac:dyDescent="0.25">
      <c r="A12" t="s">
        <v>113</v>
      </c>
      <c r="B12">
        <v>1373</v>
      </c>
      <c r="C12" t="s">
        <v>35</v>
      </c>
    </row>
    <row r="13" spans="1:3" x14ac:dyDescent="0.25">
      <c r="A13" t="s">
        <v>30</v>
      </c>
      <c r="B13">
        <v>33097</v>
      </c>
      <c r="C13" t="s">
        <v>35</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5"/>
  <dimension ref="A1:D9"/>
  <sheetViews>
    <sheetView workbookViewId="0"/>
  </sheetViews>
  <sheetFormatPr defaultRowHeight="15" x14ac:dyDescent="0.25"/>
  <cols>
    <col min="1" max="1" width="8.5703125" bestFit="1" customWidth="1"/>
    <col min="2" max="2" width="76.5703125" bestFit="1" customWidth="1"/>
    <col min="3" max="3" width="18.85546875" bestFit="1" customWidth="1"/>
    <col min="4" max="4" width="5.28515625" bestFit="1" customWidth="1"/>
  </cols>
  <sheetData>
    <row r="1" spans="1:4" x14ac:dyDescent="0.25">
      <c r="A1" t="s">
        <v>100</v>
      </c>
      <c r="B1" t="s">
        <v>110</v>
      </c>
      <c r="C1" t="s">
        <v>98</v>
      </c>
      <c r="D1" t="s">
        <v>95</v>
      </c>
    </row>
    <row r="2" spans="1:4" x14ac:dyDescent="0.25">
      <c r="A2">
        <v>3988</v>
      </c>
      <c r="B2" t="s">
        <v>133</v>
      </c>
      <c r="C2" t="s">
        <v>3</v>
      </c>
      <c r="D2">
        <v>1</v>
      </c>
    </row>
    <row r="3" spans="1:4" x14ac:dyDescent="0.25">
      <c r="A3">
        <v>3094</v>
      </c>
      <c r="B3" t="s">
        <v>133</v>
      </c>
      <c r="C3" t="s">
        <v>77</v>
      </c>
      <c r="D3">
        <v>1</v>
      </c>
    </row>
    <row r="4" spans="1:4" x14ac:dyDescent="0.25">
      <c r="A4">
        <v>474</v>
      </c>
      <c r="B4" t="s">
        <v>167</v>
      </c>
      <c r="C4" t="s">
        <v>3</v>
      </c>
      <c r="D4">
        <v>2</v>
      </c>
    </row>
    <row r="5" spans="1:4" x14ac:dyDescent="0.25">
      <c r="A5">
        <v>420</v>
      </c>
      <c r="B5" t="s">
        <v>167</v>
      </c>
      <c r="C5" t="s">
        <v>77</v>
      </c>
      <c r="D5">
        <v>2</v>
      </c>
    </row>
    <row r="6" spans="1:4" x14ac:dyDescent="0.25">
      <c r="A6">
        <v>1</v>
      </c>
      <c r="B6" t="s">
        <v>168</v>
      </c>
      <c r="C6" t="s">
        <v>3</v>
      </c>
      <c r="D6">
        <v>3</v>
      </c>
    </row>
    <row r="7" spans="1:4" x14ac:dyDescent="0.25">
      <c r="A7">
        <v>7</v>
      </c>
      <c r="B7" t="s">
        <v>168</v>
      </c>
      <c r="C7" t="s">
        <v>77</v>
      </c>
      <c r="D7">
        <v>3</v>
      </c>
    </row>
    <row r="8" spans="1:4" x14ac:dyDescent="0.25">
      <c r="A8">
        <v>57</v>
      </c>
      <c r="B8" t="s">
        <v>169</v>
      </c>
      <c r="C8" t="s">
        <v>3</v>
      </c>
      <c r="D8">
        <v>4</v>
      </c>
    </row>
    <row r="9" spans="1:4" x14ac:dyDescent="0.25">
      <c r="A9">
        <v>40</v>
      </c>
      <c r="B9" t="s">
        <v>169</v>
      </c>
      <c r="C9" t="s">
        <v>77</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6"/>
  <dimension ref="A1:E145"/>
  <sheetViews>
    <sheetView topLeftCell="A105" workbookViewId="0">
      <selection activeCell="C124" sqref="C124"/>
    </sheetView>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95</v>
      </c>
      <c r="B1" t="s">
        <v>2</v>
      </c>
      <c r="C1" t="s">
        <v>100</v>
      </c>
      <c r="D1" t="s">
        <v>110</v>
      </c>
      <c r="E1" t="s">
        <v>114</v>
      </c>
    </row>
    <row r="2" spans="1:5" x14ac:dyDescent="0.25">
      <c r="A2">
        <v>1</v>
      </c>
      <c r="B2" t="s">
        <v>34</v>
      </c>
      <c r="C2">
        <v>17848</v>
      </c>
      <c r="D2" t="s">
        <v>115</v>
      </c>
      <c r="E2">
        <v>1</v>
      </c>
    </row>
    <row r="3" spans="1:5" x14ac:dyDescent="0.25">
      <c r="A3">
        <v>2</v>
      </c>
      <c r="B3" t="s">
        <v>35</v>
      </c>
      <c r="C3">
        <v>1062</v>
      </c>
      <c r="D3" t="s">
        <v>115</v>
      </c>
      <c r="E3">
        <v>1</v>
      </c>
    </row>
    <row r="4" spans="1:5" x14ac:dyDescent="0.25">
      <c r="A4">
        <v>3</v>
      </c>
      <c r="B4" t="s">
        <v>36</v>
      </c>
      <c r="C4">
        <v>471</v>
      </c>
      <c r="D4" t="s">
        <v>115</v>
      </c>
      <c r="E4">
        <v>1</v>
      </c>
    </row>
    <row r="5" spans="1:5" x14ac:dyDescent="0.25">
      <c r="A5">
        <v>4</v>
      </c>
      <c r="B5" t="s">
        <v>37</v>
      </c>
      <c r="C5">
        <v>26</v>
      </c>
      <c r="D5" t="s">
        <v>115</v>
      </c>
      <c r="E5">
        <v>1</v>
      </c>
    </row>
    <row r="6" spans="1:5" x14ac:dyDescent="0.25">
      <c r="A6">
        <v>5</v>
      </c>
      <c r="B6" t="s">
        <v>38</v>
      </c>
      <c r="C6">
        <v>1</v>
      </c>
      <c r="D6" t="s">
        <v>115</v>
      </c>
      <c r="E6">
        <v>1</v>
      </c>
    </row>
    <row r="7" spans="1:5" x14ac:dyDescent="0.25">
      <c r="A7">
        <v>6</v>
      </c>
      <c r="B7" t="s">
        <v>46</v>
      </c>
      <c r="C7">
        <v>10</v>
      </c>
      <c r="D7" t="s">
        <v>115</v>
      </c>
      <c r="E7">
        <v>1</v>
      </c>
    </row>
    <row r="8" spans="1:5" x14ac:dyDescent="0.25">
      <c r="A8">
        <v>7</v>
      </c>
      <c r="B8" t="s">
        <v>116</v>
      </c>
      <c r="C8">
        <v>1</v>
      </c>
      <c r="D8" t="s">
        <v>115</v>
      </c>
      <c r="E8">
        <v>1</v>
      </c>
    </row>
    <row r="9" spans="1:5" x14ac:dyDescent="0.25">
      <c r="A9">
        <v>8</v>
      </c>
      <c r="B9" t="s">
        <v>4</v>
      </c>
      <c r="C9">
        <v>0</v>
      </c>
      <c r="D9" t="s">
        <v>115</v>
      </c>
      <c r="E9">
        <v>1</v>
      </c>
    </row>
    <row r="10" spans="1:5" x14ac:dyDescent="0.25">
      <c r="A10">
        <v>9</v>
      </c>
      <c r="B10" t="s">
        <v>39</v>
      </c>
      <c r="C10">
        <v>21</v>
      </c>
      <c r="D10" t="s">
        <v>115</v>
      </c>
      <c r="E10">
        <v>1</v>
      </c>
    </row>
    <row r="11" spans="1:5" x14ac:dyDescent="0.25">
      <c r="A11">
        <v>10</v>
      </c>
      <c r="B11" t="s">
        <v>40</v>
      </c>
      <c r="C11">
        <v>7</v>
      </c>
      <c r="D11" t="s">
        <v>115</v>
      </c>
      <c r="E11">
        <v>1</v>
      </c>
    </row>
    <row r="12" spans="1:5" x14ac:dyDescent="0.25">
      <c r="A12">
        <v>11</v>
      </c>
      <c r="B12" t="s">
        <v>41</v>
      </c>
      <c r="C12">
        <v>1024</v>
      </c>
      <c r="D12" t="s">
        <v>115</v>
      </c>
      <c r="E12">
        <v>1</v>
      </c>
    </row>
    <row r="13" spans="1:5" x14ac:dyDescent="0.25">
      <c r="A13">
        <v>12</v>
      </c>
      <c r="B13" t="s">
        <v>42</v>
      </c>
      <c r="C13">
        <v>0</v>
      </c>
      <c r="D13" t="s">
        <v>115</v>
      </c>
      <c r="E13">
        <v>1</v>
      </c>
    </row>
    <row r="14" spans="1:5" x14ac:dyDescent="0.25">
      <c r="A14">
        <v>13</v>
      </c>
      <c r="B14" t="s">
        <v>11</v>
      </c>
      <c r="C14">
        <v>18</v>
      </c>
      <c r="D14" t="s">
        <v>115</v>
      </c>
      <c r="E14">
        <v>1</v>
      </c>
    </row>
    <row r="15" spans="1:5" x14ac:dyDescent="0.25">
      <c r="A15">
        <v>14</v>
      </c>
      <c r="B15" t="s">
        <v>43</v>
      </c>
      <c r="C15">
        <v>16</v>
      </c>
      <c r="D15" t="s">
        <v>115</v>
      </c>
      <c r="E15">
        <v>1</v>
      </c>
    </row>
    <row r="16" spans="1:5" x14ac:dyDescent="0.25">
      <c r="A16">
        <v>15</v>
      </c>
      <c r="B16" t="s">
        <v>44</v>
      </c>
      <c r="C16">
        <v>0</v>
      </c>
      <c r="D16" t="s">
        <v>115</v>
      </c>
      <c r="E16">
        <v>1</v>
      </c>
    </row>
    <row r="17" spans="1:5" x14ac:dyDescent="0.25">
      <c r="A17">
        <v>16</v>
      </c>
      <c r="B17" t="s">
        <v>45</v>
      </c>
      <c r="C17">
        <v>3</v>
      </c>
      <c r="D17" t="s">
        <v>115</v>
      </c>
      <c r="E17">
        <v>1</v>
      </c>
    </row>
    <row r="18" spans="1:5" x14ac:dyDescent="0.25">
      <c r="A18">
        <v>1</v>
      </c>
      <c r="B18" t="s">
        <v>34</v>
      </c>
      <c r="C18">
        <v>5760</v>
      </c>
      <c r="D18" t="s">
        <v>12</v>
      </c>
      <c r="E18">
        <v>2</v>
      </c>
    </row>
    <row r="19" spans="1:5" x14ac:dyDescent="0.25">
      <c r="A19">
        <v>2</v>
      </c>
      <c r="B19" t="s">
        <v>35</v>
      </c>
      <c r="C19">
        <v>579</v>
      </c>
      <c r="D19" t="s">
        <v>12</v>
      </c>
      <c r="E19">
        <v>2</v>
      </c>
    </row>
    <row r="20" spans="1:5" x14ac:dyDescent="0.25">
      <c r="A20">
        <v>3</v>
      </c>
      <c r="B20" t="s">
        <v>36</v>
      </c>
      <c r="C20">
        <v>221</v>
      </c>
      <c r="D20" t="s">
        <v>12</v>
      </c>
      <c r="E20">
        <v>2</v>
      </c>
    </row>
    <row r="21" spans="1:5" x14ac:dyDescent="0.25">
      <c r="A21">
        <v>4</v>
      </c>
      <c r="B21" t="s">
        <v>37</v>
      </c>
      <c r="C21">
        <v>9</v>
      </c>
      <c r="D21" t="s">
        <v>12</v>
      </c>
      <c r="E21">
        <v>2</v>
      </c>
    </row>
    <row r="22" spans="1:5" x14ac:dyDescent="0.25">
      <c r="A22">
        <v>5</v>
      </c>
      <c r="B22" t="s">
        <v>38</v>
      </c>
      <c r="C22">
        <v>2</v>
      </c>
      <c r="D22" t="s">
        <v>12</v>
      </c>
      <c r="E22">
        <v>2</v>
      </c>
    </row>
    <row r="23" spans="1:5" x14ac:dyDescent="0.25">
      <c r="A23">
        <v>6</v>
      </c>
      <c r="B23" t="s">
        <v>46</v>
      </c>
      <c r="C23">
        <v>8</v>
      </c>
      <c r="D23" t="s">
        <v>12</v>
      </c>
      <c r="E23">
        <v>2</v>
      </c>
    </row>
    <row r="24" spans="1:5" x14ac:dyDescent="0.25">
      <c r="A24">
        <v>7</v>
      </c>
      <c r="B24" t="s">
        <v>116</v>
      </c>
      <c r="C24">
        <v>0</v>
      </c>
      <c r="D24" t="s">
        <v>12</v>
      </c>
      <c r="E24">
        <v>2</v>
      </c>
    </row>
    <row r="25" spans="1:5" x14ac:dyDescent="0.25">
      <c r="A25">
        <v>8</v>
      </c>
      <c r="B25" t="s">
        <v>4</v>
      </c>
      <c r="C25">
        <v>0</v>
      </c>
      <c r="D25" t="s">
        <v>12</v>
      </c>
      <c r="E25">
        <v>2</v>
      </c>
    </row>
    <row r="26" spans="1:5" x14ac:dyDescent="0.25">
      <c r="A26">
        <v>9</v>
      </c>
      <c r="B26" t="s">
        <v>39</v>
      </c>
      <c r="C26">
        <v>12</v>
      </c>
      <c r="D26" t="s">
        <v>12</v>
      </c>
      <c r="E26">
        <v>2</v>
      </c>
    </row>
    <row r="27" spans="1:5" x14ac:dyDescent="0.25">
      <c r="A27">
        <v>10</v>
      </c>
      <c r="B27" t="s">
        <v>40</v>
      </c>
      <c r="C27">
        <v>2</v>
      </c>
      <c r="D27" t="s">
        <v>12</v>
      </c>
      <c r="E27">
        <v>2</v>
      </c>
    </row>
    <row r="28" spans="1:5" x14ac:dyDescent="0.25">
      <c r="A28">
        <v>11</v>
      </c>
      <c r="B28" t="s">
        <v>41</v>
      </c>
      <c r="C28">
        <v>431</v>
      </c>
      <c r="D28" t="s">
        <v>12</v>
      </c>
      <c r="E28">
        <v>2</v>
      </c>
    </row>
    <row r="29" spans="1:5" x14ac:dyDescent="0.25">
      <c r="A29">
        <v>12</v>
      </c>
      <c r="B29" t="s">
        <v>42</v>
      </c>
      <c r="C29">
        <v>0</v>
      </c>
      <c r="D29" t="s">
        <v>12</v>
      </c>
      <c r="E29">
        <v>2</v>
      </c>
    </row>
    <row r="30" spans="1:5" x14ac:dyDescent="0.25">
      <c r="A30">
        <v>13</v>
      </c>
      <c r="B30" t="s">
        <v>11</v>
      </c>
      <c r="C30">
        <v>6</v>
      </c>
      <c r="D30" t="s">
        <v>12</v>
      </c>
      <c r="E30">
        <v>2</v>
      </c>
    </row>
    <row r="31" spans="1:5" x14ac:dyDescent="0.25">
      <c r="A31">
        <v>14</v>
      </c>
      <c r="B31" t="s">
        <v>43</v>
      </c>
      <c r="C31">
        <v>12</v>
      </c>
      <c r="D31" t="s">
        <v>12</v>
      </c>
      <c r="E31">
        <v>2</v>
      </c>
    </row>
    <row r="32" spans="1:5" x14ac:dyDescent="0.25">
      <c r="A32">
        <v>15</v>
      </c>
      <c r="B32" t="s">
        <v>44</v>
      </c>
      <c r="C32">
        <v>1</v>
      </c>
      <c r="D32" t="s">
        <v>12</v>
      </c>
      <c r="E32">
        <v>2</v>
      </c>
    </row>
    <row r="33" spans="1:5" x14ac:dyDescent="0.25">
      <c r="A33">
        <v>16</v>
      </c>
      <c r="B33" t="s">
        <v>45</v>
      </c>
      <c r="C33">
        <v>7</v>
      </c>
      <c r="D33" t="s">
        <v>12</v>
      </c>
      <c r="E33">
        <v>2</v>
      </c>
    </row>
    <row r="34" spans="1:5" x14ac:dyDescent="0.25">
      <c r="A34">
        <v>1</v>
      </c>
      <c r="B34" t="s">
        <v>34</v>
      </c>
      <c r="C34">
        <v>10818</v>
      </c>
      <c r="D34" t="s">
        <v>94</v>
      </c>
      <c r="E34">
        <v>3</v>
      </c>
    </row>
    <row r="35" spans="1:5" x14ac:dyDescent="0.25">
      <c r="A35">
        <v>2</v>
      </c>
      <c r="B35" t="s">
        <v>35</v>
      </c>
      <c r="C35">
        <v>274</v>
      </c>
      <c r="D35" t="s">
        <v>94</v>
      </c>
      <c r="E35">
        <v>3</v>
      </c>
    </row>
    <row r="36" spans="1:5" x14ac:dyDescent="0.25">
      <c r="A36">
        <v>3</v>
      </c>
      <c r="B36" t="s">
        <v>36</v>
      </c>
      <c r="C36">
        <v>93</v>
      </c>
      <c r="D36" t="s">
        <v>94</v>
      </c>
      <c r="E36">
        <v>3</v>
      </c>
    </row>
    <row r="37" spans="1:5" x14ac:dyDescent="0.25">
      <c r="A37">
        <v>4</v>
      </c>
      <c r="B37" t="s">
        <v>37</v>
      </c>
      <c r="C37">
        <v>2</v>
      </c>
      <c r="D37" t="s">
        <v>94</v>
      </c>
      <c r="E37">
        <v>3</v>
      </c>
    </row>
    <row r="38" spans="1:5" x14ac:dyDescent="0.25">
      <c r="A38">
        <v>5</v>
      </c>
      <c r="B38" t="s">
        <v>38</v>
      </c>
      <c r="C38">
        <v>0</v>
      </c>
      <c r="D38" t="s">
        <v>94</v>
      </c>
      <c r="E38">
        <v>3</v>
      </c>
    </row>
    <row r="39" spans="1:5" x14ac:dyDescent="0.25">
      <c r="A39">
        <v>6</v>
      </c>
      <c r="B39" t="s">
        <v>46</v>
      </c>
      <c r="C39">
        <v>2</v>
      </c>
      <c r="D39" t="s">
        <v>94</v>
      </c>
      <c r="E39">
        <v>3</v>
      </c>
    </row>
    <row r="40" spans="1:5" x14ac:dyDescent="0.25">
      <c r="A40">
        <v>7</v>
      </c>
      <c r="B40" t="s">
        <v>116</v>
      </c>
      <c r="C40">
        <v>0</v>
      </c>
      <c r="D40" t="s">
        <v>94</v>
      </c>
      <c r="E40">
        <v>3</v>
      </c>
    </row>
    <row r="41" spans="1:5" x14ac:dyDescent="0.25">
      <c r="A41">
        <v>8</v>
      </c>
      <c r="B41" t="s">
        <v>4</v>
      </c>
      <c r="C41">
        <v>0</v>
      </c>
      <c r="D41" t="s">
        <v>94</v>
      </c>
      <c r="E41">
        <v>3</v>
      </c>
    </row>
    <row r="42" spans="1:5" x14ac:dyDescent="0.25">
      <c r="A42">
        <v>9</v>
      </c>
      <c r="B42" t="s">
        <v>39</v>
      </c>
      <c r="C42">
        <v>0</v>
      </c>
      <c r="D42" t="s">
        <v>94</v>
      </c>
      <c r="E42">
        <v>3</v>
      </c>
    </row>
    <row r="43" spans="1:5" x14ac:dyDescent="0.25">
      <c r="A43">
        <v>10</v>
      </c>
      <c r="B43" t="s">
        <v>40</v>
      </c>
      <c r="C43">
        <v>0</v>
      </c>
      <c r="D43" t="s">
        <v>94</v>
      </c>
      <c r="E43">
        <v>3</v>
      </c>
    </row>
    <row r="44" spans="1:5" x14ac:dyDescent="0.25">
      <c r="A44">
        <v>11</v>
      </c>
      <c r="B44" t="s">
        <v>41</v>
      </c>
      <c r="C44">
        <v>1</v>
      </c>
      <c r="D44" t="s">
        <v>94</v>
      </c>
      <c r="E44">
        <v>3</v>
      </c>
    </row>
    <row r="45" spans="1:5" x14ac:dyDescent="0.25">
      <c r="A45">
        <v>12</v>
      </c>
      <c r="B45" t="s">
        <v>42</v>
      </c>
      <c r="C45">
        <v>0</v>
      </c>
      <c r="D45" t="s">
        <v>94</v>
      </c>
      <c r="E45">
        <v>3</v>
      </c>
    </row>
    <row r="46" spans="1:5" x14ac:dyDescent="0.25">
      <c r="A46">
        <v>13</v>
      </c>
      <c r="B46" t="s">
        <v>11</v>
      </c>
      <c r="C46">
        <v>0</v>
      </c>
      <c r="D46" t="s">
        <v>94</v>
      </c>
      <c r="E46">
        <v>3</v>
      </c>
    </row>
    <row r="47" spans="1:5" x14ac:dyDescent="0.25">
      <c r="A47">
        <v>14</v>
      </c>
      <c r="B47" t="s">
        <v>43</v>
      </c>
      <c r="C47">
        <v>5</v>
      </c>
      <c r="D47" t="s">
        <v>94</v>
      </c>
      <c r="E47">
        <v>3</v>
      </c>
    </row>
    <row r="48" spans="1:5" x14ac:dyDescent="0.25">
      <c r="A48">
        <v>15</v>
      </c>
      <c r="B48" t="s">
        <v>44</v>
      </c>
      <c r="C48">
        <v>0</v>
      </c>
      <c r="D48" t="s">
        <v>94</v>
      </c>
      <c r="E48">
        <v>3</v>
      </c>
    </row>
    <row r="49" spans="1:5" x14ac:dyDescent="0.25">
      <c r="A49">
        <v>16</v>
      </c>
      <c r="B49" t="s">
        <v>45</v>
      </c>
      <c r="C49">
        <v>0</v>
      </c>
      <c r="D49" t="s">
        <v>94</v>
      </c>
      <c r="E49">
        <v>3</v>
      </c>
    </row>
    <row r="50" spans="1:5" x14ac:dyDescent="0.25">
      <c r="A50">
        <v>1</v>
      </c>
      <c r="B50" t="s">
        <v>34</v>
      </c>
      <c r="C50">
        <v>3016</v>
      </c>
      <c r="D50" t="s">
        <v>84</v>
      </c>
      <c r="E50">
        <v>4</v>
      </c>
    </row>
    <row r="51" spans="1:5" x14ac:dyDescent="0.25">
      <c r="A51">
        <v>2</v>
      </c>
      <c r="B51" t="s">
        <v>35</v>
      </c>
      <c r="C51">
        <v>227</v>
      </c>
      <c r="D51" t="s">
        <v>84</v>
      </c>
      <c r="E51">
        <v>4</v>
      </c>
    </row>
    <row r="52" spans="1:5" x14ac:dyDescent="0.25">
      <c r="A52">
        <v>3</v>
      </c>
      <c r="B52" t="s">
        <v>36</v>
      </c>
      <c r="C52">
        <v>67</v>
      </c>
      <c r="D52" t="s">
        <v>84</v>
      </c>
      <c r="E52">
        <v>4</v>
      </c>
    </row>
    <row r="53" spans="1:5" x14ac:dyDescent="0.25">
      <c r="A53">
        <v>4</v>
      </c>
      <c r="B53" t="s">
        <v>37</v>
      </c>
      <c r="C53">
        <v>2</v>
      </c>
      <c r="D53" t="s">
        <v>84</v>
      </c>
      <c r="E53">
        <v>4</v>
      </c>
    </row>
    <row r="54" spans="1:5" x14ac:dyDescent="0.25">
      <c r="A54">
        <v>5</v>
      </c>
      <c r="B54" t="s">
        <v>38</v>
      </c>
      <c r="C54">
        <v>2</v>
      </c>
      <c r="D54" t="s">
        <v>84</v>
      </c>
      <c r="E54">
        <v>4</v>
      </c>
    </row>
    <row r="55" spans="1:5" x14ac:dyDescent="0.25">
      <c r="A55">
        <v>6</v>
      </c>
      <c r="B55" t="s">
        <v>46</v>
      </c>
      <c r="C55">
        <v>0</v>
      </c>
      <c r="D55" t="s">
        <v>84</v>
      </c>
      <c r="E55">
        <v>4</v>
      </c>
    </row>
    <row r="56" spans="1:5" x14ac:dyDescent="0.25">
      <c r="A56">
        <v>7</v>
      </c>
      <c r="B56" t="s">
        <v>116</v>
      </c>
      <c r="C56">
        <v>1</v>
      </c>
      <c r="D56" t="s">
        <v>84</v>
      </c>
      <c r="E56">
        <v>4</v>
      </c>
    </row>
    <row r="57" spans="1:5" x14ac:dyDescent="0.25">
      <c r="A57">
        <v>8</v>
      </c>
      <c r="B57" t="s">
        <v>4</v>
      </c>
      <c r="C57">
        <v>0</v>
      </c>
      <c r="D57" t="s">
        <v>84</v>
      </c>
      <c r="E57">
        <v>4</v>
      </c>
    </row>
    <row r="58" spans="1:5" x14ac:dyDescent="0.25">
      <c r="A58">
        <v>9</v>
      </c>
      <c r="B58" t="s">
        <v>39</v>
      </c>
      <c r="C58">
        <v>0</v>
      </c>
      <c r="D58" t="s">
        <v>84</v>
      </c>
      <c r="E58">
        <v>4</v>
      </c>
    </row>
    <row r="59" spans="1:5" x14ac:dyDescent="0.25">
      <c r="A59">
        <v>10</v>
      </c>
      <c r="B59" t="s">
        <v>40</v>
      </c>
      <c r="C59">
        <v>0</v>
      </c>
      <c r="D59" t="s">
        <v>84</v>
      </c>
      <c r="E59">
        <v>4</v>
      </c>
    </row>
    <row r="60" spans="1:5" x14ac:dyDescent="0.25">
      <c r="A60">
        <v>11</v>
      </c>
      <c r="B60" t="s">
        <v>41</v>
      </c>
      <c r="C60">
        <v>46</v>
      </c>
      <c r="D60" t="s">
        <v>84</v>
      </c>
      <c r="E60">
        <v>4</v>
      </c>
    </row>
    <row r="61" spans="1:5" x14ac:dyDescent="0.25">
      <c r="A61">
        <v>12</v>
      </c>
      <c r="B61" t="s">
        <v>42</v>
      </c>
      <c r="C61">
        <v>0</v>
      </c>
      <c r="D61" t="s">
        <v>84</v>
      </c>
      <c r="E61">
        <v>4</v>
      </c>
    </row>
    <row r="62" spans="1:5" x14ac:dyDescent="0.25">
      <c r="A62">
        <v>13</v>
      </c>
      <c r="B62" t="s">
        <v>11</v>
      </c>
      <c r="C62">
        <v>0</v>
      </c>
      <c r="D62" t="s">
        <v>84</v>
      </c>
      <c r="E62">
        <v>4</v>
      </c>
    </row>
    <row r="63" spans="1:5" x14ac:dyDescent="0.25">
      <c r="A63">
        <v>14</v>
      </c>
      <c r="B63" t="s">
        <v>43</v>
      </c>
      <c r="C63">
        <v>0</v>
      </c>
      <c r="D63" t="s">
        <v>84</v>
      </c>
      <c r="E63">
        <v>4</v>
      </c>
    </row>
    <row r="64" spans="1:5" x14ac:dyDescent="0.25">
      <c r="A64">
        <v>15</v>
      </c>
      <c r="B64" t="s">
        <v>44</v>
      </c>
      <c r="C64">
        <v>0</v>
      </c>
      <c r="D64" t="s">
        <v>84</v>
      </c>
      <c r="E64">
        <v>4</v>
      </c>
    </row>
    <row r="65" spans="1:5" x14ac:dyDescent="0.25">
      <c r="A65">
        <v>16</v>
      </c>
      <c r="B65" t="s">
        <v>45</v>
      </c>
      <c r="C65">
        <v>0</v>
      </c>
      <c r="D65" t="s">
        <v>84</v>
      </c>
      <c r="E65">
        <v>4</v>
      </c>
    </row>
    <row r="66" spans="1:5" x14ac:dyDescent="0.25">
      <c r="A66">
        <v>1</v>
      </c>
      <c r="B66" t="s">
        <v>34</v>
      </c>
      <c r="C66">
        <v>190</v>
      </c>
      <c r="D66" t="s">
        <v>117</v>
      </c>
      <c r="E66">
        <v>5</v>
      </c>
    </row>
    <row r="67" spans="1:5" x14ac:dyDescent="0.25">
      <c r="A67">
        <v>2</v>
      </c>
      <c r="B67" t="s">
        <v>35</v>
      </c>
      <c r="C67">
        <v>50</v>
      </c>
      <c r="D67" t="s">
        <v>117</v>
      </c>
      <c r="E67">
        <v>5</v>
      </c>
    </row>
    <row r="68" spans="1:5" x14ac:dyDescent="0.25">
      <c r="A68">
        <v>3</v>
      </c>
      <c r="B68" t="s">
        <v>36</v>
      </c>
      <c r="C68">
        <v>14</v>
      </c>
      <c r="D68" t="s">
        <v>117</v>
      </c>
      <c r="E68">
        <v>5</v>
      </c>
    </row>
    <row r="69" spans="1:5" x14ac:dyDescent="0.25">
      <c r="A69">
        <v>4</v>
      </c>
      <c r="B69" t="s">
        <v>37</v>
      </c>
      <c r="C69">
        <v>1</v>
      </c>
      <c r="D69" t="s">
        <v>117</v>
      </c>
      <c r="E69">
        <v>5</v>
      </c>
    </row>
    <row r="70" spans="1:5" x14ac:dyDescent="0.25">
      <c r="A70">
        <v>5</v>
      </c>
      <c r="B70" t="s">
        <v>38</v>
      </c>
      <c r="C70">
        <v>0</v>
      </c>
      <c r="D70" t="s">
        <v>117</v>
      </c>
      <c r="E70">
        <v>5</v>
      </c>
    </row>
    <row r="71" spans="1:5" x14ac:dyDescent="0.25">
      <c r="A71">
        <v>6</v>
      </c>
      <c r="B71" t="s">
        <v>46</v>
      </c>
      <c r="C71">
        <v>1</v>
      </c>
      <c r="D71" t="s">
        <v>117</v>
      </c>
      <c r="E71">
        <v>5</v>
      </c>
    </row>
    <row r="72" spans="1:5" x14ac:dyDescent="0.25">
      <c r="A72">
        <v>7</v>
      </c>
      <c r="B72" t="s">
        <v>116</v>
      </c>
      <c r="C72">
        <v>0</v>
      </c>
      <c r="D72" t="s">
        <v>117</v>
      </c>
      <c r="E72">
        <v>5</v>
      </c>
    </row>
    <row r="73" spans="1:5" x14ac:dyDescent="0.25">
      <c r="A73">
        <v>8</v>
      </c>
      <c r="B73" t="s">
        <v>4</v>
      </c>
      <c r="C73">
        <v>0</v>
      </c>
      <c r="D73" t="s">
        <v>117</v>
      </c>
      <c r="E73">
        <v>5</v>
      </c>
    </row>
    <row r="74" spans="1:5" x14ac:dyDescent="0.25">
      <c r="A74">
        <v>9</v>
      </c>
      <c r="B74" t="s">
        <v>39</v>
      </c>
      <c r="C74">
        <v>0</v>
      </c>
      <c r="D74" t="s">
        <v>117</v>
      </c>
      <c r="E74">
        <v>5</v>
      </c>
    </row>
    <row r="75" spans="1:5" x14ac:dyDescent="0.25">
      <c r="A75">
        <v>10</v>
      </c>
      <c r="B75" t="s">
        <v>40</v>
      </c>
      <c r="C75">
        <v>0</v>
      </c>
      <c r="D75" t="s">
        <v>117</v>
      </c>
      <c r="E75">
        <v>5</v>
      </c>
    </row>
    <row r="76" spans="1:5" x14ac:dyDescent="0.25">
      <c r="A76">
        <v>11</v>
      </c>
      <c r="B76" t="s">
        <v>41</v>
      </c>
      <c r="C76">
        <v>1096</v>
      </c>
      <c r="D76" t="s">
        <v>117</v>
      </c>
      <c r="E76">
        <v>5</v>
      </c>
    </row>
    <row r="77" spans="1:5" x14ac:dyDescent="0.25">
      <c r="A77">
        <v>12</v>
      </c>
      <c r="B77" t="s">
        <v>42</v>
      </c>
      <c r="C77">
        <v>0</v>
      </c>
      <c r="D77" t="s">
        <v>117</v>
      </c>
      <c r="E77">
        <v>5</v>
      </c>
    </row>
    <row r="78" spans="1:5" x14ac:dyDescent="0.25">
      <c r="A78">
        <v>13</v>
      </c>
      <c r="B78" t="s">
        <v>11</v>
      </c>
      <c r="C78">
        <v>5</v>
      </c>
      <c r="D78" t="s">
        <v>117</v>
      </c>
      <c r="E78">
        <v>5</v>
      </c>
    </row>
    <row r="79" spans="1:5" x14ac:dyDescent="0.25">
      <c r="A79">
        <v>14</v>
      </c>
      <c r="B79" t="s">
        <v>43</v>
      </c>
      <c r="C79">
        <v>1</v>
      </c>
      <c r="D79" t="s">
        <v>117</v>
      </c>
      <c r="E79">
        <v>5</v>
      </c>
    </row>
    <row r="80" spans="1:5" x14ac:dyDescent="0.25">
      <c r="A80">
        <v>15</v>
      </c>
      <c r="B80" t="s">
        <v>44</v>
      </c>
      <c r="C80">
        <v>0</v>
      </c>
      <c r="D80" t="s">
        <v>117</v>
      </c>
      <c r="E80">
        <v>5</v>
      </c>
    </row>
    <row r="81" spans="1:5" x14ac:dyDescent="0.25">
      <c r="A81">
        <v>16</v>
      </c>
      <c r="B81" t="s">
        <v>45</v>
      </c>
      <c r="C81">
        <v>6</v>
      </c>
      <c r="D81" t="s">
        <v>117</v>
      </c>
      <c r="E81">
        <v>5</v>
      </c>
    </row>
    <row r="82" spans="1:5" x14ac:dyDescent="0.25">
      <c r="A82">
        <v>1</v>
      </c>
      <c r="B82" t="s">
        <v>34</v>
      </c>
      <c r="C82">
        <v>0</v>
      </c>
      <c r="D82" t="s">
        <v>39</v>
      </c>
      <c r="E82">
        <v>6</v>
      </c>
    </row>
    <row r="83" spans="1:5" x14ac:dyDescent="0.25">
      <c r="A83">
        <v>2</v>
      </c>
      <c r="B83" t="s">
        <v>35</v>
      </c>
      <c r="C83">
        <v>0</v>
      </c>
      <c r="D83" t="s">
        <v>39</v>
      </c>
      <c r="E83">
        <v>6</v>
      </c>
    </row>
    <row r="84" spans="1:5" x14ac:dyDescent="0.25">
      <c r="A84">
        <v>3</v>
      </c>
      <c r="B84" t="s">
        <v>36</v>
      </c>
      <c r="C84">
        <v>0</v>
      </c>
      <c r="D84" t="s">
        <v>39</v>
      </c>
      <c r="E84">
        <v>6</v>
      </c>
    </row>
    <row r="85" spans="1:5" x14ac:dyDescent="0.25">
      <c r="A85">
        <v>4</v>
      </c>
      <c r="B85" t="s">
        <v>37</v>
      </c>
      <c r="C85">
        <v>0</v>
      </c>
      <c r="D85" t="s">
        <v>39</v>
      </c>
      <c r="E85">
        <v>6</v>
      </c>
    </row>
    <row r="86" spans="1:5" x14ac:dyDescent="0.25">
      <c r="A86">
        <v>5</v>
      </c>
      <c r="B86" t="s">
        <v>38</v>
      </c>
      <c r="C86">
        <v>0</v>
      </c>
      <c r="D86" t="s">
        <v>39</v>
      </c>
      <c r="E86">
        <v>6</v>
      </c>
    </row>
    <row r="87" spans="1:5" x14ac:dyDescent="0.25">
      <c r="A87">
        <v>6</v>
      </c>
      <c r="B87" t="s">
        <v>46</v>
      </c>
      <c r="C87">
        <v>0</v>
      </c>
      <c r="D87" t="s">
        <v>39</v>
      </c>
      <c r="E87">
        <v>6</v>
      </c>
    </row>
    <row r="88" spans="1:5" x14ac:dyDescent="0.25">
      <c r="A88">
        <v>7</v>
      </c>
      <c r="B88" t="s">
        <v>116</v>
      </c>
      <c r="C88">
        <v>0</v>
      </c>
      <c r="D88" t="s">
        <v>39</v>
      </c>
      <c r="E88">
        <v>6</v>
      </c>
    </row>
    <row r="89" spans="1:5" x14ac:dyDescent="0.25">
      <c r="A89">
        <v>8</v>
      </c>
      <c r="B89" t="s">
        <v>4</v>
      </c>
      <c r="C89">
        <v>0</v>
      </c>
      <c r="D89" t="s">
        <v>39</v>
      </c>
      <c r="E89">
        <v>6</v>
      </c>
    </row>
    <row r="90" spans="1:5" x14ac:dyDescent="0.25">
      <c r="A90">
        <v>9</v>
      </c>
      <c r="B90" t="s">
        <v>39</v>
      </c>
      <c r="C90">
        <v>7</v>
      </c>
      <c r="D90" t="s">
        <v>39</v>
      </c>
      <c r="E90">
        <v>6</v>
      </c>
    </row>
    <row r="91" spans="1:5" x14ac:dyDescent="0.25">
      <c r="A91">
        <v>10</v>
      </c>
      <c r="B91" t="s">
        <v>40</v>
      </c>
      <c r="C91">
        <v>0</v>
      </c>
      <c r="D91" t="s">
        <v>39</v>
      </c>
      <c r="E91">
        <v>6</v>
      </c>
    </row>
    <row r="92" spans="1:5" x14ac:dyDescent="0.25">
      <c r="A92">
        <v>11</v>
      </c>
      <c r="B92" t="s">
        <v>41</v>
      </c>
      <c r="C92">
        <v>32</v>
      </c>
      <c r="D92" t="s">
        <v>39</v>
      </c>
      <c r="E92">
        <v>6</v>
      </c>
    </row>
    <row r="93" spans="1:5" x14ac:dyDescent="0.25">
      <c r="A93">
        <v>12</v>
      </c>
      <c r="B93" t="s">
        <v>42</v>
      </c>
      <c r="C93">
        <v>0</v>
      </c>
      <c r="D93" t="s">
        <v>39</v>
      </c>
      <c r="E93">
        <v>6</v>
      </c>
    </row>
    <row r="94" spans="1:5" x14ac:dyDescent="0.25">
      <c r="A94">
        <v>13</v>
      </c>
      <c r="B94" t="s">
        <v>11</v>
      </c>
      <c r="C94">
        <v>0</v>
      </c>
      <c r="D94" t="s">
        <v>39</v>
      </c>
      <c r="E94">
        <v>6</v>
      </c>
    </row>
    <row r="95" spans="1:5" x14ac:dyDescent="0.25">
      <c r="A95">
        <v>14</v>
      </c>
      <c r="B95" t="s">
        <v>43</v>
      </c>
      <c r="C95">
        <v>0</v>
      </c>
      <c r="D95" t="s">
        <v>39</v>
      </c>
      <c r="E95">
        <v>6</v>
      </c>
    </row>
    <row r="96" spans="1:5" x14ac:dyDescent="0.25">
      <c r="A96">
        <v>15</v>
      </c>
      <c r="B96" t="s">
        <v>44</v>
      </c>
      <c r="C96">
        <v>0</v>
      </c>
      <c r="D96" t="s">
        <v>39</v>
      </c>
      <c r="E96">
        <v>6</v>
      </c>
    </row>
    <row r="97" spans="1:5" x14ac:dyDescent="0.25">
      <c r="A97">
        <v>16</v>
      </c>
      <c r="B97" t="s">
        <v>45</v>
      </c>
      <c r="C97">
        <v>0</v>
      </c>
      <c r="D97" t="s">
        <v>39</v>
      </c>
      <c r="E97">
        <v>6</v>
      </c>
    </row>
    <row r="98" spans="1:5" x14ac:dyDescent="0.25">
      <c r="A98">
        <v>1</v>
      </c>
      <c r="B98" t="s">
        <v>34</v>
      </c>
      <c r="C98">
        <v>0</v>
      </c>
      <c r="D98" t="s">
        <v>4</v>
      </c>
      <c r="E98">
        <v>7</v>
      </c>
    </row>
    <row r="99" spans="1:5" x14ac:dyDescent="0.25">
      <c r="A99">
        <v>2</v>
      </c>
      <c r="B99" t="s">
        <v>35</v>
      </c>
      <c r="C99">
        <v>0</v>
      </c>
      <c r="D99" t="s">
        <v>4</v>
      </c>
      <c r="E99">
        <v>7</v>
      </c>
    </row>
    <row r="100" spans="1:5" x14ac:dyDescent="0.25">
      <c r="A100">
        <v>3</v>
      </c>
      <c r="B100" t="s">
        <v>36</v>
      </c>
      <c r="C100">
        <v>0</v>
      </c>
      <c r="D100" t="s">
        <v>4</v>
      </c>
      <c r="E100">
        <v>7</v>
      </c>
    </row>
    <row r="101" spans="1:5" x14ac:dyDescent="0.25">
      <c r="A101">
        <v>4</v>
      </c>
      <c r="B101" t="s">
        <v>37</v>
      </c>
      <c r="C101">
        <v>0</v>
      </c>
      <c r="D101" t="s">
        <v>4</v>
      </c>
      <c r="E101">
        <v>7</v>
      </c>
    </row>
    <row r="102" spans="1:5" x14ac:dyDescent="0.25">
      <c r="A102">
        <v>5</v>
      </c>
      <c r="B102" t="s">
        <v>38</v>
      </c>
      <c r="C102">
        <v>0</v>
      </c>
      <c r="D102" t="s">
        <v>4</v>
      </c>
      <c r="E102">
        <v>7</v>
      </c>
    </row>
    <row r="103" spans="1:5" x14ac:dyDescent="0.25">
      <c r="A103">
        <v>6</v>
      </c>
      <c r="B103" t="s">
        <v>46</v>
      </c>
      <c r="C103">
        <v>0</v>
      </c>
      <c r="D103" t="s">
        <v>4</v>
      </c>
      <c r="E103">
        <v>7</v>
      </c>
    </row>
    <row r="104" spans="1:5" x14ac:dyDescent="0.25">
      <c r="A104">
        <v>7</v>
      </c>
      <c r="B104" t="s">
        <v>116</v>
      </c>
      <c r="C104">
        <v>0</v>
      </c>
      <c r="D104" t="s">
        <v>4</v>
      </c>
      <c r="E104">
        <v>7</v>
      </c>
    </row>
    <row r="105" spans="1:5" x14ac:dyDescent="0.25">
      <c r="A105">
        <v>8</v>
      </c>
      <c r="B105" t="s">
        <v>4</v>
      </c>
      <c r="C105">
        <v>0</v>
      </c>
      <c r="D105" t="s">
        <v>4</v>
      </c>
      <c r="E105">
        <v>7</v>
      </c>
    </row>
    <row r="106" spans="1:5" x14ac:dyDescent="0.25">
      <c r="A106">
        <v>9</v>
      </c>
      <c r="B106" t="s">
        <v>39</v>
      </c>
      <c r="C106">
        <v>0</v>
      </c>
      <c r="D106" t="s">
        <v>4</v>
      </c>
      <c r="E106">
        <v>7</v>
      </c>
    </row>
    <row r="107" spans="1:5" x14ac:dyDescent="0.25">
      <c r="A107">
        <v>10</v>
      </c>
      <c r="B107" t="s">
        <v>40</v>
      </c>
      <c r="C107">
        <v>0</v>
      </c>
      <c r="D107" t="s">
        <v>4</v>
      </c>
      <c r="E107">
        <v>7</v>
      </c>
    </row>
    <row r="108" spans="1:5" x14ac:dyDescent="0.25">
      <c r="A108">
        <v>11</v>
      </c>
      <c r="B108" t="s">
        <v>41</v>
      </c>
      <c r="C108">
        <v>0</v>
      </c>
      <c r="D108" t="s">
        <v>4</v>
      </c>
      <c r="E108">
        <v>7</v>
      </c>
    </row>
    <row r="109" spans="1:5" x14ac:dyDescent="0.25">
      <c r="A109">
        <v>12</v>
      </c>
      <c r="B109" t="s">
        <v>42</v>
      </c>
      <c r="C109">
        <v>0</v>
      </c>
      <c r="D109" t="s">
        <v>4</v>
      </c>
      <c r="E109">
        <v>7</v>
      </c>
    </row>
    <row r="110" spans="1:5" x14ac:dyDescent="0.25">
      <c r="A110">
        <v>13</v>
      </c>
      <c r="B110" t="s">
        <v>11</v>
      </c>
      <c r="C110">
        <v>0</v>
      </c>
      <c r="D110" t="s">
        <v>4</v>
      </c>
      <c r="E110">
        <v>7</v>
      </c>
    </row>
    <row r="111" spans="1:5" x14ac:dyDescent="0.25">
      <c r="A111">
        <v>14</v>
      </c>
      <c r="B111" t="s">
        <v>43</v>
      </c>
      <c r="C111">
        <v>0</v>
      </c>
      <c r="D111" t="s">
        <v>4</v>
      </c>
      <c r="E111">
        <v>7</v>
      </c>
    </row>
    <row r="112" spans="1:5" x14ac:dyDescent="0.25">
      <c r="A112">
        <v>15</v>
      </c>
      <c r="B112" t="s">
        <v>44</v>
      </c>
      <c r="C112">
        <v>0</v>
      </c>
      <c r="D112" t="s">
        <v>4</v>
      </c>
      <c r="E112">
        <v>7</v>
      </c>
    </row>
    <row r="113" spans="1:5" x14ac:dyDescent="0.25">
      <c r="A113">
        <v>16</v>
      </c>
      <c r="B113" t="s">
        <v>45</v>
      </c>
      <c r="C113">
        <v>0</v>
      </c>
      <c r="D113" t="s">
        <v>4</v>
      </c>
      <c r="E113">
        <v>7</v>
      </c>
    </row>
    <row r="114" spans="1:5" x14ac:dyDescent="0.25">
      <c r="A114">
        <v>1</v>
      </c>
      <c r="B114" t="s">
        <v>34</v>
      </c>
      <c r="C114" s="2">
        <v>0</v>
      </c>
      <c r="D114" t="s">
        <v>42</v>
      </c>
      <c r="E114">
        <v>8</v>
      </c>
    </row>
    <row r="115" spans="1:5" x14ac:dyDescent="0.25">
      <c r="A115">
        <v>2</v>
      </c>
      <c r="B115" t="s">
        <v>35</v>
      </c>
      <c r="C115" s="2">
        <v>0</v>
      </c>
      <c r="D115" s="2" t="s">
        <v>42</v>
      </c>
      <c r="E115">
        <v>8</v>
      </c>
    </row>
    <row r="116" spans="1:5" x14ac:dyDescent="0.25">
      <c r="A116">
        <v>3</v>
      </c>
      <c r="B116" t="s">
        <v>36</v>
      </c>
      <c r="C116" s="2">
        <v>0</v>
      </c>
      <c r="D116" s="2" t="s">
        <v>42</v>
      </c>
      <c r="E116">
        <v>8</v>
      </c>
    </row>
    <row r="117" spans="1:5" x14ac:dyDescent="0.25">
      <c r="A117">
        <v>4</v>
      </c>
      <c r="B117" t="s">
        <v>37</v>
      </c>
      <c r="C117" s="2">
        <v>0</v>
      </c>
      <c r="D117" s="2" t="s">
        <v>42</v>
      </c>
      <c r="E117">
        <v>8</v>
      </c>
    </row>
    <row r="118" spans="1:5" x14ac:dyDescent="0.25">
      <c r="A118">
        <v>5</v>
      </c>
      <c r="B118" t="s">
        <v>38</v>
      </c>
      <c r="C118" s="2">
        <v>0</v>
      </c>
      <c r="D118" s="2" t="s">
        <v>42</v>
      </c>
      <c r="E118">
        <v>8</v>
      </c>
    </row>
    <row r="119" spans="1:5" x14ac:dyDescent="0.25">
      <c r="A119">
        <v>6</v>
      </c>
      <c r="B119" t="s">
        <v>46</v>
      </c>
      <c r="C119" s="2">
        <v>0</v>
      </c>
      <c r="D119" s="2" t="s">
        <v>42</v>
      </c>
      <c r="E119">
        <v>8</v>
      </c>
    </row>
    <row r="120" spans="1:5" x14ac:dyDescent="0.25">
      <c r="A120">
        <v>7</v>
      </c>
      <c r="B120" t="s">
        <v>116</v>
      </c>
      <c r="C120" s="2">
        <v>0</v>
      </c>
      <c r="D120" s="2" t="s">
        <v>42</v>
      </c>
      <c r="E120">
        <v>8</v>
      </c>
    </row>
    <row r="121" spans="1:5" x14ac:dyDescent="0.25">
      <c r="A121" s="2">
        <v>8</v>
      </c>
      <c r="B121" s="2" t="s">
        <v>4</v>
      </c>
      <c r="C121" s="2">
        <v>0</v>
      </c>
      <c r="D121" s="2" t="s">
        <v>42</v>
      </c>
      <c r="E121" s="2">
        <v>8</v>
      </c>
    </row>
    <row r="122" spans="1:5" x14ac:dyDescent="0.25">
      <c r="A122" s="2">
        <v>9</v>
      </c>
      <c r="B122" s="2" t="s">
        <v>39</v>
      </c>
      <c r="C122" s="2">
        <v>0</v>
      </c>
      <c r="D122" s="2" t="s">
        <v>42</v>
      </c>
      <c r="E122" s="2">
        <v>8</v>
      </c>
    </row>
    <row r="123" spans="1:5" x14ac:dyDescent="0.25">
      <c r="A123" s="2">
        <v>10</v>
      </c>
      <c r="B123" s="2" t="s">
        <v>40</v>
      </c>
      <c r="C123" s="2">
        <v>0</v>
      </c>
      <c r="D123" s="2" t="s">
        <v>42</v>
      </c>
      <c r="E123" s="2">
        <v>8</v>
      </c>
    </row>
    <row r="124" spans="1:5" x14ac:dyDescent="0.25">
      <c r="A124" s="2">
        <v>11</v>
      </c>
      <c r="B124" s="2" t="s">
        <v>41</v>
      </c>
      <c r="C124" s="2">
        <v>117</v>
      </c>
      <c r="D124" s="2" t="s">
        <v>42</v>
      </c>
      <c r="E124" s="2">
        <v>8</v>
      </c>
    </row>
    <row r="125" spans="1:5" x14ac:dyDescent="0.25">
      <c r="A125" s="2">
        <v>12</v>
      </c>
      <c r="B125" s="2" t="s">
        <v>42</v>
      </c>
      <c r="C125" s="2">
        <v>0</v>
      </c>
      <c r="D125" s="2" t="s">
        <v>42</v>
      </c>
      <c r="E125" s="2">
        <v>8</v>
      </c>
    </row>
    <row r="126" spans="1:5" x14ac:dyDescent="0.25">
      <c r="A126" s="2">
        <v>13</v>
      </c>
      <c r="B126" s="2" t="s">
        <v>11</v>
      </c>
      <c r="C126" s="2">
        <v>0</v>
      </c>
      <c r="D126" s="2" t="s">
        <v>42</v>
      </c>
      <c r="E126" s="2">
        <v>8</v>
      </c>
    </row>
    <row r="127" spans="1:5" x14ac:dyDescent="0.25">
      <c r="A127" s="2">
        <v>14</v>
      </c>
      <c r="B127" s="2" t="s">
        <v>43</v>
      </c>
      <c r="C127" s="2">
        <v>0</v>
      </c>
      <c r="D127" s="2" t="s">
        <v>42</v>
      </c>
      <c r="E127" s="2">
        <v>8</v>
      </c>
    </row>
    <row r="128" spans="1:5" x14ac:dyDescent="0.25">
      <c r="A128" s="2">
        <v>15</v>
      </c>
      <c r="B128" s="2" t="s">
        <v>44</v>
      </c>
      <c r="C128" s="2">
        <v>0</v>
      </c>
      <c r="D128" s="2" t="s">
        <v>42</v>
      </c>
      <c r="E128" s="2">
        <v>8</v>
      </c>
    </row>
    <row r="129" spans="1:5" x14ac:dyDescent="0.25">
      <c r="A129" s="2">
        <v>16</v>
      </c>
      <c r="B129" s="2" t="s">
        <v>45</v>
      </c>
      <c r="C129" s="2">
        <v>0</v>
      </c>
      <c r="D129" s="2" t="s">
        <v>42</v>
      </c>
      <c r="E129" s="2">
        <v>8</v>
      </c>
    </row>
    <row r="130" spans="1:5" x14ac:dyDescent="0.25">
      <c r="A130" s="2">
        <v>1</v>
      </c>
      <c r="B130" s="2" t="s">
        <v>34</v>
      </c>
      <c r="C130" s="2">
        <v>20384</v>
      </c>
      <c r="D130" s="2" t="s">
        <v>83</v>
      </c>
      <c r="E130" s="2">
        <v>9</v>
      </c>
    </row>
    <row r="131" spans="1:5" x14ac:dyDescent="0.25">
      <c r="A131" s="2">
        <v>2</v>
      </c>
      <c r="B131" s="2" t="s">
        <v>35</v>
      </c>
      <c r="C131" s="2">
        <v>1312</v>
      </c>
      <c r="D131" s="2" t="s">
        <v>83</v>
      </c>
      <c r="E131" s="2">
        <v>9</v>
      </c>
    </row>
    <row r="132" spans="1:5" x14ac:dyDescent="0.25">
      <c r="A132" s="2">
        <v>3</v>
      </c>
      <c r="B132" s="2" t="s">
        <v>36</v>
      </c>
      <c r="C132" s="2">
        <v>479</v>
      </c>
      <c r="D132" s="2" t="s">
        <v>83</v>
      </c>
      <c r="E132" s="2">
        <v>9</v>
      </c>
    </row>
    <row r="133" spans="1:5" x14ac:dyDescent="0.25">
      <c r="A133" s="2">
        <v>4</v>
      </c>
      <c r="B133" s="2" t="s">
        <v>37</v>
      </c>
      <c r="C133" s="2">
        <v>30</v>
      </c>
      <c r="D133" s="2" t="s">
        <v>83</v>
      </c>
      <c r="E133" s="2">
        <v>9</v>
      </c>
    </row>
    <row r="134" spans="1:5" x14ac:dyDescent="0.25">
      <c r="A134" s="2">
        <v>5</v>
      </c>
      <c r="B134" s="2" t="s">
        <v>38</v>
      </c>
      <c r="C134" s="2">
        <v>4</v>
      </c>
      <c r="D134" s="2" t="s">
        <v>83</v>
      </c>
      <c r="E134" s="2">
        <v>9</v>
      </c>
    </row>
    <row r="135" spans="1:5" x14ac:dyDescent="0.25">
      <c r="A135" s="2">
        <v>6</v>
      </c>
      <c r="B135" s="2" t="s">
        <v>46</v>
      </c>
      <c r="C135" s="2">
        <v>16</v>
      </c>
      <c r="D135" s="2" t="s">
        <v>83</v>
      </c>
      <c r="E135" s="2">
        <v>9</v>
      </c>
    </row>
    <row r="136" spans="1:5" x14ac:dyDescent="0.25">
      <c r="A136" s="2">
        <v>7</v>
      </c>
      <c r="B136" s="2" t="s">
        <v>116</v>
      </c>
      <c r="C136" s="2">
        <v>1</v>
      </c>
      <c r="D136" s="2" t="s">
        <v>83</v>
      </c>
      <c r="E136" s="2">
        <v>9</v>
      </c>
    </row>
    <row r="137" spans="1:5" x14ac:dyDescent="0.25">
      <c r="A137" s="2">
        <v>8</v>
      </c>
      <c r="B137" s="2" t="s">
        <v>4</v>
      </c>
      <c r="C137" s="2">
        <v>0</v>
      </c>
      <c r="D137" s="2" t="s">
        <v>83</v>
      </c>
      <c r="E137" s="2">
        <v>9</v>
      </c>
    </row>
    <row r="138" spans="1:5" x14ac:dyDescent="0.25">
      <c r="A138" s="2">
        <v>9</v>
      </c>
      <c r="B138" s="2" t="s">
        <v>39</v>
      </c>
      <c r="C138" s="2">
        <v>27</v>
      </c>
      <c r="D138" s="2" t="s">
        <v>83</v>
      </c>
      <c r="E138" s="2">
        <v>9</v>
      </c>
    </row>
    <row r="139" spans="1:5" x14ac:dyDescent="0.25">
      <c r="A139" s="2">
        <v>10</v>
      </c>
      <c r="B139" s="2" t="s">
        <v>40</v>
      </c>
      <c r="C139" s="2">
        <v>5</v>
      </c>
      <c r="D139" s="2" t="s">
        <v>83</v>
      </c>
      <c r="E139" s="2">
        <v>9</v>
      </c>
    </row>
    <row r="140" spans="1:5" x14ac:dyDescent="0.25">
      <c r="A140" s="2">
        <v>11</v>
      </c>
      <c r="B140" s="2" t="s">
        <v>41</v>
      </c>
      <c r="C140" s="2">
        <v>2193</v>
      </c>
      <c r="D140" s="2" t="s">
        <v>83</v>
      </c>
      <c r="E140" s="2">
        <v>9</v>
      </c>
    </row>
    <row r="141" spans="1:5" x14ac:dyDescent="0.25">
      <c r="A141" s="2">
        <v>12</v>
      </c>
      <c r="B141" s="2" t="s">
        <v>42</v>
      </c>
      <c r="C141" s="2">
        <v>0</v>
      </c>
      <c r="D141" s="2" t="s">
        <v>83</v>
      </c>
      <c r="E141" s="2">
        <v>9</v>
      </c>
    </row>
    <row r="142" spans="1:5" x14ac:dyDescent="0.25">
      <c r="A142" s="2">
        <v>13</v>
      </c>
      <c r="B142" s="2" t="s">
        <v>11</v>
      </c>
      <c r="C142" s="2">
        <v>19</v>
      </c>
      <c r="D142" s="2" t="s">
        <v>83</v>
      </c>
      <c r="E142" s="2">
        <v>9</v>
      </c>
    </row>
    <row r="143" spans="1:5" x14ac:dyDescent="0.25">
      <c r="A143" s="2">
        <v>14</v>
      </c>
      <c r="B143" s="2" t="s">
        <v>43</v>
      </c>
      <c r="C143" s="2">
        <v>27</v>
      </c>
      <c r="D143" s="2" t="s">
        <v>83</v>
      </c>
      <c r="E143" s="2">
        <v>9</v>
      </c>
    </row>
    <row r="144" spans="1:5" x14ac:dyDescent="0.25">
      <c r="A144" s="2">
        <v>15</v>
      </c>
      <c r="B144" s="2" t="s">
        <v>44</v>
      </c>
      <c r="C144" s="2">
        <v>2</v>
      </c>
      <c r="D144" s="2" t="s">
        <v>83</v>
      </c>
      <c r="E144" s="2">
        <v>9</v>
      </c>
    </row>
    <row r="145" spans="1:5" x14ac:dyDescent="0.25">
      <c r="A145" s="2">
        <v>16</v>
      </c>
      <c r="B145" s="2" t="s">
        <v>45</v>
      </c>
      <c r="C145" s="2">
        <v>22</v>
      </c>
      <c r="D145" s="2" t="s">
        <v>83</v>
      </c>
      <c r="E145" s="2">
        <v>9</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95</v>
      </c>
      <c r="B1" t="s">
        <v>100</v>
      </c>
      <c r="C1" t="s">
        <v>2</v>
      </c>
      <c r="D1" t="s">
        <v>110</v>
      </c>
    </row>
    <row r="2" spans="1:4" x14ac:dyDescent="0.25">
      <c r="A2">
        <v>1</v>
      </c>
      <c r="B2">
        <v>16</v>
      </c>
      <c r="C2" t="s">
        <v>85</v>
      </c>
      <c r="D2" t="s">
        <v>3</v>
      </c>
    </row>
    <row r="3" spans="1:4" x14ac:dyDescent="0.25">
      <c r="A3">
        <v>2</v>
      </c>
      <c r="B3">
        <v>9</v>
      </c>
      <c r="C3" t="s">
        <v>85</v>
      </c>
      <c r="D3" t="s">
        <v>86</v>
      </c>
    </row>
    <row r="4" spans="1:4" x14ac:dyDescent="0.25">
      <c r="A4">
        <v>3</v>
      </c>
      <c r="B4">
        <v>0</v>
      </c>
      <c r="C4" t="s">
        <v>85</v>
      </c>
      <c r="D4" t="s">
        <v>87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95</v>
      </c>
      <c r="B1" t="s">
        <v>130</v>
      </c>
      <c r="C1" t="s">
        <v>100</v>
      </c>
    </row>
    <row r="2" spans="1:3" x14ac:dyDescent="0.25">
      <c r="A2">
        <v>1</v>
      </c>
      <c r="B2" t="s">
        <v>13</v>
      </c>
      <c r="C2">
        <v>243</v>
      </c>
    </row>
    <row r="3" spans="1:3" x14ac:dyDescent="0.25">
      <c r="A3">
        <v>2</v>
      </c>
      <c r="B3" t="s">
        <v>14</v>
      </c>
      <c r="C3">
        <v>52</v>
      </c>
    </row>
    <row r="4" spans="1:3" x14ac:dyDescent="0.25">
      <c r="A4">
        <v>3</v>
      </c>
      <c r="B4" t="s">
        <v>15</v>
      </c>
      <c r="C4">
        <v>26</v>
      </c>
    </row>
    <row r="5" spans="1:3" x14ac:dyDescent="0.25">
      <c r="A5">
        <v>4</v>
      </c>
      <c r="B5" t="s">
        <v>80</v>
      </c>
      <c r="C5">
        <v>97</v>
      </c>
    </row>
    <row r="6" spans="1:3" x14ac:dyDescent="0.25">
      <c r="A6">
        <v>5</v>
      </c>
      <c r="B6" t="s">
        <v>81</v>
      </c>
      <c r="C6">
        <v>0</v>
      </c>
    </row>
    <row r="7" spans="1:3" x14ac:dyDescent="0.25">
      <c r="A7">
        <v>6</v>
      </c>
      <c r="B7" t="s">
        <v>131</v>
      </c>
      <c r="C7">
        <v>0</v>
      </c>
    </row>
    <row r="8" spans="1:3" x14ac:dyDescent="0.25">
      <c r="A8">
        <v>7</v>
      </c>
      <c r="B8" t="s">
        <v>16</v>
      </c>
      <c r="C8">
        <v>0</v>
      </c>
    </row>
    <row r="9" spans="1:3" x14ac:dyDescent="0.25">
      <c r="A9">
        <v>8</v>
      </c>
      <c r="B9" t="s">
        <v>17</v>
      </c>
      <c r="C9">
        <v>0</v>
      </c>
    </row>
    <row r="10" spans="1:3" x14ac:dyDescent="0.25">
      <c r="A10">
        <v>9</v>
      </c>
      <c r="B10" t="s">
        <v>18</v>
      </c>
      <c r="C10">
        <v>0</v>
      </c>
    </row>
    <row r="11" spans="1:3" x14ac:dyDescent="0.25">
      <c r="A11">
        <v>10</v>
      </c>
      <c r="B11" t="s">
        <v>19</v>
      </c>
      <c r="C11">
        <v>0</v>
      </c>
    </row>
    <row r="12" spans="1:3" x14ac:dyDescent="0.25">
      <c r="A12">
        <v>11</v>
      </c>
      <c r="B12" t="s">
        <v>82</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95</v>
      </c>
      <c r="B1" t="s">
        <v>126</v>
      </c>
      <c r="C1" t="s">
        <v>30</v>
      </c>
      <c r="D1" t="s">
        <v>127</v>
      </c>
    </row>
    <row r="2" spans="1:4" x14ac:dyDescent="0.25">
      <c r="A2">
        <v>1</v>
      </c>
      <c r="B2" t="s">
        <v>128</v>
      </c>
      <c r="C2">
        <v>0</v>
      </c>
      <c r="D2">
        <v>0</v>
      </c>
    </row>
    <row r="3" spans="1:4" x14ac:dyDescent="0.25">
      <c r="A3">
        <v>2</v>
      </c>
      <c r="B3" t="s">
        <v>129</v>
      </c>
      <c r="C3">
        <v>0</v>
      </c>
      <c r="D3">
        <v>0</v>
      </c>
    </row>
    <row r="4" spans="1:4" x14ac:dyDescent="0.25">
      <c r="A4">
        <v>3</v>
      </c>
      <c r="B4" t="s">
        <v>21</v>
      </c>
      <c r="C4">
        <v>0</v>
      </c>
      <c r="D4">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2"/>
  <dimension ref="A1:G37"/>
  <sheetViews>
    <sheetView workbookViewId="0">
      <selection activeCell="G19" sqref="G19"/>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95</v>
      </c>
      <c r="B1" t="s">
        <v>96</v>
      </c>
      <c r="C1" t="s">
        <v>97</v>
      </c>
      <c r="D1" t="s">
        <v>98</v>
      </c>
      <c r="E1" t="s">
        <v>99</v>
      </c>
      <c r="F1" t="s">
        <v>100</v>
      </c>
      <c r="G1" t="s">
        <v>101</v>
      </c>
    </row>
    <row r="2" spans="1:7" x14ac:dyDescent="0.25">
      <c r="A2">
        <v>1</v>
      </c>
      <c r="B2" t="s">
        <v>152</v>
      </c>
      <c r="C2" t="s">
        <v>31</v>
      </c>
      <c r="D2" t="s">
        <v>30</v>
      </c>
      <c r="E2">
        <v>1</v>
      </c>
      <c r="F2">
        <v>249</v>
      </c>
      <c r="G2">
        <v>1</v>
      </c>
    </row>
    <row r="3" spans="1:7" x14ac:dyDescent="0.25">
      <c r="A3">
        <v>2</v>
      </c>
      <c r="B3" t="s">
        <v>122</v>
      </c>
      <c r="C3" t="s">
        <v>31</v>
      </c>
      <c r="D3" t="s">
        <v>30</v>
      </c>
      <c r="E3">
        <v>1</v>
      </c>
      <c r="F3">
        <v>145</v>
      </c>
      <c r="G3">
        <v>1</v>
      </c>
    </row>
    <row r="4" spans="1:7" x14ac:dyDescent="0.25">
      <c r="A4">
        <v>3</v>
      </c>
      <c r="B4" t="s">
        <v>123</v>
      </c>
      <c r="C4" t="s">
        <v>31</v>
      </c>
      <c r="D4" t="s">
        <v>30</v>
      </c>
      <c r="E4">
        <v>1</v>
      </c>
      <c r="F4">
        <v>33</v>
      </c>
      <c r="G4">
        <v>1</v>
      </c>
    </row>
    <row r="5" spans="1:7" x14ac:dyDescent="0.25">
      <c r="A5">
        <v>4</v>
      </c>
      <c r="B5" t="s">
        <v>153</v>
      </c>
      <c r="C5" t="s">
        <v>31</v>
      </c>
      <c r="D5" t="s">
        <v>30</v>
      </c>
      <c r="E5">
        <v>1</v>
      </c>
      <c r="F5">
        <v>20</v>
      </c>
      <c r="G5">
        <v>1</v>
      </c>
    </row>
    <row r="6" spans="1:7" x14ac:dyDescent="0.25">
      <c r="A6">
        <v>5</v>
      </c>
      <c r="B6" t="s">
        <v>134</v>
      </c>
      <c r="C6" t="s">
        <v>31</v>
      </c>
      <c r="D6" t="s">
        <v>30</v>
      </c>
      <c r="E6">
        <v>1</v>
      </c>
      <c r="F6">
        <v>8</v>
      </c>
      <c r="G6">
        <v>1</v>
      </c>
    </row>
    <row r="7" spans="1:7" x14ac:dyDescent="0.25">
      <c r="A7">
        <v>6</v>
      </c>
      <c r="B7" t="s">
        <v>102</v>
      </c>
      <c r="C7" t="s">
        <v>31</v>
      </c>
      <c r="D7" t="s">
        <v>30</v>
      </c>
      <c r="E7">
        <v>1</v>
      </c>
      <c r="F7">
        <v>88</v>
      </c>
      <c r="G7">
        <v>1</v>
      </c>
    </row>
    <row r="8" spans="1:7" x14ac:dyDescent="0.25">
      <c r="A8">
        <v>1</v>
      </c>
      <c r="B8" t="s">
        <v>152</v>
      </c>
      <c r="C8" t="s">
        <v>31</v>
      </c>
      <c r="D8" t="s">
        <v>10</v>
      </c>
      <c r="E8">
        <v>2</v>
      </c>
      <c r="F8">
        <v>309</v>
      </c>
      <c r="G8">
        <v>1</v>
      </c>
    </row>
    <row r="9" spans="1:7" x14ac:dyDescent="0.25">
      <c r="A9">
        <v>2</v>
      </c>
      <c r="B9" t="s">
        <v>122</v>
      </c>
      <c r="C9" t="s">
        <v>31</v>
      </c>
      <c r="D9" t="s">
        <v>10</v>
      </c>
      <c r="E9">
        <v>2</v>
      </c>
      <c r="F9">
        <v>240</v>
      </c>
      <c r="G9">
        <v>1</v>
      </c>
    </row>
    <row r="10" spans="1:7" x14ac:dyDescent="0.25">
      <c r="A10">
        <v>3</v>
      </c>
      <c r="B10" t="s">
        <v>123</v>
      </c>
      <c r="C10" t="s">
        <v>31</v>
      </c>
      <c r="D10" t="s">
        <v>10</v>
      </c>
      <c r="E10">
        <v>2</v>
      </c>
      <c r="F10">
        <v>57</v>
      </c>
      <c r="G10">
        <v>1</v>
      </c>
    </row>
    <row r="11" spans="1:7" x14ac:dyDescent="0.25">
      <c r="A11">
        <v>4</v>
      </c>
      <c r="B11" t="s">
        <v>153</v>
      </c>
      <c r="C11" t="s">
        <v>31</v>
      </c>
      <c r="D11" t="s">
        <v>10</v>
      </c>
      <c r="E11">
        <v>2</v>
      </c>
      <c r="F11">
        <v>20</v>
      </c>
      <c r="G11">
        <v>1</v>
      </c>
    </row>
    <row r="12" spans="1:7" x14ac:dyDescent="0.25">
      <c r="A12">
        <v>5</v>
      </c>
      <c r="B12" t="s">
        <v>134</v>
      </c>
      <c r="C12" t="s">
        <v>31</v>
      </c>
      <c r="D12" t="s">
        <v>10</v>
      </c>
      <c r="E12">
        <v>2</v>
      </c>
      <c r="F12">
        <v>16</v>
      </c>
      <c r="G12">
        <v>1</v>
      </c>
    </row>
    <row r="13" spans="1:7" x14ac:dyDescent="0.25">
      <c r="A13">
        <v>6</v>
      </c>
      <c r="B13" t="s">
        <v>102</v>
      </c>
      <c r="C13" t="s">
        <v>31</v>
      </c>
      <c r="D13" t="s">
        <v>10</v>
      </c>
      <c r="E13">
        <v>2</v>
      </c>
      <c r="F13">
        <v>110</v>
      </c>
      <c r="G13">
        <v>1</v>
      </c>
    </row>
    <row r="14" spans="1:7" x14ac:dyDescent="0.25">
      <c r="A14">
        <v>1</v>
      </c>
      <c r="B14" t="s">
        <v>152</v>
      </c>
      <c r="C14" t="s">
        <v>55</v>
      </c>
      <c r="D14" t="s">
        <v>30</v>
      </c>
      <c r="E14">
        <v>1</v>
      </c>
      <c r="F14">
        <v>261</v>
      </c>
      <c r="G14">
        <v>2</v>
      </c>
    </row>
    <row r="15" spans="1:7" x14ac:dyDescent="0.25">
      <c r="A15">
        <v>2</v>
      </c>
      <c r="B15" t="s">
        <v>122</v>
      </c>
      <c r="C15" s="2" t="s">
        <v>55</v>
      </c>
      <c r="D15" t="s">
        <v>30</v>
      </c>
      <c r="E15">
        <v>1</v>
      </c>
      <c r="F15" s="2">
        <v>151</v>
      </c>
      <c r="G15">
        <v>2</v>
      </c>
    </row>
    <row r="16" spans="1:7" x14ac:dyDescent="0.25">
      <c r="A16">
        <v>3</v>
      </c>
      <c r="B16" t="s">
        <v>123</v>
      </c>
      <c r="C16" s="2" t="s">
        <v>55</v>
      </c>
      <c r="D16" t="s">
        <v>30</v>
      </c>
      <c r="E16">
        <v>1</v>
      </c>
      <c r="F16" s="2">
        <v>52</v>
      </c>
      <c r="G16">
        <v>2</v>
      </c>
    </row>
    <row r="17" spans="1:7" x14ac:dyDescent="0.25">
      <c r="A17">
        <v>4</v>
      </c>
      <c r="B17" t="s">
        <v>153</v>
      </c>
      <c r="C17" s="2" t="s">
        <v>55</v>
      </c>
      <c r="D17" t="s">
        <v>30</v>
      </c>
      <c r="E17">
        <v>1</v>
      </c>
      <c r="F17" s="2">
        <v>22</v>
      </c>
      <c r="G17">
        <v>2</v>
      </c>
    </row>
    <row r="18" spans="1:7" x14ac:dyDescent="0.25">
      <c r="A18">
        <v>5</v>
      </c>
      <c r="B18" t="s">
        <v>134</v>
      </c>
      <c r="C18" s="2" t="s">
        <v>55</v>
      </c>
      <c r="D18" t="s">
        <v>30</v>
      </c>
      <c r="E18">
        <v>1</v>
      </c>
      <c r="F18" s="2">
        <v>10</v>
      </c>
      <c r="G18">
        <v>2</v>
      </c>
    </row>
    <row r="19" spans="1:7" x14ac:dyDescent="0.25">
      <c r="A19">
        <v>6</v>
      </c>
      <c r="B19" t="s">
        <v>102</v>
      </c>
      <c r="C19" s="2" t="s">
        <v>55</v>
      </c>
      <c r="D19" t="s">
        <v>30</v>
      </c>
      <c r="E19">
        <v>1</v>
      </c>
      <c r="F19" s="2">
        <v>111</v>
      </c>
      <c r="G19">
        <v>2</v>
      </c>
    </row>
    <row r="20" spans="1:7" x14ac:dyDescent="0.25">
      <c r="A20">
        <v>1</v>
      </c>
      <c r="B20" t="s">
        <v>152</v>
      </c>
      <c r="C20" s="2" t="s">
        <v>55</v>
      </c>
      <c r="D20" t="s">
        <v>10</v>
      </c>
      <c r="E20">
        <v>2</v>
      </c>
      <c r="F20" s="2">
        <v>329</v>
      </c>
      <c r="G20">
        <v>2</v>
      </c>
    </row>
    <row r="21" spans="1:7" x14ac:dyDescent="0.25">
      <c r="A21">
        <v>2</v>
      </c>
      <c r="B21" t="s">
        <v>122</v>
      </c>
      <c r="C21" s="2" t="s">
        <v>55</v>
      </c>
      <c r="D21" t="s">
        <v>10</v>
      </c>
      <c r="E21">
        <v>2</v>
      </c>
      <c r="F21" s="2">
        <v>247</v>
      </c>
      <c r="G21">
        <v>2</v>
      </c>
    </row>
    <row r="22" spans="1:7" x14ac:dyDescent="0.25">
      <c r="A22">
        <v>3</v>
      </c>
      <c r="B22" t="s">
        <v>123</v>
      </c>
      <c r="C22" s="2" t="s">
        <v>55</v>
      </c>
      <c r="D22" t="s">
        <v>10</v>
      </c>
      <c r="E22">
        <v>2</v>
      </c>
      <c r="F22" s="2">
        <v>104</v>
      </c>
      <c r="G22">
        <v>2</v>
      </c>
    </row>
    <row r="23" spans="1:7" x14ac:dyDescent="0.25">
      <c r="A23">
        <v>4</v>
      </c>
      <c r="B23" t="s">
        <v>153</v>
      </c>
      <c r="C23" s="2" t="s">
        <v>55</v>
      </c>
      <c r="D23" t="s">
        <v>10</v>
      </c>
      <c r="E23">
        <v>2</v>
      </c>
      <c r="F23" s="2">
        <v>24</v>
      </c>
      <c r="G23">
        <v>2</v>
      </c>
    </row>
    <row r="24" spans="1:7" x14ac:dyDescent="0.25">
      <c r="A24">
        <v>5</v>
      </c>
      <c r="B24" t="s">
        <v>134</v>
      </c>
      <c r="C24" s="2" t="s">
        <v>55</v>
      </c>
      <c r="D24" t="s">
        <v>10</v>
      </c>
      <c r="E24">
        <v>2</v>
      </c>
      <c r="F24" s="2">
        <v>18</v>
      </c>
      <c r="G24">
        <v>2</v>
      </c>
    </row>
    <row r="25" spans="1:7" x14ac:dyDescent="0.25">
      <c r="A25">
        <v>6</v>
      </c>
      <c r="B25" t="s">
        <v>102</v>
      </c>
      <c r="C25" s="2" t="s">
        <v>55</v>
      </c>
      <c r="D25" t="s">
        <v>10</v>
      </c>
      <c r="E25">
        <v>2</v>
      </c>
      <c r="F25" s="2">
        <v>141</v>
      </c>
      <c r="G25">
        <v>2</v>
      </c>
    </row>
    <row r="26" spans="1:7" x14ac:dyDescent="0.25">
      <c r="A26">
        <v>1</v>
      </c>
      <c r="B26" t="s">
        <v>152</v>
      </c>
      <c r="C26" t="s">
        <v>103</v>
      </c>
      <c r="D26" t="s">
        <v>30</v>
      </c>
      <c r="E26">
        <v>1</v>
      </c>
      <c r="F26">
        <v>0</v>
      </c>
      <c r="G26">
        <v>3</v>
      </c>
    </row>
    <row r="27" spans="1:7" x14ac:dyDescent="0.25">
      <c r="A27">
        <v>2</v>
      </c>
      <c r="B27" t="s">
        <v>122</v>
      </c>
      <c r="C27" t="s">
        <v>103</v>
      </c>
      <c r="D27" t="s">
        <v>30</v>
      </c>
      <c r="E27">
        <v>1</v>
      </c>
      <c r="F27">
        <v>0</v>
      </c>
      <c r="G27">
        <v>3</v>
      </c>
    </row>
    <row r="28" spans="1:7" x14ac:dyDescent="0.25">
      <c r="A28">
        <v>3</v>
      </c>
      <c r="B28" t="s">
        <v>123</v>
      </c>
      <c r="C28" t="s">
        <v>103</v>
      </c>
      <c r="D28" t="s">
        <v>30</v>
      </c>
      <c r="E28">
        <v>1</v>
      </c>
      <c r="F28">
        <v>5</v>
      </c>
      <c r="G28">
        <v>3</v>
      </c>
    </row>
    <row r="29" spans="1:7" x14ac:dyDescent="0.25">
      <c r="A29">
        <v>4</v>
      </c>
      <c r="B29" t="s">
        <v>153</v>
      </c>
      <c r="C29" t="s">
        <v>103</v>
      </c>
      <c r="D29" t="s">
        <v>30</v>
      </c>
      <c r="E29">
        <v>1</v>
      </c>
      <c r="F29">
        <v>0</v>
      </c>
      <c r="G29">
        <v>3</v>
      </c>
    </row>
    <row r="30" spans="1:7" x14ac:dyDescent="0.25">
      <c r="A30">
        <v>5</v>
      </c>
      <c r="B30" t="s">
        <v>134</v>
      </c>
      <c r="C30" t="s">
        <v>103</v>
      </c>
      <c r="D30" t="s">
        <v>30</v>
      </c>
      <c r="E30">
        <v>1</v>
      </c>
      <c r="F30">
        <v>0</v>
      </c>
      <c r="G30">
        <v>3</v>
      </c>
    </row>
    <row r="31" spans="1:7" x14ac:dyDescent="0.25">
      <c r="A31">
        <v>6</v>
      </c>
      <c r="B31" t="s">
        <v>102</v>
      </c>
      <c r="C31" t="s">
        <v>103</v>
      </c>
      <c r="D31" t="s">
        <v>30</v>
      </c>
      <c r="E31">
        <v>1</v>
      </c>
      <c r="F31">
        <v>6</v>
      </c>
      <c r="G31">
        <v>3</v>
      </c>
    </row>
    <row r="32" spans="1:7" x14ac:dyDescent="0.25">
      <c r="A32">
        <v>1</v>
      </c>
      <c r="B32" t="s">
        <v>152</v>
      </c>
      <c r="C32" t="s">
        <v>103</v>
      </c>
      <c r="D32" t="s">
        <v>10</v>
      </c>
      <c r="E32">
        <v>2</v>
      </c>
      <c r="F32">
        <v>0</v>
      </c>
      <c r="G32">
        <v>3</v>
      </c>
    </row>
    <row r="33" spans="1:7" x14ac:dyDescent="0.25">
      <c r="A33">
        <v>2</v>
      </c>
      <c r="B33" t="s">
        <v>122</v>
      </c>
      <c r="C33" t="s">
        <v>103</v>
      </c>
      <c r="D33" t="s">
        <v>10</v>
      </c>
      <c r="E33">
        <v>2</v>
      </c>
      <c r="F33">
        <v>0</v>
      </c>
      <c r="G33">
        <v>3</v>
      </c>
    </row>
    <row r="34" spans="1:7" x14ac:dyDescent="0.25">
      <c r="A34">
        <v>3</v>
      </c>
      <c r="B34" t="s">
        <v>123</v>
      </c>
      <c r="C34" t="s">
        <v>103</v>
      </c>
      <c r="D34" t="s">
        <v>10</v>
      </c>
      <c r="E34">
        <v>2</v>
      </c>
      <c r="F34">
        <v>13</v>
      </c>
      <c r="G34">
        <v>3</v>
      </c>
    </row>
    <row r="35" spans="1:7" x14ac:dyDescent="0.25">
      <c r="A35">
        <v>4</v>
      </c>
      <c r="B35" t="s">
        <v>153</v>
      </c>
      <c r="C35" t="s">
        <v>103</v>
      </c>
      <c r="D35" t="s">
        <v>10</v>
      </c>
      <c r="E35">
        <v>2</v>
      </c>
      <c r="F35">
        <v>0</v>
      </c>
      <c r="G35">
        <v>3</v>
      </c>
    </row>
    <row r="36" spans="1:7" x14ac:dyDescent="0.25">
      <c r="A36">
        <v>5</v>
      </c>
      <c r="B36" t="s">
        <v>134</v>
      </c>
      <c r="C36" t="s">
        <v>103</v>
      </c>
      <c r="D36" t="s">
        <v>10</v>
      </c>
      <c r="E36">
        <v>2</v>
      </c>
      <c r="F36">
        <v>0</v>
      </c>
      <c r="G36">
        <v>3</v>
      </c>
    </row>
    <row r="37" spans="1:7" x14ac:dyDescent="0.25">
      <c r="A37">
        <v>6</v>
      </c>
      <c r="B37" t="s">
        <v>102</v>
      </c>
      <c r="C37" t="s">
        <v>103</v>
      </c>
      <c r="D37" t="s">
        <v>10</v>
      </c>
      <c r="E37">
        <v>2</v>
      </c>
      <c r="F37">
        <v>15</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3"/>
  <dimension ref="A1:G37"/>
  <sheetViews>
    <sheetView workbookViewId="0">
      <selection activeCell="E33" sqref="E33"/>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95</v>
      </c>
      <c r="B1" t="s">
        <v>96</v>
      </c>
      <c r="C1" t="s">
        <v>97</v>
      </c>
      <c r="D1" t="s">
        <v>98</v>
      </c>
      <c r="E1" t="s">
        <v>99</v>
      </c>
      <c r="F1" t="s">
        <v>100</v>
      </c>
      <c r="G1" t="s">
        <v>101</v>
      </c>
    </row>
    <row r="2" spans="1:7" x14ac:dyDescent="0.25">
      <c r="A2">
        <v>1</v>
      </c>
      <c r="B2" t="s">
        <v>152</v>
      </c>
      <c r="C2" t="s">
        <v>31</v>
      </c>
      <c r="D2" t="s">
        <v>30</v>
      </c>
      <c r="E2">
        <v>1</v>
      </c>
      <c r="F2">
        <v>2570</v>
      </c>
      <c r="G2">
        <v>1</v>
      </c>
    </row>
    <row r="3" spans="1:7" x14ac:dyDescent="0.25">
      <c r="A3">
        <v>2</v>
      </c>
      <c r="B3" t="s">
        <v>123</v>
      </c>
      <c r="C3" t="s">
        <v>31</v>
      </c>
      <c r="D3" t="s">
        <v>30</v>
      </c>
      <c r="E3">
        <v>1</v>
      </c>
      <c r="F3">
        <v>475</v>
      </c>
      <c r="G3">
        <v>1</v>
      </c>
    </row>
    <row r="4" spans="1:7" x14ac:dyDescent="0.25">
      <c r="A4">
        <v>3</v>
      </c>
      <c r="B4" t="s">
        <v>122</v>
      </c>
      <c r="C4" t="s">
        <v>31</v>
      </c>
      <c r="D4" t="s">
        <v>30</v>
      </c>
      <c r="E4">
        <v>1</v>
      </c>
      <c r="F4">
        <v>1034</v>
      </c>
      <c r="G4">
        <v>1</v>
      </c>
    </row>
    <row r="5" spans="1:7" x14ac:dyDescent="0.25">
      <c r="A5">
        <v>4</v>
      </c>
      <c r="B5" t="s">
        <v>154</v>
      </c>
      <c r="C5" t="s">
        <v>31</v>
      </c>
      <c r="D5" t="s">
        <v>30</v>
      </c>
      <c r="E5">
        <v>1</v>
      </c>
      <c r="F5">
        <v>113</v>
      </c>
      <c r="G5">
        <v>1</v>
      </c>
    </row>
    <row r="6" spans="1:7" x14ac:dyDescent="0.25">
      <c r="A6">
        <v>5</v>
      </c>
      <c r="B6" t="s">
        <v>155</v>
      </c>
      <c r="C6" t="s">
        <v>31</v>
      </c>
      <c r="D6" t="s">
        <v>30</v>
      </c>
      <c r="E6">
        <v>1</v>
      </c>
      <c r="F6">
        <v>109</v>
      </c>
      <c r="G6">
        <v>1</v>
      </c>
    </row>
    <row r="7" spans="1:7" x14ac:dyDescent="0.25">
      <c r="A7">
        <v>6</v>
      </c>
      <c r="B7" t="s">
        <v>102</v>
      </c>
      <c r="C7" t="s">
        <v>31</v>
      </c>
      <c r="D7" t="s">
        <v>30</v>
      </c>
      <c r="E7">
        <v>1</v>
      </c>
      <c r="F7">
        <v>1010</v>
      </c>
      <c r="G7">
        <v>1</v>
      </c>
    </row>
    <row r="8" spans="1:7" x14ac:dyDescent="0.25">
      <c r="A8">
        <v>1</v>
      </c>
      <c r="B8" t="s">
        <v>152</v>
      </c>
      <c r="C8" t="s">
        <v>31</v>
      </c>
      <c r="D8" t="s">
        <v>10</v>
      </c>
      <c r="E8">
        <v>2</v>
      </c>
      <c r="F8">
        <v>3300</v>
      </c>
      <c r="G8">
        <v>1</v>
      </c>
    </row>
    <row r="9" spans="1:7" x14ac:dyDescent="0.25">
      <c r="A9">
        <v>2</v>
      </c>
      <c r="B9" t="s">
        <v>123</v>
      </c>
      <c r="C9" t="s">
        <v>31</v>
      </c>
      <c r="D9" t="s">
        <v>10</v>
      </c>
      <c r="E9">
        <v>2</v>
      </c>
      <c r="F9">
        <v>915</v>
      </c>
      <c r="G9">
        <v>1</v>
      </c>
    </row>
    <row r="10" spans="1:7" x14ac:dyDescent="0.25">
      <c r="A10">
        <v>3</v>
      </c>
      <c r="B10" t="s">
        <v>122</v>
      </c>
      <c r="C10" t="s">
        <v>31</v>
      </c>
      <c r="D10" t="s">
        <v>10</v>
      </c>
      <c r="E10">
        <v>2</v>
      </c>
      <c r="F10">
        <v>1487</v>
      </c>
      <c r="G10">
        <v>1</v>
      </c>
    </row>
    <row r="11" spans="1:7" x14ac:dyDescent="0.25">
      <c r="A11">
        <v>4</v>
      </c>
      <c r="B11" t="s">
        <v>154</v>
      </c>
      <c r="C11" t="s">
        <v>31</v>
      </c>
      <c r="D11" t="s">
        <v>10</v>
      </c>
      <c r="E11">
        <v>2</v>
      </c>
      <c r="F11">
        <v>225</v>
      </c>
      <c r="G11">
        <v>1</v>
      </c>
    </row>
    <row r="12" spans="1:7" x14ac:dyDescent="0.25">
      <c r="A12">
        <v>5</v>
      </c>
      <c r="B12" t="s">
        <v>155</v>
      </c>
      <c r="C12" t="s">
        <v>31</v>
      </c>
      <c r="D12" t="s">
        <v>10</v>
      </c>
      <c r="E12">
        <v>2</v>
      </c>
      <c r="F12">
        <v>145</v>
      </c>
      <c r="G12">
        <v>1</v>
      </c>
    </row>
    <row r="13" spans="1:7" x14ac:dyDescent="0.25">
      <c r="A13">
        <v>6</v>
      </c>
      <c r="B13" t="s">
        <v>102</v>
      </c>
      <c r="C13" t="s">
        <v>31</v>
      </c>
      <c r="D13" t="s">
        <v>10</v>
      </c>
      <c r="E13">
        <v>2</v>
      </c>
      <c r="F13">
        <v>1195</v>
      </c>
      <c r="G13">
        <v>1</v>
      </c>
    </row>
    <row r="14" spans="1:7" x14ac:dyDescent="0.25">
      <c r="A14">
        <v>1</v>
      </c>
      <c r="B14" t="s">
        <v>152</v>
      </c>
      <c r="C14" t="s">
        <v>55</v>
      </c>
      <c r="D14" t="s">
        <v>30</v>
      </c>
      <c r="E14">
        <v>1</v>
      </c>
      <c r="F14">
        <v>2630</v>
      </c>
      <c r="G14">
        <v>2</v>
      </c>
    </row>
    <row r="15" spans="1:7" x14ac:dyDescent="0.25">
      <c r="A15">
        <v>2</v>
      </c>
      <c r="B15" t="s">
        <v>123</v>
      </c>
      <c r="C15" s="2" t="s">
        <v>55</v>
      </c>
      <c r="D15" t="s">
        <v>30</v>
      </c>
      <c r="E15">
        <v>1</v>
      </c>
      <c r="F15" s="2">
        <v>744</v>
      </c>
      <c r="G15">
        <v>2</v>
      </c>
    </row>
    <row r="16" spans="1:7" x14ac:dyDescent="0.25">
      <c r="A16">
        <v>3</v>
      </c>
      <c r="B16" t="s">
        <v>122</v>
      </c>
      <c r="C16" s="2" t="s">
        <v>55</v>
      </c>
      <c r="D16" t="s">
        <v>30</v>
      </c>
      <c r="E16">
        <v>1</v>
      </c>
      <c r="F16" s="2">
        <v>1075</v>
      </c>
      <c r="G16">
        <v>2</v>
      </c>
    </row>
    <row r="17" spans="1:7" x14ac:dyDescent="0.25">
      <c r="A17">
        <v>4</v>
      </c>
      <c r="B17" t="s">
        <v>154</v>
      </c>
      <c r="C17" s="2" t="s">
        <v>55</v>
      </c>
      <c r="D17" t="s">
        <v>30</v>
      </c>
      <c r="E17">
        <v>1</v>
      </c>
      <c r="F17" s="2">
        <v>115</v>
      </c>
      <c r="G17">
        <v>2</v>
      </c>
    </row>
    <row r="18" spans="1:7" x14ac:dyDescent="0.25">
      <c r="A18">
        <v>5</v>
      </c>
      <c r="B18" t="s">
        <v>155</v>
      </c>
      <c r="C18" s="2" t="s">
        <v>55</v>
      </c>
      <c r="D18" t="s">
        <v>30</v>
      </c>
      <c r="E18">
        <v>1</v>
      </c>
      <c r="F18" s="2">
        <v>137</v>
      </c>
      <c r="G18">
        <v>2</v>
      </c>
    </row>
    <row r="19" spans="1:7" x14ac:dyDescent="0.25">
      <c r="A19">
        <v>6</v>
      </c>
      <c r="B19" t="s">
        <v>102</v>
      </c>
      <c r="C19" s="2" t="s">
        <v>55</v>
      </c>
      <c r="D19" t="s">
        <v>30</v>
      </c>
      <c r="E19">
        <v>1</v>
      </c>
      <c r="F19" s="2">
        <v>1251</v>
      </c>
      <c r="G19">
        <v>2</v>
      </c>
    </row>
    <row r="20" spans="1:7" x14ac:dyDescent="0.25">
      <c r="A20">
        <v>1</v>
      </c>
      <c r="B20" t="s">
        <v>152</v>
      </c>
      <c r="C20" s="2" t="s">
        <v>55</v>
      </c>
      <c r="D20" t="s">
        <v>10</v>
      </c>
      <c r="E20">
        <v>2</v>
      </c>
      <c r="F20" s="2">
        <v>3414</v>
      </c>
      <c r="G20">
        <v>2</v>
      </c>
    </row>
    <row r="21" spans="1:7" x14ac:dyDescent="0.25">
      <c r="A21">
        <v>2</v>
      </c>
      <c r="B21" t="s">
        <v>123</v>
      </c>
      <c r="C21" s="2" t="s">
        <v>55</v>
      </c>
      <c r="D21" t="s">
        <v>10</v>
      </c>
      <c r="E21">
        <v>2</v>
      </c>
      <c r="F21" s="2">
        <v>1496</v>
      </c>
      <c r="G21">
        <v>2</v>
      </c>
    </row>
    <row r="22" spans="1:7" x14ac:dyDescent="0.25">
      <c r="A22">
        <v>3</v>
      </c>
      <c r="B22" t="s">
        <v>122</v>
      </c>
      <c r="C22" s="2" t="s">
        <v>55</v>
      </c>
      <c r="D22" t="s">
        <v>10</v>
      </c>
      <c r="E22">
        <v>2</v>
      </c>
      <c r="F22" s="2">
        <v>1573</v>
      </c>
      <c r="G22">
        <v>2</v>
      </c>
    </row>
    <row r="23" spans="1:7" x14ac:dyDescent="0.25">
      <c r="A23">
        <v>4</v>
      </c>
      <c r="B23" t="s">
        <v>154</v>
      </c>
      <c r="C23" s="2" t="s">
        <v>55</v>
      </c>
      <c r="D23" t="s">
        <v>10</v>
      </c>
      <c r="E23">
        <v>2</v>
      </c>
      <c r="F23" s="2">
        <v>230</v>
      </c>
      <c r="G23">
        <v>2</v>
      </c>
    </row>
    <row r="24" spans="1:7" x14ac:dyDescent="0.25">
      <c r="A24">
        <v>5</v>
      </c>
      <c r="B24" t="s">
        <v>155</v>
      </c>
      <c r="C24" s="2" t="s">
        <v>55</v>
      </c>
      <c r="D24" t="s">
        <v>10</v>
      </c>
      <c r="E24">
        <v>2</v>
      </c>
      <c r="F24" s="2">
        <v>178</v>
      </c>
      <c r="G24">
        <v>2</v>
      </c>
    </row>
    <row r="25" spans="1:7" x14ac:dyDescent="0.25">
      <c r="A25">
        <v>6</v>
      </c>
      <c r="B25" t="s">
        <v>102</v>
      </c>
      <c r="C25" s="2" t="s">
        <v>55</v>
      </c>
      <c r="D25" t="s">
        <v>10</v>
      </c>
      <c r="E25">
        <v>2</v>
      </c>
      <c r="F25" s="2">
        <v>1580</v>
      </c>
      <c r="G25">
        <v>2</v>
      </c>
    </row>
    <row r="26" spans="1:7" x14ac:dyDescent="0.25">
      <c r="A26">
        <v>1</v>
      </c>
      <c r="B26" t="s">
        <v>152</v>
      </c>
      <c r="C26" t="s">
        <v>103</v>
      </c>
      <c r="D26" t="s">
        <v>30</v>
      </c>
      <c r="E26">
        <v>1</v>
      </c>
      <c r="F26">
        <v>8</v>
      </c>
      <c r="G26">
        <v>3</v>
      </c>
    </row>
    <row r="27" spans="1:7" x14ac:dyDescent="0.25">
      <c r="A27">
        <v>2</v>
      </c>
      <c r="B27" t="s">
        <v>123</v>
      </c>
      <c r="C27" t="s">
        <v>103</v>
      </c>
      <c r="D27" t="s">
        <v>30</v>
      </c>
      <c r="E27">
        <v>1</v>
      </c>
      <c r="F27">
        <v>63</v>
      </c>
      <c r="G27">
        <v>3</v>
      </c>
    </row>
    <row r="28" spans="1:7" x14ac:dyDescent="0.25">
      <c r="A28">
        <v>3</v>
      </c>
      <c r="B28" t="s">
        <v>122</v>
      </c>
      <c r="C28" t="s">
        <v>103</v>
      </c>
      <c r="D28" t="s">
        <v>30</v>
      </c>
      <c r="E28">
        <v>1</v>
      </c>
      <c r="F28">
        <v>18</v>
      </c>
      <c r="G28">
        <v>3</v>
      </c>
    </row>
    <row r="29" spans="1:7" x14ac:dyDescent="0.25">
      <c r="A29">
        <v>4</v>
      </c>
      <c r="B29" t="s">
        <v>154</v>
      </c>
      <c r="C29" t="s">
        <v>103</v>
      </c>
      <c r="D29" t="s">
        <v>30</v>
      </c>
      <c r="E29">
        <v>1</v>
      </c>
      <c r="F29">
        <v>8</v>
      </c>
      <c r="G29">
        <v>3</v>
      </c>
    </row>
    <row r="30" spans="1:7" x14ac:dyDescent="0.25">
      <c r="A30">
        <v>5</v>
      </c>
      <c r="B30" t="s">
        <v>155</v>
      </c>
      <c r="C30" t="s">
        <v>103</v>
      </c>
      <c r="D30" t="s">
        <v>30</v>
      </c>
      <c r="E30">
        <v>1</v>
      </c>
      <c r="F30">
        <v>5</v>
      </c>
      <c r="G30">
        <v>3</v>
      </c>
    </row>
    <row r="31" spans="1:7" x14ac:dyDescent="0.25">
      <c r="A31">
        <v>6</v>
      </c>
      <c r="B31" t="s">
        <v>102</v>
      </c>
      <c r="C31" t="s">
        <v>103</v>
      </c>
      <c r="D31" t="s">
        <v>30</v>
      </c>
      <c r="E31">
        <v>1</v>
      </c>
      <c r="F31">
        <v>67</v>
      </c>
      <c r="G31">
        <v>3</v>
      </c>
    </row>
    <row r="32" spans="1:7" x14ac:dyDescent="0.25">
      <c r="A32">
        <v>1</v>
      </c>
      <c r="B32" t="s">
        <v>152</v>
      </c>
      <c r="C32" t="s">
        <v>103</v>
      </c>
      <c r="D32" t="s">
        <v>10</v>
      </c>
      <c r="E32">
        <v>2</v>
      </c>
      <c r="F32">
        <v>12</v>
      </c>
      <c r="G32">
        <v>3</v>
      </c>
    </row>
    <row r="33" spans="1:7" x14ac:dyDescent="0.25">
      <c r="A33">
        <v>2</v>
      </c>
      <c r="B33" t="s">
        <v>123</v>
      </c>
      <c r="C33" t="s">
        <v>103</v>
      </c>
      <c r="D33" t="s">
        <v>10</v>
      </c>
      <c r="E33">
        <v>2</v>
      </c>
      <c r="F33">
        <v>154</v>
      </c>
      <c r="G33">
        <v>3</v>
      </c>
    </row>
    <row r="34" spans="1:7" x14ac:dyDescent="0.25">
      <c r="A34">
        <v>3</v>
      </c>
      <c r="B34" t="s">
        <v>122</v>
      </c>
      <c r="C34" t="s">
        <v>103</v>
      </c>
      <c r="D34" t="s">
        <v>10</v>
      </c>
      <c r="E34">
        <v>2</v>
      </c>
      <c r="F34">
        <v>26</v>
      </c>
      <c r="G34">
        <v>3</v>
      </c>
    </row>
    <row r="35" spans="1:7" x14ac:dyDescent="0.25">
      <c r="A35">
        <v>4</v>
      </c>
      <c r="B35" t="s">
        <v>154</v>
      </c>
      <c r="C35" t="s">
        <v>103</v>
      </c>
      <c r="D35" t="s">
        <v>10</v>
      </c>
      <c r="E35">
        <v>2</v>
      </c>
      <c r="F35">
        <v>8</v>
      </c>
      <c r="G35">
        <v>3</v>
      </c>
    </row>
    <row r="36" spans="1:7" x14ac:dyDescent="0.25">
      <c r="A36">
        <v>5</v>
      </c>
      <c r="B36" t="s">
        <v>155</v>
      </c>
      <c r="C36" t="s">
        <v>103</v>
      </c>
      <c r="D36" t="s">
        <v>10</v>
      </c>
      <c r="E36">
        <v>2</v>
      </c>
      <c r="F36">
        <v>11</v>
      </c>
      <c r="G36">
        <v>3</v>
      </c>
    </row>
    <row r="37" spans="1:7" x14ac:dyDescent="0.25">
      <c r="A37">
        <v>6</v>
      </c>
      <c r="B37" t="s">
        <v>102</v>
      </c>
      <c r="C37" t="s">
        <v>103</v>
      </c>
      <c r="D37" t="s">
        <v>10</v>
      </c>
      <c r="E37">
        <v>2</v>
      </c>
      <c r="F37">
        <v>105</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95</v>
      </c>
      <c r="B1" t="s">
        <v>0</v>
      </c>
      <c r="C1" t="s">
        <v>57</v>
      </c>
      <c r="D1" t="s">
        <v>104</v>
      </c>
      <c r="E1" t="s">
        <v>54</v>
      </c>
    </row>
    <row r="2" spans="1:5" x14ac:dyDescent="0.25">
      <c r="A2">
        <v>1</v>
      </c>
      <c r="B2" t="s">
        <v>124</v>
      </c>
      <c r="C2">
        <v>1809</v>
      </c>
      <c r="D2">
        <v>1634</v>
      </c>
      <c r="E2">
        <v>360</v>
      </c>
    </row>
    <row r="3" spans="1:5" x14ac:dyDescent="0.25">
      <c r="A3">
        <v>2</v>
      </c>
      <c r="B3" t="s">
        <v>125</v>
      </c>
      <c r="C3">
        <v>653</v>
      </c>
      <c r="D3">
        <v>553</v>
      </c>
      <c r="E3">
        <v>17</v>
      </c>
    </row>
    <row r="4" spans="1:5" x14ac:dyDescent="0.25">
      <c r="A4">
        <v>3</v>
      </c>
      <c r="B4" t="s">
        <v>136</v>
      </c>
      <c r="C4">
        <v>271</v>
      </c>
      <c r="D4">
        <v>248</v>
      </c>
      <c r="E4">
        <v>11</v>
      </c>
    </row>
    <row r="5" spans="1:5" x14ac:dyDescent="0.25">
      <c r="A5" s="2">
        <v>4</v>
      </c>
      <c r="B5" s="2" t="s">
        <v>156</v>
      </c>
      <c r="C5" s="2">
        <v>263</v>
      </c>
      <c r="D5" s="2">
        <v>239</v>
      </c>
      <c r="E5" s="2">
        <v>132</v>
      </c>
    </row>
    <row r="6" spans="1:5" x14ac:dyDescent="0.25">
      <c r="A6" s="2">
        <v>5</v>
      </c>
      <c r="B6" s="2" t="s">
        <v>157</v>
      </c>
      <c r="C6" s="2">
        <v>187</v>
      </c>
      <c r="D6" s="2">
        <v>184</v>
      </c>
      <c r="E6" s="2">
        <v>9</v>
      </c>
    </row>
    <row r="7" spans="1:5" x14ac:dyDescent="0.25">
      <c r="A7" s="2">
        <v>6</v>
      </c>
      <c r="B7" s="2" t="s">
        <v>102</v>
      </c>
      <c r="C7" s="2">
        <v>576</v>
      </c>
      <c r="D7" s="2">
        <v>520</v>
      </c>
      <c r="E7" s="2">
        <v>167</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95</v>
      </c>
      <c r="B1" t="s">
        <v>0</v>
      </c>
      <c r="C1" t="s">
        <v>59</v>
      </c>
      <c r="D1" t="s">
        <v>104</v>
      </c>
      <c r="E1" t="s">
        <v>54</v>
      </c>
    </row>
    <row r="2" spans="1:5" x14ac:dyDescent="0.25">
      <c r="A2" s="2">
        <v>1</v>
      </c>
      <c r="B2" s="2" t="s">
        <v>124</v>
      </c>
      <c r="C2" s="2">
        <v>72</v>
      </c>
      <c r="D2" s="2">
        <v>58</v>
      </c>
      <c r="E2" s="2">
        <v>40</v>
      </c>
    </row>
    <row r="3" spans="1:5" x14ac:dyDescent="0.25">
      <c r="A3" s="2">
        <v>2</v>
      </c>
      <c r="B3" s="2" t="s">
        <v>125</v>
      </c>
      <c r="C3" s="2">
        <v>25</v>
      </c>
      <c r="D3" s="2">
        <v>14</v>
      </c>
      <c r="E3" s="2">
        <v>8</v>
      </c>
    </row>
    <row r="4" spans="1:5" x14ac:dyDescent="0.25">
      <c r="A4" s="2">
        <v>3</v>
      </c>
      <c r="B4" s="2" t="s">
        <v>137</v>
      </c>
      <c r="C4" s="2">
        <v>21</v>
      </c>
      <c r="D4" s="2">
        <v>14</v>
      </c>
      <c r="E4" s="2">
        <v>0</v>
      </c>
    </row>
    <row r="5" spans="1:5" x14ac:dyDescent="0.25">
      <c r="A5" s="2">
        <v>4</v>
      </c>
      <c r="B5" s="2" t="s">
        <v>158</v>
      </c>
      <c r="C5" s="2">
        <v>16</v>
      </c>
      <c r="D5" s="2">
        <v>11</v>
      </c>
      <c r="E5" s="2">
        <v>8</v>
      </c>
    </row>
    <row r="6" spans="1:5" x14ac:dyDescent="0.25">
      <c r="A6" s="2">
        <v>5</v>
      </c>
      <c r="B6" s="2" t="s">
        <v>159</v>
      </c>
      <c r="C6" s="2">
        <v>10</v>
      </c>
      <c r="D6" s="2">
        <v>4</v>
      </c>
      <c r="E6" s="2">
        <v>0</v>
      </c>
    </row>
    <row r="7" spans="1:5" x14ac:dyDescent="0.25">
      <c r="A7" s="2">
        <v>6</v>
      </c>
      <c r="B7" s="2" t="s">
        <v>102</v>
      </c>
      <c r="C7" s="2">
        <v>86</v>
      </c>
      <c r="D7" s="2">
        <v>55</v>
      </c>
      <c r="E7" s="2">
        <v>26</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119</v>
      </c>
      <c r="B1" t="s">
        <v>120</v>
      </c>
      <c r="C1" t="s">
        <v>121</v>
      </c>
    </row>
    <row r="2" spans="1:3" x14ac:dyDescent="0.25">
      <c r="A2" s="1" t="s">
        <v>149</v>
      </c>
      <c r="B2" s="1" t="s">
        <v>150</v>
      </c>
      <c r="C2" s="1" t="s">
        <v>151</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100</v>
      </c>
      <c r="B1" t="s">
        <v>118</v>
      </c>
      <c r="C1" t="s">
        <v>110</v>
      </c>
      <c r="D1" t="s">
        <v>95</v>
      </c>
    </row>
    <row r="2" spans="1:4" x14ac:dyDescent="0.25">
      <c r="A2">
        <v>0</v>
      </c>
      <c r="B2" t="s">
        <v>88</v>
      </c>
      <c r="C2" t="s">
        <v>65</v>
      </c>
      <c r="D2">
        <v>1</v>
      </c>
    </row>
    <row r="3" spans="1:4" x14ac:dyDescent="0.25">
      <c r="A3">
        <v>0</v>
      </c>
      <c r="B3" t="s">
        <v>88</v>
      </c>
      <c r="C3" t="s">
        <v>90</v>
      </c>
      <c r="D3">
        <v>2</v>
      </c>
    </row>
    <row r="4" spans="1:4" x14ac:dyDescent="0.25">
      <c r="A4">
        <v>0</v>
      </c>
      <c r="B4" t="s">
        <v>88</v>
      </c>
      <c r="C4" t="s">
        <v>64</v>
      </c>
      <c r="D4">
        <v>3</v>
      </c>
    </row>
    <row r="5" spans="1:4" x14ac:dyDescent="0.25">
      <c r="A5">
        <v>0</v>
      </c>
      <c r="B5" t="s">
        <v>88</v>
      </c>
      <c r="C5" t="s">
        <v>89</v>
      </c>
      <c r="D5">
        <v>4</v>
      </c>
    </row>
    <row r="6" spans="1:4" x14ac:dyDescent="0.25">
      <c r="A6">
        <v>425</v>
      </c>
      <c r="B6" t="s">
        <v>51</v>
      </c>
      <c r="C6" t="s">
        <v>65</v>
      </c>
      <c r="D6">
        <v>1</v>
      </c>
    </row>
    <row r="7" spans="1:4" x14ac:dyDescent="0.25">
      <c r="A7">
        <v>0</v>
      </c>
      <c r="B7" t="s">
        <v>51</v>
      </c>
      <c r="C7" t="s">
        <v>90</v>
      </c>
      <c r="D7">
        <v>2</v>
      </c>
    </row>
    <row r="8" spans="1:4" x14ac:dyDescent="0.25">
      <c r="A8">
        <v>0</v>
      </c>
      <c r="B8" t="s">
        <v>51</v>
      </c>
      <c r="C8" t="s">
        <v>64</v>
      </c>
      <c r="D8">
        <v>3</v>
      </c>
    </row>
    <row r="9" spans="1:4" x14ac:dyDescent="0.25">
      <c r="A9">
        <v>0</v>
      </c>
      <c r="B9" t="s">
        <v>51</v>
      </c>
      <c r="C9" t="s">
        <v>89</v>
      </c>
      <c r="D9">
        <v>4</v>
      </c>
    </row>
    <row r="10" spans="1:4" x14ac:dyDescent="0.25">
      <c r="A10">
        <v>0</v>
      </c>
      <c r="B10" t="s">
        <v>52</v>
      </c>
      <c r="C10" t="s">
        <v>65</v>
      </c>
      <c r="D10">
        <v>1</v>
      </c>
    </row>
    <row r="11" spans="1:4" x14ac:dyDescent="0.25">
      <c r="A11">
        <v>0</v>
      </c>
      <c r="B11" t="s">
        <v>52</v>
      </c>
      <c r="C11" t="s">
        <v>90</v>
      </c>
      <c r="D11">
        <v>2</v>
      </c>
    </row>
    <row r="12" spans="1:4" x14ac:dyDescent="0.25">
      <c r="A12">
        <v>0</v>
      </c>
      <c r="B12" t="s">
        <v>52</v>
      </c>
      <c r="C12" t="s">
        <v>64</v>
      </c>
      <c r="D12">
        <v>3</v>
      </c>
    </row>
    <row r="13" spans="1:4" x14ac:dyDescent="0.25">
      <c r="A13">
        <v>0</v>
      </c>
      <c r="B13" t="s">
        <v>52</v>
      </c>
      <c r="C13" t="s">
        <v>89</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5FCF27-C05A-47F7-AB6B-3FBE333CBFD7}">
  <ds:schemaRefs>
    <ds:schemaRef ds:uri="http://purl.org/dc/terms/"/>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3.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Meldunek tygodniowy</dc:title>
  <dc:creator>Sebastian</dc:creator>
  <cp:lastModifiedBy>Otyś Rafał</cp:lastModifiedBy>
  <cp:lastPrinted>2015-01-07T11:10:02Z</cp:lastPrinted>
  <dcterms:created xsi:type="dcterms:W3CDTF">2014-07-29T18:33:30Z</dcterms:created>
  <dcterms:modified xsi:type="dcterms:W3CDTF">2023-12-20T10:28:25Z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