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B39996BF-18E0-48D2-9E04-6D4F0761AC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E Nad. Złoty Potok" sheetId="2" r:id="rId1"/>
  </sheets>
  <calcPr calcId="181029"/>
</workbook>
</file>

<file path=xl/calcChain.xml><?xml version="1.0" encoding="utf-8"?>
<calcChain xmlns="http://schemas.openxmlformats.org/spreadsheetml/2006/main">
  <c r="AH14" i="2" l="1"/>
  <c r="AE14" i="2"/>
  <c r="AD14" i="2"/>
  <c r="AJ10" i="2"/>
  <c r="AO10" i="2" s="1"/>
  <c r="AJ11" i="2"/>
  <c r="AO11" i="2" s="1"/>
  <c r="AJ12" i="2"/>
  <c r="AO12" i="2" s="1"/>
  <c r="AJ5" i="2"/>
  <c r="AO5" i="2" s="1"/>
  <c r="AJ8" i="2"/>
  <c r="AJ9" i="2"/>
  <c r="AO9" i="2" s="1"/>
  <c r="AJ7" i="2"/>
  <c r="AO7" i="2" s="1"/>
  <c r="AJ13" i="2"/>
  <c r="AO13" i="2" s="1"/>
  <c r="AJ6" i="2"/>
  <c r="AO6" i="2" s="1"/>
  <c r="AJ4" i="2"/>
  <c r="AO4" i="2" s="1"/>
  <c r="AJ3" i="2"/>
  <c r="AO3" i="2" s="1"/>
  <c r="AI10" i="2"/>
  <c r="AI11" i="2"/>
  <c r="AN11" i="2" s="1"/>
  <c r="AI12" i="2"/>
  <c r="AN12" i="2" s="1"/>
  <c r="AI5" i="2"/>
  <c r="AN5" i="2" s="1"/>
  <c r="AI8" i="2"/>
  <c r="AN8" i="2" s="1"/>
  <c r="AI9" i="2"/>
  <c r="AN9" i="2" s="1"/>
  <c r="AI7" i="2"/>
  <c r="AN7" i="2" s="1"/>
  <c r="AI13" i="2"/>
  <c r="AN13" i="2" s="1"/>
  <c r="AI6" i="2"/>
  <c r="AI4" i="2"/>
  <c r="AN4" i="2" s="1"/>
  <c r="AI3" i="2"/>
  <c r="AN3" i="2" s="1"/>
  <c r="AM8" i="2" l="1"/>
  <c r="AO8" i="2"/>
  <c r="AO14" i="2" s="1"/>
  <c r="AM7" i="2"/>
  <c r="AM4" i="2"/>
  <c r="AM9" i="2"/>
  <c r="AM6" i="2"/>
  <c r="AM10" i="2"/>
  <c r="AM11" i="2"/>
  <c r="AI14" i="2"/>
  <c r="AJ14" i="2"/>
  <c r="AN10" i="2"/>
  <c r="AM12" i="2"/>
  <c r="AR12" i="2"/>
  <c r="AN6" i="2"/>
  <c r="AR6" i="2" s="1"/>
  <c r="AR4" i="2"/>
  <c r="AR13" i="2"/>
  <c r="AR5" i="2"/>
  <c r="AR7" i="2"/>
  <c r="AR11" i="2"/>
  <c r="AR9" i="2"/>
  <c r="AR3" i="2"/>
  <c r="AM5" i="2"/>
  <c r="AM13" i="2"/>
  <c r="AM3" i="2"/>
  <c r="AR8" i="2" l="1"/>
  <c r="AM14" i="2"/>
  <c r="AN14" i="2"/>
  <c r="AR10" i="2"/>
  <c r="AR14" i="2" l="1"/>
</calcChain>
</file>

<file path=xl/sharedStrings.xml><?xml version="1.0" encoding="utf-8"?>
<sst xmlns="http://schemas.openxmlformats.org/spreadsheetml/2006/main" count="409" uniqueCount="128">
  <si>
    <t>ODBIORCA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</si>
  <si>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</si>
  <si>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</si>
  <si>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</si>
  <si>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>Dane identyfikacyjne i techniczne ppe</t>
  </si>
  <si>
    <t>Fakturowanie</t>
  </si>
  <si>
    <t>Pełnomocnictwa</t>
  </si>
  <si>
    <t>Przeprowadzenie procesu ZS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</si>
  <si>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</si>
  <si>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</si>
  <si>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</si>
  <si>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</si>
  <si>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</si>
  <si>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</si>
  <si>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</si>
  <si>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</si>
  <si>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</si>
  <si>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</si>
  <si>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</si>
  <si>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</si>
  <si>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</si>
  <si>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</si>
  <si>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</si>
  <si>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</si>
  <si>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</si>
  <si>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</si>
  <si>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</si>
  <si>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</si>
  <si>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</si>
  <si>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</si>
  <si>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</si>
  <si>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Adres dla dostarczania faktury elektronicznej</t>
  </si>
  <si>
    <t>Okres zgłoszenia od</t>
  </si>
  <si>
    <t>Okres zgłoszenia do</t>
  </si>
  <si>
    <t>Data deklarowana rozpoczęcia sprzedaży</t>
  </si>
  <si>
    <t>Roczne zużycie energii</t>
  </si>
  <si>
    <t>Faktura zbiorcza  [TAK/NIE]</t>
  </si>
  <si>
    <t>Oznaczenie  grupy dla faktury zbiorczej</t>
  </si>
  <si>
    <t>Elektroniczny obraz faktury [TAK/NIE]</t>
  </si>
  <si>
    <t>Czy trzeba wypowiedzieć umowę kompleksową (tak/nie)</t>
  </si>
  <si>
    <t>Czy trzeba złożyć wniosek do zawarcia umowy z OSD (tak/nie)</t>
  </si>
  <si>
    <t>Czy trzeba zawrzeć umowę z OSD (tak/nie)</t>
  </si>
  <si>
    <t>LP.</t>
  </si>
  <si>
    <t>Szacowane zużycie energii w okresie trwania umowy</t>
  </si>
  <si>
    <t>Szacowane  zużycie energii w okresie trwania umowy              z opcją + 20 %</t>
  </si>
  <si>
    <t>C11</t>
  </si>
  <si>
    <t>tak</t>
  </si>
  <si>
    <t>nie</t>
  </si>
  <si>
    <t>kolejna</t>
  </si>
  <si>
    <t>Tauron Dystrybucja S.A.</t>
  </si>
  <si>
    <t>rozdzielona</t>
  </si>
  <si>
    <t>NABYWCA</t>
  </si>
  <si>
    <t>Dane adresowe ppe</t>
  </si>
  <si>
    <t>czas nieoznaczony</t>
  </si>
  <si>
    <t>Sprzedawca rezerwowy (Tauron Sprzedaż sp. z o.o.)</t>
  </si>
  <si>
    <t>Nadleśnictwo Złoty Potok</t>
  </si>
  <si>
    <t>5730004007</t>
  </si>
  <si>
    <t>150026078</t>
  </si>
  <si>
    <t>42-253</t>
  </si>
  <si>
    <t>Złoty Potok</t>
  </si>
  <si>
    <t>Kościuszki</t>
  </si>
  <si>
    <t>2</t>
  </si>
  <si>
    <t>Wiata edukacyjna</t>
  </si>
  <si>
    <t>Apolonka</t>
  </si>
  <si>
    <t>Koniecpolska</t>
  </si>
  <si>
    <t>dz, 387/4</t>
  </si>
  <si>
    <t>Ponik</t>
  </si>
  <si>
    <t>Kielecka</t>
  </si>
  <si>
    <t>Dz, 290/11</t>
  </si>
  <si>
    <t>42-256</t>
  </si>
  <si>
    <t>Olsztyn</t>
  </si>
  <si>
    <t>Żwirki i Wigury</t>
  </si>
  <si>
    <t>Dz, 507/2</t>
  </si>
  <si>
    <t>Kancelaria Leśnictwa Zielona Góra</t>
  </si>
  <si>
    <t>Kusięta</t>
  </si>
  <si>
    <t>2A</t>
  </si>
  <si>
    <t>Kancelaria Leśnictwa Konstantynów</t>
  </si>
  <si>
    <t>42-523</t>
  </si>
  <si>
    <t>Bystrzanowice</t>
  </si>
  <si>
    <t>158</t>
  </si>
  <si>
    <t>Kancelaria Leśnictwa Zrębice</t>
  </si>
  <si>
    <t>Zrębice</t>
  </si>
  <si>
    <t>Janowska</t>
  </si>
  <si>
    <t>29A</t>
  </si>
  <si>
    <t>Kancelaria Leśnictwa Żarki</t>
  </si>
  <si>
    <t>42-310</t>
  </si>
  <si>
    <t>Żarki</t>
  </si>
  <si>
    <t>Koziegłowska</t>
  </si>
  <si>
    <t>3D</t>
  </si>
  <si>
    <t>42-360</t>
  </si>
  <si>
    <t>Choroń</t>
  </si>
  <si>
    <t>Wolności</t>
  </si>
  <si>
    <t>Dz, 215/9</t>
  </si>
  <si>
    <t>Kancelaria Leśnictwa Siedlec</t>
  </si>
  <si>
    <t>42-260</t>
  </si>
  <si>
    <t>Rudnik Wielki</t>
  </si>
  <si>
    <t>Gajowa</t>
  </si>
  <si>
    <t>89</t>
  </si>
  <si>
    <t>590322428400720826</t>
  </si>
  <si>
    <t>322056086198</t>
  </si>
  <si>
    <t>C12a</t>
  </si>
  <si>
    <t>590322428400472428</t>
  </si>
  <si>
    <t>96358966</t>
  </si>
  <si>
    <t>590322428400761041</t>
  </si>
  <si>
    <t>92357160</t>
  </si>
  <si>
    <t>590322428400753060</t>
  </si>
  <si>
    <t>92357500</t>
  </si>
  <si>
    <t>590322428400753008</t>
  </si>
  <si>
    <t>94379800</t>
  </si>
  <si>
    <t>590322428400759666</t>
  </si>
  <si>
    <t>94506175</t>
  </si>
  <si>
    <t>590322428400752513</t>
  </si>
  <si>
    <t>94380965</t>
  </si>
  <si>
    <t>590322428200596140</t>
  </si>
  <si>
    <t>94227308</t>
  </si>
  <si>
    <t>590322428400769573</t>
  </si>
  <si>
    <t>95971728</t>
  </si>
  <si>
    <t>590322428400776717</t>
  </si>
  <si>
    <t>96241888</t>
  </si>
  <si>
    <t>590322428400720819</t>
  </si>
  <si>
    <t>97610271</t>
  </si>
  <si>
    <t>zloty_potok@katowice.lasy.gov.pl</t>
  </si>
  <si>
    <t>Razem:</t>
  </si>
  <si>
    <t>Nadleśnictwo Biuro</t>
  </si>
  <si>
    <t>Nadleśnictwo Garaże</t>
  </si>
  <si>
    <t>Dostrzegalnia ppoż. Ponik</t>
  </si>
  <si>
    <t>Dostrzegalnia ppoż. Olsztyn</t>
  </si>
  <si>
    <t>Dostrzegalnia ppoż. Choroń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</si>
</sst>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</font>
    <font>
      <sz val="8"/>
      <color theme="10"/>
      <name val="Calibri"/>
      <family val="2"/>
      <scheme val="minor"/>
    </font>
    <font>
      <b/>
      <sz val="10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0" xfId="0" applyFont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13" borderId="1" xfId="0" applyFont="1" applyFill="1" applyBorder="1" applyAlignment="1">
      <alignment horizontal="right" vertical="center"/>
    </xf>
    <xf numFmtId="1" fontId="2" fillId="13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0" fontId="9" fillId="0" borderId="1" xfId="2" applyFont="1" applyBorder="1"/>
    <xf numFmtId="0" fontId="2" fillId="1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right"/>
    </xf>
    <xf numFmtId="49" fontId="2" fillId="0" borderId="1" xfId="0" applyNumberFormat="1" applyFont="1" applyBorder="1"/>
  </cellXfs>
  <cellStyles count="6">
    <cellStyle name="Hiperłącze" xfId="2" builtinId="8"/>
    <cellStyle name="Normalny" xfId="0" builtinId="0"/>
    <cellStyle name="Normalny 2" xfId="1" xr:uid="{00000000-0005-0000-0000-000002000000}"/>
    <cellStyle name="Normalny 3" xfId="4" xr:uid="{00000000-0005-0000-0000-000003000000}"/>
    <cellStyle name="Normalny 4" xfId="3" xr:uid="{00000000-0005-0000-0000-000004000000}"/>
    <cellStyle name="Walutowy 2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loty_potok@katowice.lasy.gov.pl" TargetMode="External"/><Relationship Id="rId1" Type="http://schemas.openxmlformats.org/officeDocument/2006/relationships/hyperlink" Target="mailto:zloty_potok@katowice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T1" workbookViewId="0">
      <selection activeCell="AA30" sqref="AA30"/>
    </sheetView>
  </sheetViews>
  <sheetFormatPr defaultColWidth="10.28515625" defaultRowHeight="12.75"/>
  <cols>
    <col min="1" max="1" width="10.28515625" style="5" customWidth="1"/>
    <col min="2" max="2" width="22" style="17" customWidth="1"/>
    <col min="3" max="3" width="12.28515625" style="17" customWidth="1"/>
    <col min="4" max="4" width="10.42578125" style="17" customWidth="1"/>
    <col min="5" max="5" width="8.42578125" style="17" customWidth="1"/>
    <col min="6" max="6" width="10.5703125" style="17" customWidth="1"/>
    <col min="7" max="7" width="19.85546875" style="17" customWidth="1"/>
    <col min="8" max="8" width="7.85546875" style="17" customWidth="1"/>
    <col min="9" max="9" width="30.140625" style="17" customWidth="1"/>
    <col min="10" max="10" width="7" style="17" customWidth="1"/>
    <col min="11" max="11" width="13" style="17" customWidth="1"/>
    <col min="12" max="12" width="17" style="17" bestFit="1" customWidth="1"/>
    <col min="13" max="13" width="7.28515625" style="17" customWidth="1"/>
    <col min="14" max="14" width="25.5703125" style="17" bestFit="1" customWidth="1"/>
    <col min="15" max="15" width="5.85546875" style="17" bestFit="1" customWidth="1"/>
    <col min="16" max="16" width="8.42578125" style="17" bestFit="1" customWidth="1"/>
    <col min="17" max="17" width="10.7109375" style="17" bestFit="1" customWidth="1"/>
    <col min="18" max="18" width="10.85546875" style="17" bestFit="1" customWidth="1"/>
    <col min="19" max="19" width="8.42578125" style="17" bestFit="1" customWidth="1"/>
    <col min="20" max="20" width="7" style="17" bestFit="1" customWidth="1"/>
    <col min="21" max="21" width="11.85546875" style="17" customWidth="1"/>
    <col min="22" max="22" width="13.7109375" style="17" customWidth="1"/>
    <col min="23" max="23" width="20" style="17" customWidth="1"/>
    <col min="24" max="24" width="22.28515625" style="17" customWidth="1"/>
    <col min="25" max="25" width="38.5703125" style="17" bestFit="1" customWidth="1"/>
    <col min="26" max="26" width="17.28515625" style="17" customWidth="1"/>
    <col min="27" max="27" width="12.140625" style="17" customWidth="1"/>
    <col min="28" max="28" width="7.28515625" style="17" customWidth="1"/>
    <col min="29" max="29" width="9.5703125" style="5" customWidth="1"/>
    <col min="30" max="33" width="7.28515625" style="4" customWidth="1"/>
    <col min="34" max="34" width="12.28515625" style="4" bestFit="1" customWidth="1"/>
    <col min="35" max="35" width="10.42578125" style="4" bestFit="1" customWidth="1"/>
    <col min="36" max="39" width="9" style="4" customWidth="1"/>
    <col min="40" max="40" width="13.140625" style="4" customWidth="1"/>
    <col min="41" max="43" width="7.28515625" style="4" customWidth="1"/>
    <col min="44" max="44" width="9" style="4" customWidth="1"/>
    <col min="45" max="47" width="10.28515625" style="17" customWidth="1"/>
    <col min="48" max="48" width="24.28515625" style="17" bestFit="1" customWidth="1"/>
    <col min="49" max="51" width="14.42578125" style="14" customWidth="1"/>
    <col min="52" max="54" width="14.5703125" style="16" customWidth="1"/>
    <col min="55" max="16384" width="10.28515625" style="17"/>
  </cols>
  <sheetData>
    <row r="1" spans="1:54" s="8" customFormat="1" ht="33.75" customHeight="1">
      <c r="A1" s="7" t="s">
        <v>42</v>
      </c>
      <c r="B1" s="32" t="s">
        <v>51</v>
      </c>
      <c r="C1" s="33"/>
      <c r="D1" s="33"/>
      <c r="E1" s="33"/>
      <c r="F1" s="33"/>
      <c r="G1" s="33"/>
      <c r="H1" s="33"/>
      <c r="I1" s="34" t="s">
        <v>0</v>
      </c>
      <c r="J1" s="34"/>
      <c r="K1" s="34"/>
      <c r="L1" s="34"/>
      <c r="M1" s="34"/>
      <c r="N1" s="35" t="s">
        <v>52</v>
      </c>
      <c r="O1" s="36"/>
      <c r="P1" s="36"/>
      <c r="Q1" s="36"/>
      <c r="R1" s="36"/>
      <c r="S1" s="36"/>
      <c r="T1" s="37"/>
      <c r="U1" s="30" t="s">
        <v>1</v>
      </c>
      <c r="V1" s="38" t="s">
        <v>2</v>
      </c>
      <c r="W1" s="30" t="s">
        <v>3</v>
      </c>
      <c r="X1" s="42" t="s">
        <v>4</v>
      </c>
      <c r="Y1" s="43"/>
      <c r="Z1" s="43"/>
      <c r="AA1" s="43"/>
      <c r="AB1" s="43"/>
      <c r="AC1" s="44"/>
      <c r="AD1" s="45" t="s">
        <v>35</v>
      </c>
      <c r="AE1" s="46"/>
      <c r="AF1" s="46"/>
      <c r="AG1" s="46"/>
      <c r="AH1" s="47"/>
      <c r="AI1" s="48" t="s">
        <v>43</v>
      </c>
      <c r="AJ1" s="49"/>
      <c r="AK1" s="49"/>
      <c r="AL1" s="49"/>
      <c r="AM1" s="50"/>
      <c r="AN1" s="51" t="s">
        <v>44</v>
      </c>
      <c r="AO1" s="52"/>
      <c r="AP1" s="52"/>
      <c r="AQ1" s="52"/>
      <c r="AR1" s="53"/>
      <c r="AS1" s="39" t="s">
        <v>5</v>
      </c>
      <c r="AT1" s="39"/>
      <c r="AU1" s="39"/>
      <c r="AV1" s="39"/>
      <c r="AW1" s="40" t="s">
        <v>6</v>
      </c>
      <c r="AX1" s="40"/>
      <c r="AY1" s="40"/>
      <c r="AZ1" s="41" t="s">
        <v>7</v>
      </c>
      <c r="BA1" s="41"/>
      <c r="BB1" s="41"/>
    </row>
    <row r="2" spans="1:54" s="14" customFormat="1" ht="63.75">
      <c r="A2" s="7" t="s">
        <v>42</v>
      </c>
      <c r="B2" s="9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  <c r="H2" s="10" t="s">
        <v>14</v>
      </c>
      <c r="I2" s="25" t="s">
        <v>16</v>
      </c>
      <c r="J2" s="25" t="s">
        <v>11</v>
      </c>
      <c r="K2" s="25" t="s">
        <v>12</v>
      </c>
      <c r="L2" s="25" t="s">
        <v>17</v>
      </c>
      <c r="M2" s="25" t="s">
        <v>14</v>
      </c>
      <c r="N2" s="11" t="s">
        <v>18</v>
      </c>
      <c r="O2" s="1" t="s">
        <v>11</v>
      </c>
      <c r="P2" s="1" t="s">
        <v>12</v>
      </c>
      <c r="Q2" s="1" t="s">
        <v>13</v>
      </c>
      <c r="R2" s="1" t="s">
        <v>19</v>
      </c>
      <c r="S2" s="1" t="s">
        <v>14</v>
      </c>
      <c r="T2" s="1" t="s">
        <v>15</v>
      </c>
      <c r="U2" s="31"/>
      <c r="V2" s="38"/>
      <c r="W2" s="31"/>
      <c r="X2" s="25" t="s">
        <v>20</v>
      </c>
      <c r="Y2" s="25" t="s">
        <v>21</v>
      </c>
      <c r="Z2" s="12" t="s">
        <v>22</v>
      </c>
      <c r="AA2" s="12" t="s">
        <v>23</v>
      </c>
      <c r="AB2" s="12" t="s">
        <v>24</v>
      </c>
      <c r="AC2" s="12" t="s">
        <v>25</v>
      </c>
      <c r="AD2" s="25" t="s">
        <v>26</v>
      </c>
      <c r="AE2" s="25" t="s">
        <v>27</v>
      </c>
      <c r="AF2" s="25" t="s">
        <v>28</v>
      </c>
      <c r="AG2" s="25" t="s">
        <v>29</v>
      </c>
      <c r="AH2" s="3" t="s">
        <v>30</v>
      </c>
      <c r="AI2" s="28" t="s">
        <v>26</v>
      </c>
      <c r="AJ2" s="28" t="s">
        <v>27</v>
      </c>
      <c r="AK2" s="28" t="s">
        <v>28</v>
      </c>
      <c r="AL2" s="28" t="s">
        <v>29</v>
      </c>
      <c r="AM2" s="28" t="s">
        <v>30</v>
      </c>
      <c r="AN2" s="28" t="s">
        <v>26</v>
      </c>
      <c r="AO2" s="28" t="s">
        <v>27</v>
      </c>
      <c r="AP2" s="28" t="s">
        <v>28</v>
      </c>
      <c r="AQ2" s="28" t="s">
        <v>29</v>
      </c>
      <c r="AR2" s="28" t="s">
        <v>30</v>
      </c>
      <c r="AS2" s="13" t="s">
        <v>36</v>
      </c>
      <c r="AT2" s="13" t="s">
        <v>37</v>
      </c>
      <c r="AU2" s="13" t="s">
        <v>38</v>
      </c>
      <c r="AV2" s="13" t="s">
        <v>31</v>
      </c>
      <c r="AW2" s="25" t="s">
        <v>39</v>
      </c>
      <c r="AX2" s="25" t="s">
        <v>40</v>
      </c>
      <c r="AY2" s="25" t="s">
        <v>41</v>
      </c>
      <c r="AZ2" s="3" t="s">
        <v>32</v>
      </c>
      <c r="BA2" s="3" t="s">
        <v>33</v>
      </c>
      <c r="BB2" s="3" t="s">
        <v>34</v>
      </c>
    </row>
    <row r="3" spans="1:54">
      <c r="A3" s="6">
        <v>1</v>
      </c>
      <c r="B3" s="2" t="s">
        <v>55</v>
      </c>
      <c r="C3" s="15" t="s">
        <v>56</v>
      </c>
      <c r="D3" s="15" t="s">
        <v>57</v>
      </c>
      <c r="E3" s="2" t="s">
        <v>58</v>
      </c>
      <c r="F3" s="2" t="s">
        <v>59</v>
      </c>
      <c r="G3" s="2" t="s">
        <v>60</v>
      </c>
      <c r="H3" s="2" t="s">
        <v>61</v>
      </c>
      <c r="I3" s="2" t="s">
        <v>55</v>
      </c>
      <c r="J3" s="2" t="s">
        <v>58</v>
      </c>
      <c r="K3" s="2" t="s">
        <v>59</v>
      </c>
      <c r="L3" s="2" t="s">
        <v>60</v>
      </c>
      <c r="M3" s="2" t="s">
        <v>61</v>
      </c>
      <c r="N3" s="2" t="s">
        <v>123</v>
      </c>
      <c r="O3" s="2" t="s">
        <v>58</v>
      </c>
      <c r="P3" s="2" t="s">
        <v>59</v>
      </c>
      <c r="Q3" s="2" t="s">
        <v>59</v>
      </c>
      <c r="R3" s="2" t="s">
        <v>60</v>
      </c>
      <c r="S3" s="55" t="s">
        <v>61</v>
      </c>
      <c r="T3" s="2"/>
      <c r="U3" s="2" t="s">
        <v>48</v>
      </c>
      <c r="V3" s="2" t="s">
        <v>50</v>
      </c>
      <c r="W3" s="19" t="s">
        <v>53</v>
      </c>
      <c r="X3" s="2" t="s">
        <v>49</v>
      </c>
      <c r="Y3" s="2" t="s">
        <v>54</v>
      </c>
      <c r="Z3" s="2" t="s">
        <v>98</v>
      </c>
      <c r="AA3" s="19" t="s">
        <v>99</v>
      </c>
      <c r="AB3" s="2" t="s">
        <v>100</v>
      </c>
      <c r="AC3" s="2">
        <v>30</v>
      </c>
      <c r="AD3" s="2">
        <v>11080</v>
      </c>
      <c r="AE3" s="15">
        <v>31033</v>
      </c>
      <c r="AF3" s="15"/>
      <c r="AG3" s="15"/>
      <c r="AH3" s="26">
        <v>42113</v>
      </c>
      <c r="AI3" s="23">
        <f>INT(AD3/12*7)</f>
        <v>6463</v>
      </c>
      <c r="AJ3" s="23">
        <f>INT(AE3/12*7)</f>
        <v>18102</v>
      </c>
      <c r="AK3" s="23"/>
      <c r="AL3" s="23"/>
      <c r="AM3" s="23">
        <f t="shared" ref="AM3:AM12" si="0">SUM(AI3:AJ3)</f>
        <v>24565</v>
      </c>
      <c r="AN3" s="22">
        <f>INT(AI3*1.2)</f>
        <v>7755</v>
      </c>
      <c r="AO3" s="22">
        <f>INT(AJ3*1.2)</f>
        <v>21722</v>
      </c>
      <c r="AP3" s="22"/>
      <c r="AQ3" s="22"/>
      <c r="AR3" s="22">
        <f>AN3+AO3</f>
        <v>29477</v>
      </c>
      <c r="AS3" s="6" t="s">
        <v>47</v>
      </c>
      <c r="AT3" s="6"/>
      <c r="AU3" s="6" t="s">
        <v>46</v>
      </c>
      <c r="AV3" s="27" t="s">
        <v>121</v>
      </c>
      <c r="AW3" s="6" t="s">
        <v>47</v>
      </c>
      <c r="AX3" s="6" t="s">
        <v>47</v>
      </c>
      <c r="AY3" s="6" t="s">
        <v>47</v>
      </c>
      <c r="AZ3" s="20"/>
      <c r="BA3" s="21"/>
      <c r="BB3" s="21">
        <v>45078</v>
      </c>
    </row>
    <row r="4" spans="1:54">
      <c r="A4" s="6">
        <v>2</v>
      </c>
      <c r="B4" s="2" t="s">
        <v>55</v>
      </c>
      <c r="C4" s="15" t="s">
        <v>56</v>
      </c>
      <c r="D4" s="15" t="s">
        <v>57</v>
      </c>
      <c r="E4" s="2" t="s">
        <v>58</v>
      </c>
      <c r="F4" s="2" t="s">
        <v>59</v>
      </c>
      <c r="G4" s="2" t="s">
        <v>60</v>
      </c>
      <c r="H4" s="2" t="s">
        <v>61</v>
      </c>
      <c r="I4" s="2" t="s">
        <v>55</v>
      </c>
      <c r="J4" s="2" t="s">
        <v>58</v>
      </c>
      <c r="K4" s="2" t="s">
        <v>59</v>
      </c>
      <c r="L4" s="2" t="s">
        <v>60</v>
      </c>
      <c r="M4" s="2" t="s">
        <v>61</v>
      </c>
      <c r="N4" s="2" t="s">
        <v>124</v>
      </c>
      <c r="O4" s="2" t="s">
        <v>58</v>
      </c>
      <c r="P4" s="2"/>
      <c r="Q4" s="2" t="s">
        <v>59</v>
      </c>
      <c r="R4" s="2" t="s">
        <v>60</v>
      </c>
      <c r="S4" s="55" t="s">
        <v>61</v>
      </c>
      <c r="T4" s="2"/>
      <c r="U4" s="2" t="s">
        <v>48</v>
      </c>
      <c r="V4" s="2" t="s">
        <v>50</v>
      </c>
      <c r="W4" s="19" t="s">
        <v>53</v>
      </c>
      <c r="X4" s="2" t="s">
        <v>49</v>
      </c>
      <c r="Y4" s="2" t="s">
        <v>54</v>
      </c>
      <c r="Z4" s="2" t="s">
        <v>119</v>
      </c>
      <c r="AA4" s="19" t="s">
        <v>120</v>
      </c>
      <c r="AB4" s="2" t="s">
        <v>45</v>
      </c>
      <c r="AC4" s="2">
        <v>17</v>
      </c>
      <c r="AD4" s="2">
        <v>9823</v>
      </c>
      <c r="AE4" s="15"/>
      <c r="AF4" s="15"/>
      <c r="AG4" s="15"/>
      <c r="AH4" s="26">
        <v>9823</v>
      </c>
      <c r="AI4" s="23">
        <f>INT(AD4/12*7)</f>
        <v>5730</v>
      </c>
      <c r="AJ4" s="23">
        <f>INT(AE4/12*7)</f>
        <v>0</v>
      </c>
      <c r="AK4" s="22"/>
      <c r="AL4" s="22"/>
      <c r="AM4" s="23">
        <f>SUM(AI4:AJ4)</f>
        <v>5730</v>
      </c>
      <c r="AN4" s="22">
        <f>INT(AI4*1.2)</f>
        <v>6876</v>
      </c>
      <c r="AO4" s="22">
        <f>INT(AJ4*1.2)</f>
        <v>0</v>
      </c>
      <c r="AP4" s="22"/>
      <c r="AQ4" s="22"/>
      <c r="AR4" s="22">
        <f>AN4+AO4</f>
        <v>6876</v>
      </c>
      <c r="AS4" s="6" t="s">
        <v>47</v>
      </c>
      <c r="AT4" s="6"/>
      <c r="AU4" s="6" t="s">
        <v>46</v>
      </c>
      <c r="AV4" s="27" t="s">
        <v>121</v>
      </c>
      <c r="AW4" s="6" t="s">
        <v>47</v>
      </c>
      <c r="AX4" s="6" t="s">
        <v>47</v>
      </c>
      <c r="AY4" s="6" t="s">
        <v>47</v>
      </c>
      <c r="AZ4" s="20"/>
      <c r="BA4" s="21"/>
      <c r="BB4" s="21">
        <v>45078</v>
      </c>
    </row>
    <row r="5" spans="1:54" s="18" customFormat="1">
      <c r="A5" s="6">
        <v>3</v>
      </c>
      <c r="B5" s="2" t="s">
        <v>55</v>
      </c>
      <c r="C5" s="15" t="s">
        <v>56</v>
      </c>
      <c r="D5" s="15" t="s">
        <v>57</v>
      </c>
      <c r="E5" s="2" t="s">
        <v>58</v>
      </c>
      <c r="F5" s="2" t="s">
        <v>59</v>
      </c>
      <c r="G5" s="2" t="s">
        <v>60</v>
      </c>
      <c r="H5" s="2" t="s">
        <v>61</v>
      </c>
      <c r="I5" s="2" t="s">
        <v>55</v>
      </c>
      <c r="J5" s="2" t="s">
        <v>58</v>
      </c>
      <c r="K5" s="2" t="s">
        <v>59</v>
      </c>
      <c r="L5" s="2" t="s">
        <v>60</v>
      </c>
      <c r="M5" s="2" t="s">
        <v>61</v>
      </c>
      <c r="N5" s="2" t="s">
        <v>73</v>
      </c>
      <c r="O5" s="2" t="s">
        <v>69</v>
      </c>
      <c r="P5" s="2"/>
      <c r="Q5" s="2" t="s">
        <v>74</v>
      </c>
      <c r="R5" s="2" t="s">
        <v>74</v>
      </c>
      <c r="S5" s="55" t="s">
        <v>75</v>
      </c>
      <c r="T5" s="2"/>
      <c r="U5" s="2" t="s">
        <v>48</v>
      </c>
      <c r="V5" s="2" t="s">
        <v>50</v>
      </c>
      <c r="W5" s="19" t="s">
        <v>53</v>
      </c>
      <c r="X5" s="2" t="s">
        <v>49</v>
      </c>
      <c r="Y5" s="2" t="s">
        <v>54</v>
      </c>
      <c r="Z5" s="2" t="s">
        <v>107</v>
      </c>
      <c r="AA5" s="19" t="s">
        <v>108</v>
      </c>
      <c r="AB5" s="2" t="s">
        <v>45</v>
      </c>
      <c r="AC5" s="2">
        <v>11</v>
      </c>
      <c r="AD5" s="2">
        <v>5997</v>
      </c>
      <c r="AE5" s="15"/>
      <c r="AF5" s="15"/>
      <c r="AG5" s="15"/>
      <c r="AH5" s="26">
        <v>5997</v>
      </c>
      <c r="AI5" s="23">
        <f>INT(AD5/12*7)</f>
        <v>3498</v>
      </c>
      <c r="AJ5" s="23">
        <f>INT(AE5/12*7)</f>
        <v>0</v>
      </c>
      <c r="AK5" s="22"/>
      <c r="AL5" s="22"/>
      <c r="AM5" s="23">
        <f>SUM(AI5:AJ5)</f>
        <v>3498</v>
      </c>
      <c r="AN5" s="22">
        <f>INT(AI5*1.2)</f>
        <v>4197</v>
      </c>
      <c r="AO5" s="22">
        <f>INT(AJ5*1.2)</f>
        <v>0</v>
      </c>
      <c r="AP5" s="22"/>
      <c r="AQ5" s="22"/>
      <c r="AR5" s="22">
        <f>AN5+AO5</f>
        <v>4197</v>
      </c>
      <c r="AS5" s="6" t="s">
        <v>47</v>
      </c>
      <c r="AT5" s="6"/>
      <c r="AU5" s="6" t="s">
        <v>46</v>
      </c>
      <c r="AV5" s="27" t="s">
        <v>121</v>
      </c>
      <c r="AW5" s="6" t="s">
        <v>47</v>
      </c>
      <c r="AX5" s="6" t="s">
        <v>47</v>
      </c>
      <c r="AY5" s="6" t="s">
        <v>47</v>
      </c>
      <c r="AZ5" s="20"/>
      <c r="BA5" s="21"/>
      <c r="BB5" s="21">
        <v>45078</v>
      </c>
    </row>
    <row r="6" spans="1:54">
      <c r="A6" s="6">
        <v>4</v>
      </c>
      <c r="B6" s="2" t="s">
        <v>55</v>
      </c>
      <c r="C6" s="15" t="s">
        <v>56</v>
      </c>
      <c r="D6" s="15" t="s">
        <v>57</v>
      </c>
      <c r="E6" s="2" t="s">
        <v>58</v>
      </c>
      <c r="F6" s="2" t="s">
        <v>59</v>
      </c>
      <c r="G6" s="2" t="s">
        <v>60</v>
      </c>
      <c r="H6" s="2" t="s">
        <v>61</v>
      </c>
      <c r="I6" s="2" t="s">
        <v>55</v>
      </c>
      <c r="J6" s="2" t="s">
        <v>58</v>
      </c>
      <c r="K6" s="2" t="s">
        <v>59</v>
      </c>
      <c r="L6" s="2" t="s">
        <v>60</v>
      </c>
      <c r="M6" s="2" t="s">
        <v>61</v>
      </c>
      <c r="N6" s="2" t="s">
        <v>93</v>
      </c>
      <c r="O6" s="2" t="s">
        <v>94</v>
      </c>
      <c r="P6" s="2"/>
      <c r="Q6" s="2" t="s">
        <v>95</v>
      </c>
      <c r="R6" s="2" t="s">
        <v>96</v>
      </c>
      <c r="S6" s="55" t="s">
        <v>97</v>
      </c>
      <c r="T6" s="2"/>
      <c r="U6" s="2" t="s">
        <v>48</v>
      </c>
      <c r="V6" s="2" t="s">
        <v>50</v>
      </c>
      <c r="W6" s="19" t="s">
        <v>53</v>
      </c>
      <c r="X6" s="2" t="s">
        <v>49</v>
      </c>
      <c r="Y6" s="2" t="s">
        <v>54</v>
      </c>
      <c r="Z6" s="2" t="s">
        <v>117</v>
      </c>
      <c r="AA6" s="19" t="s">
        <v>118</v>
      </c>
      <c r="AB6" s="2" t="s">
        <v>45</v>
      </c>
      <c r="AC6" s="2">
        <v>11</v>
      </c>
      <c r="AD6" s="2">
        <v>4528</v>
      </c>
      <c r="AE6" s="15"/>
      <c r="AF6" s="15"/>
      <c r="AG6" s="15"/>
      <c r="AH6" s="26">
        <v>4528</v>
      </c>
      <c r="AI6" s="23">
        <f>INT(AD6/12*7)</f>
        <v>2641</v>
      </c>
      <c r="AJ6" s="23">
        <f>INT(AE6/12*7)</f>
        <v>0</v>
      </c>
      <c r="AK6" s="22"/>
      <c r="AL6" s="22"/>
      <c r="AM6" s="23">
        <f>SUM(AI6:AJ6)</f>
        <v>2641</v>
      </c>
      <c r="AN6" s="22">
        <f>INT(AI6*1.2)</f>
        <v>3169</v>
      </c>
      <c r="AO6" s="22">
        <f>INT(AJ6*1.2)</f>
        <v>0</v>
      </c>
      <c r="AP6" s="22"/>
      <c r="AQ6" s="22"/>
      <c r="AR6" s="22">
        <f>AN6+AO6</f>
        <v>3169</v>
      </c>
      <c r="AS6" s="6" t="s">
        <v>47</v>
      </c>
      <c r="AT6" s="6"/>
      <c r="AU6" s="6" t="s">
        <v>46</v>
      </c>
      <c r="AV6" s="27" t="s">
        <v>121</v>
      </c>
      <c r="AW6" s="6" t="s">
        <v>47</v>
      </c>
      <c r="AX6" s="6" t="s">
        <v>47</v>
      </c>
      <c r="AY6" s="6" t="s">
        <v>47</v>
      </c>
      <c r="AZ6" s="20"/>
      <c r="BA6" s="21"/>
      <c r="BB6" s="21">
        <v>45078</v>
      </c>
    </row>
    <row r="7" spans="1:54">
      <c r="A7" s="6">
        <v>5</v>
      </c>
      <c r="B7" s="2" t="s">
        <v>55</v>
      </c>
      <c r="C7" s="15" t="s">
        <v>56</v>
      </c>
      <c r="D7" s="15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55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84</v>
      </c>
      <c r="O7" s="2" t="s">
        <v>85</v>
      </c>
      <c r="P7" s="2"/>
      <c r="Q7" s="2" t="s">
        <v>86</v>
      </c>
      <c r="R7" s="2" t="s">
        <v>87</v>
      </c>
      <c r="S7" s="55" t="s">
        <v>88</v>
      </c>
      <c r="T7" s="2"/>
      <c r="U7" s="2" t="s">
        <v>48</v>
      </c>
      <c r="V7" s="2" t="s">
        <v>50</v>
      </c>
      <c r="W7" s="19" t="s">
        <v>53</v>
      </c>
      <c r="X7" s="2" t="s">
        <v>49</v>
      </c>
      <c r="Y7" s="2" t="s">
        <v>54</v>
      </c>
      <c r="Z7" s="2" t="s">
        <v>113</v>
      </c>
      <c r="AA7" s="19" t="s">
        <v>114</v>
      </c>
      <c r="AB7" s="2" t="s">
        <v>45</v>
      </c>
      <c r="AC7" s="2">
        <v>11</v>
      </c>
      <c r="AD7" s="2">
        <v>5545</v>
      </c>
      <c r="AE7" s="15"/>
      <c r="AF7" s="15"/>
      <c r="AG7" s="15"/>
      <c r="AH7" s="26">
        <v>5545</v>
      </c>
      <c r="AI7" s="23">
        <f>INT(AD7/12*7)</f>
        <v>3234</v>
      </c>
      <c r="AJ7" s="23">
        <f>INT(AE7/12*7)</f>
        <v>0</v>
      </c>
      <c r="AK7" s="22"/>
      <c r="AL7" s="22"/>
      <c r="AM7" s="23">
        <f>SUM(AI7:AJ7)</f>
        <v>3234</v>
      </c>
      <c r="AN7" s="22">
        <f>INT(AI7*1.2)</f>
        <v>3880</v>
      </c>
      <c r="AO7" s="22">
        <f>INT(AJ7*1.2)</f>
        <v>0</v>
      </c>
      <c r="AP7" s="22"/>
      <c r="AQ7" s="22"/>
      <c r="AR7" s="22">
        <f>AN7+AO7</f>
        <v>3880</v>
      </c>
      <c r="AS7" s="6" t="s">
        <v>47</v>
      </c>
      <c r="AT7" s="6"/>
      <c r="AU7" s="6" t="s">
        <v>46</v>
      </c>
      <c r="AV7" s="27" t="s">
        <v>121</v>
      </c>
      <c r="AW7" s="6" t="s">
        <v>47</v>
      </c>
      <c r="AX7" s="6" t="s">
        <v>47</v>
      </c>
      <c r="AY7" s="6" t="s">
        <v>47</v>
      </c>
      <c r="AZ7" s="20"/>
      <c r="BA7" s="21"/>
      <c r="BB7" s="21">
        <v>45078</v>
      </c>
    </row>
    <row r="8" spans="1:54">
      <c r="A8" s="6">
        <v>6</v>
      </c>
      <c r="B8" s="2" t="s">
        <v>55</v>
      </c>
      <c r="C8" s="15" t="s">
        <v>56</v>
      </c>
      <c r="D8" s="15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55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76</v>
      </c>
      <c r="O8" s="2" t="s">
        <v>77</v>
      </c>
      <c r="P8" s="2"/>
      <c r="Q8" s="2" t="s">
        <v>78</v>
      </c>
      <c r="R8" s="2" t="s">
        <v>78</v>
      </c>
      <c r="S8" s="55" t="s">
        <v>79</v>
      </c>
      <c r="T8" s="2"/>
      <c r="U8" s="2" t="s">
        <v>48</v>
      </c>
      <c r="V8" s="2" t="s">
        <v>50</v>
      </c>
      <c r="W8" s="19" t="s">
        <v>53</v>
      </c>
      <c r="X8" s="2" t="s">
        <v>49</v>
      </c>
      <c r="Y8" s="2" t="s">
        <v>54</v>
      </c>
      <c r="Z8" s="2" t="s">
        <v>109</v>
      </c>
      <c r="AA8" s="19" t="s">
        <v>110</v>
      </c>
      <c r="AB8" s="2" t="s">
        <v>45</v>
      </c>
      <c r="AC8" s="2">
        <v>11</v>
      </c>
      <c r="AD8" s="2">
        <v>7254</v>
      </c>
      <c r="AE8" s="15"/>
      <c r="AF8" s="15"/>
      <c r="AG8" s="15"/>
      <c r="AH8" s="26">
        <v>7254</v>
      </c>
      <c r="AI8" s="23">
        <f>INT(AD8/12*7)</f>
        <v>4231</v>
      </c>
      <c r="AJ8" s="23">
        <f>INT(AE8/12*7)</f>
        <v>0</v>
      </c>
      <c r="AK8" s="22"/>
      <c r="AL8" s="22"/>
      <c r="AM8" s="23">
        <f>SUM(AI8:AJ8)</f>
        <v>4231</v>
      </c>
      <c r="AN8" s="22">
        <f>INT(AI8*1.2)</f>
        <v>5077</v>
      </c>
      <c r="AO8" s="22">
        <f>INT(AJ8*1.2)</f>
        <v>0</v>
      </c>
      <c r="AP8" s="22"/>
      <c r="AQ8" s="22"/>
      <c r="AR8" s="22">
        <f>AN8+AO8</f>
        <v>5077</v>
      </c>
      <c r="AS8" s="6" t="s">
        <v>47</v>
      </c>
      <c r="AT8" s="6"/>
      <c r="AU8" s="6" t="s">
        <v>46</v>
      </c>
      <c r="AV8" s="27" t="s">
        <v>121</v>
      </c>
      <c r="AW8" s="6" t="s">
        <v>47</v>
      </c>
      <c r="AX8" s="6" t="s">
        <v>47</v>
      </c>
      <c r="AY8" s="6" t="s">
        <v>47</v>
      </c>
      <c r="AZ8" s="20"/>
      <c r="BA8" s="21"/>
      <c r="BB8" s="21">
        <v>45078</v>
      </c>
    </row>
    <row r="9" spans="1:54">
      <c r="A9" s="6">
        <v>7</v>
      </c>
      <c r="B9" s="2" t="s">
        <v>55</v>
      </c>
      <c r="C9" s="15" t="s">
        <v>56</v>
      </c>
      <c r="D9" s="15" t="s">
        <v>57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55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80</v>
      </c>
      <c r="O9" s="2" t="s">
        <v>69</v>
      </c>
      <c r="P9" s="2"/>
      <c r="Q9" s="2" t="s">
        <v>81</v>
      </c>
      <c r="R9" s="2" t="s">
        <v>82</v>
      </c>
      <c r="S9" s="55" t="s">
        <v>83</v>
      </c>
      <c r="T9" s="2"/>
      <c r="U9" s="2" t="s">
        <v>48</v>
      </c>
      <c r="V9" s="2" t="s">
        <v>50</v>
      </c>
      <c r="W9" s="19" t="s">
        <v>53</v>
      </c>
      <c r="X9" s="2" t="s">
        <v>49</v>
      </c>
      <c r="Y9" s="2" t="s">
        <v>54</v>
      </c>
      <c r="Z9" s="2" t="s">
        <v>111</v>
      </c>
      <c r="AA9" s="19" t="s">
        <v>112</v>
      </c>
      <c r="AB9" s="2" t="s">
        <v>45</v>
      </c>
      <c r="AC9" s="2">
        <v>10.4</v>
      </c>
      <c r="AD9" s="2">
        <v>8252</v>
      </c>
      <c r="AE9" s="15"/>
      <c r="AF9" s="15"/>
      <c r="AG9" s="15"/>
      <c r="AH9" s="26">
        <v>8252</v>
      </c>
      <c r="AI9" s="23">
        <f>INT(AD9/12*7)</f>
        <v>4813</v>
      </c>
      <c r="AJ9" s="23">
        <f>INT(AE9/12*7)</f>
        <v>0</v>
      </c>
      <c r="AK9" s="22"/>
      <c r="AL9" s="22"/>
      <c r="AM9" s="23">
        <f>SUM(AI9:AJ9)</f>
        <v>4813</v>
      </c>
      <c r="AN9" s="22">
        <f>INT(AI9*1.2)</f>
        <v>5775</v>
      </c>
      <c r="AO9" s="22">
        <f>INT(AJ9*1.2)</f>
        <v>0</v>
      </c>
      <c r="AP9" s="22"/>
      <c r="AQ9" s="22"/>
      <c r="AR9" s="22">
        <f>AN9+AO9</f>
        <v>5775</v>
      </c>
      <c r="AS9" s="6" t="s">
        <v>47</v>
      </c>
      <c r="AT9" s="6"/>
      <c r="AU9" s="6" t="s">
        <v>46</v>
      </c>
      <c r="AV9" s="27" t="s">
        <v>121</v>
      </c>
      <c r="AW9" s="6" t="s">
        <v>47</v>
      </c>
      <c r="AX9" s="6" t="s">
        <v>47</v>
      </c>
      <c r="AY9" s="6" t="s">
        <v>47</v>
      </c>
      <c r="AZ9" s="20"/>
      <c r="BA9" s="21"/>
      <c r="BB9" s="21">
        <v>45078</v>
      </c>
    </row>
    <row r="10" spans="1:54" s="18" customFormat="1">
      <c r="A10" s="6">
        <v>8</v>
      </c>
      <c r="B10" s="2" t="s">
        <v>55</v>
      </c>
      <c r="C10" s="15" t="s">
        <v>56</v>
      </c>
      <c r="D10" s="15" t="s">
        <v>57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55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62</v>
      </c>
      <c r="O10" s="2" t="s">
        <v>58</v>
      </c>
      <c r="P10" s="2"/>
      <c r="Q10" s="2" t="s">
        <v>63</v>
      </c>
      <c r="R10" s="2" t="s">
        <v>64</v>
      </c>
      <c r="S10" s="55" t="s">
        <v>65</v>
      </c>
      <c r="T10" s="2"/>
      <c r="U10" s="2" t="s">
        <v>48</v>
      </c>
      <c r="V10" s="2" t="s">
        <v>50</v>
      </c>
      <c r="W10" s="19" t="s">
        <v>53</v>
      </c>
      <c r="X10" s="2" t="s">
        <v>49</v>
      </c>
      <c r="Y10" s="2" t="s">
        <v>54</v>
      </c>
      <c r="Z10" s="2" t="s">
        <v>101</v>
      </c>
      <c r="AA10" s="19" t="s">
        <v>102</v>
      </c>
      <c r="AB10" s="2" t="s">
        <v>45</v>
      </c>
      <c r="AC10" s="2">
        <v>14</v>
      </c>
      <c r="AD10" s="2">
        <v>139</v>
      </c>
      <c r="AF10" s="15"/>
      <c r="AG10" s="15"/>
      <c r="AH10" s="26">
        <v>139</v>
      </c>
      <c r="AI10" s="23">
        <f t="shared" ref="AI10:AI12" si="1">INT(AD10/12*7)</f>
        <v>81</v>
      </c>
      <c r="AJ10" s="23">
        <f t="shared" ref="AJ10:AJ12" si="2">INT(AE10/12*7)</f>
        <v>0</v>
      </c>
      <c r="AK10" s="24"/>
      <c r="AL10" s="24"/>
      <c r="AM10" s="23">
        <f t="shared" si="0"/>
        <v>81</v>
      </c>
      <c r="AN10" s="22">
        <f t="shared" ref="AN10:AN12" si="3">INT(AI10*1.2)</f>
        <v>97</v>
      </c>
      <c r="AO10" s="22">
        <f t="shared" ref="AO10:AO12" si="4">INT(AJ10*1.2)</f>
        <v>0</v>
      </c>
      <c r="AP10" s="22"/>
      <c r="AQ10" s="22"/>
      <c r="AR10" s="22">
        <f t="shared" ref="AR10:AR12" si="5">AN10+AO10</f>
        <v>97</v>
      </c>
      <c r="AS10" s="6" t="s">
        <v>47</v>
      </c>
      <c r="AT10" s="6"/>
      <c r="AU10" s="6" t="s">
        <v>46</v>
      </c>
      <c r="AV10" s="27" t="s">
        <v>121</v>
      </c>
      <c r="AW10" s="6" t="s">
        <v>47</v>
      </c>
      <c r="AX10" s="6" t="s">
        <v>47</v>
      </c>
      <c r="AY10" s="6" t="s">
        <v>47</v>
      </c>
      <c r="AZ10" s="20"/>
      <c r="BA10" s="21"/>
      <c r="BB10" s="21">
        <v>45078</v>
      </c>
    </row>
    <row r="11" spans="1:54" s="18" customFormat="1">
      <c r="A11" s="6">
        <v>9</v>
      </c>
      <c r="B11" s="2" t="s">
        <v>55</v>
      </c>
      <c r="C11" s="15" t="s">
        <v>56</v>
      </c>
      <c r="D11" s="15" t="s">
        <v>57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55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125</v>
      </c>
      <c r="O11" s="2" t="s">
        <v>58</v>
      </c>
      <c r="P11" s="2"/>
      <c r="Q11" s="2" t="s">
        <v>66</v>
      </c>
      <c r="R11" s="2" t="s">
        <v>67</v>
      </c>
      <c r="S11" s="55" t="s">
        <v>68</v>
      </c>
      <c r="T11" s="2"/>
      <c r="U11" s="2" t="s">
        <v>48</v>
      </c>
      <c r="V11" s="2" t="s">
        <v>50</v>
      </c>
      <c r="W11" s="19" t="s">
        <v>53</v>
      </c>
      <c r="X11" s="2" t="s">
        <v>49</v>
      </c>
      <c r="Y11" s="2" t="s">
        <v>54</v>
      </c>
      <c r="Z11" s="2" t="s">
        <v>103</v>
      </c>
      <c r="AA11" s="19" t="s">
        <v>104</v>
      </c>
      <c r="AB11" s="2" t="s">
        <v>45</v>
      </c>
      <c r="AC11" s="2">
        <v>2.2000000000000002</v>
      </c>
      <c r="AD11" s="2">
        <v>430</v>
      </c>
      <c r="AE11" s="15"/>
      <c r="AF11" s="15"/>
      <c r="AG11" s="15"/>
      <c r="AH11" s="26">
        <v>430</v>
      </c>
      <c r="AI11" s="23">
        <f t="shared" si="1"/>
        <v>250</v>
      </c>
      <c r="AJ11" s="23">
        <f t="shared" si="2"/>
        <v>0</v>
      </c>
      <c r="AK11" s="22"/>
      <c r="AL11" s="22"/>
      <c r="AM11" s="23">
        <f t="shared" si="0"/>
        <v>250</v>
      </c>
      <c r="AN11" s="22">
        <f t="shared" si="3"/>
        <v>300</v>
      </c>
      <c r="AO11" s="22">
        <f t="shared" si="4"/>
        <v>0</v>
      </c>
      <c r="AP11" s="22"/>
      <c r="AQ11" s="22"/>
      <c r="AR11" s="22">
        <f t="shared" si="5"/>
        <v>300</v>
      </c>
      <c r="AS11" s="6" t="s">
        <v>47</v>
      </c>
      <c r="AT11" s="6"/>
      <c r="AU11" s="6" t="s">
        <v>46</v>
      </c>
      <c r="AV11" s="27" t="s">
        <v>121</v>
      </c>
      <c r="AW11" s="6" t="s">
        <v>47</v>
      </c>
      <c r="AX11" s="6" t="s">
        <v>47</v>
      </c>
      <c r="AY11" s="6" t="s">
        <v>47</v>
      </c>
      <c r="AZ11" s="20"/>
      <c r="BA11" s="21"/>
      <c r="BB11" s="21">
        <v>45078</v>
      </c>
    </row>
    <row r="12" spans="1:54" s="18" customFormat="1">
      <c r="A12" s="6">
        <v>10</v>
      </c>
      <c r="B12" s="2" t="s">
        <v>55</v>
      </c>
      <c r="C12" s="15" t="s">
        <v>56</v>
      </c>
      <c r="D12" s="15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55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126</v>
      </c>
      <c r="O12" s="2" t="s">
        <v>69</v>
      </c>
      <c r="P12" s="2" t="s">
        <v>70</v>
      </c>
      <c r="Q12" s="2" t="s">
        <v>70</v>
      </c>
      <c r="R12" s="2" t="s">
        <v>71</v>
      </c>
      <c r="S12" s="55" t="s">
        <v>72</v>
      </c>
      <c r="T12" s="2"/>
      <c r="U12" s="2" t="s">
        <v>48</v>
      </c>
      <c r="V12" s="2" t="s">
        <v>50</v>
      </c>
      <c r="W12" s="19" t="s">
        <v>53</v>
      </c>
      <c r="X12" s="2" t="s">
        <v>49</v>
      </c>
      <c r="Y12" s="2" t="s">
        <v>54</v>
      </c>
      <c r="Z12" s="2" t="s">
        <v>105</v>
      </c>
      <c r="AA12" s="19" t="s">
        <v>106</v>
      </c>
      <c r="AB12" s="2" t="s">
        <v>45</v>
      </c>
      <c r="AC12" s="2">
        <v>2.2000000000000002</v>
      </c>
      <c r="AD12" s="2">
        <v>750</v>
      </c>
      <c r="AE12" s="15"/>
      <c r="AF12" s="15"/>
      <c r="AG12" s="15"/>
      <c r="AH12" s="26">
        <v>750</v>
      </c>
      <c r="AI12" s="23">
        <f t="shared" si="1"/>
        <v>437</v>
      </c>
      <c r="AJ12" s="23">
        <f t="shared" si="2"/>
        <v>0</v>
      </c>
      <c r="AK12" s="22"/>
      <c r="AL12" s="22"/>
      <c r="AM12" s="23">
        <f t="shared" si="0"/>
        <v>437</v>
      </c>
      <c r="AN12" s="22">
        <f t="shared" si="3"/>
        <v>524</v>
      </c>
      <c r="AO12" s="22">
        <f t="shared" si="4"/>
        <v>0</v>
      </c>
      <c r="AP12" s="22"/>
      <c r="AQ12" s="22"/>
      <c r="AR12" s="22">
        <f t="shared" si="5"/>
        <v>524</v>
      </c>
      <c r="AS12" s="6" t="s">
        <v>47</v>
      </c>
      <c r="AT12" s="6"/>
      <c r="AU12" s="6" t="s">
        <v>46</v>
      </c>
      <c r="AV12" s="27" t="s">
        <v>121</v>
      </c>
      <c r="AW12" s="6" t="s">
        <v>47</v>
      </c>
      <c r="AX12" s="6" t="s">
        <v>47</v>
      </c>
      <c r="AY12" s="6" t="s">
        <v>47</v>
      </c>
      <c r="AZ12" s="20"/>
      <c r="BA12" s="21"/>
      <c r="BB12" s="21">
        <v>45078</v>
      </c>
    </row>
    <row r="13" spans="1:54">
      <c r="A13" s="6">
        <v>11</v>
      </c>
      <c r="B13" s="2" t="s">
        <v>55</v>
      </c>
      <c r="C13" s="15" t="s">
        <v>56</v>
      </c>
      <c r="D13" s="15" t="s">
        <v>57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55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127</v>
      </c>
      <c r="O13" s="2" t="s">
        <v>89</v>
      </c>
      <c r="P13" s="2"/>
      <c r="Q13" s="2" t="s">
        <v>90</v>
      </c>
      <c r="R13" s="2" t="s">
        <v>91</v>
      </c>
      <c r="S13" s="55" t="s">
        <v>92</v>
      </c>
      <c r="T13" s="2"/>
      <c r="U13" s="2" t="s">
        <v>48</v>
      </c>
      <c r="V13" s="2" t="s">
        <v>50</v>
      </c>
      <c r="W13" s="19" t="s">
        <v>53</v>
      </c>
      <c r="X13" s="2" t="s">
        <v>49</v>
      </c>
      <c r="Y13" s="2" t="s">
        <v>54</v>
      </c>
      <c r="Z13" s="2" t="s">
        <v>115</v>
      </c>
      <c r="AA13" s="19" t="s">
        <v>116</v>
      </c>
      <c r="AB13" s="2" t="s">
        <v>45</v>
      </c>
      <c r="AC13" s="2">
        <v>2.2000000000000002</v>
      </c>
      <c r="AD13" s="2">
        <v>520</v>
      </c>
      <c r="AE13" s="15"/>
      <c r="AF13" s="15"/>
      <c r="AG13" s="15"/>
      <c r="AH13" s="26">
        <v>520</v>
      </c>
      <c r="AI13" s="23">
        <f>INT(AD13/12*7)</f>
        <v>303</v>
      </c>
      <c r="AJ13" s="23">
        <f>INT(AE13/12*7)</f>
        <v>0</v>
      </c>
      <c r="AK13" s="22"/>
      <c r="AL13" s="22"/>
      <c r="AM13" s="23">
        <f>SUM(AI13:AJ13)</f>
        <v>303</v>
      </c>
      <c r="AN13" s="22">
        <f>INT(AI13*1.2)</f>
        <v>363</v>
      </c>
      <c r="AO13" s="22">
        <f>INT(AJ13*1.2)</f>
        <v>0</v>
      </c>
      <c r="AP13" s="22"/>
      <c r="AQ13" s="22"/>
      <c r="AR13" s="22">
        <f>AN13+AO13</f>
        <v>363</v>
      </c>
      <c r="AS13" s="6" t="s">
        <v>47</v>
      </c>
      <c r="AT13" s="6"/>
      <c r="AU13" s="6" t="s">
        <v>46</v>
      </c>
      <c r="AV13" s="27" t="s">
        <v>121</v>
      </c>
      <c r="AW13" s="6" t="s">
        <v>47</v>
      </c>
      <c r="AX13" s="6" t="s">
        <v>47</v>
      </c>
      <c r="AY13" s="6" t="s">
        <v>47</v>
      </c>
      <c r="AZ13" s="20"/>
      <c r="BA13" s="21"/>
      <c r="BB13" s="21">
        <v>45078</v>
      </c>
    </row>
    <row r="14" spans="1:54">
      <c r="AC14" s="29" t="s">
        <v>122</v>
      </c>
      <c r="AD14" s="29">
        <f>SUM(AD3:AD13)</f>
        <v>54318</v>
      </c>
      <c r="AE14" s="29">
        <f>SUM(AE3:AE13)</f>
        <v>31033</v>
      </c>
      <c r="AF14" s="29"/>
      <c r="AG14" s="29"/>
      <c r="AH14" s="29">
        <f>SUM(AH3:AH13)</f>
        <v>85351</v>
      </c>
      <c r="AI14" s="29">
        <f>SUM(AI3:AI13)</f>
        <v>31681</v>
      </c>
      <c r="AJ14" s="29">
        <f>SUM(AJ3:AJ13)</f>
        <v>18102</v>
      </c>
      <c r="AK14" s="29"/>
      <c r="AL14" s="29"/>
      <c r="AM14" s="54">
        <f>SUM(AM3:AM13)</f>
        <v>49783</v>
      </c>
      <c r="AN14" s="29">
        <f>SUM(AN3:AN13)</f>
        <v>38013</v>
      </c>
      <c r="AO14" s="29">
        <f>SUM(AO3:AO13)</f>
        <v>21722</v>
      </c>
      <c r="AP14" s="29"/>
      <c r="AQ14" s="29"/>
      <c r="AR14" s="29">
        <f>SUM(AR3:AR13)</f>
        <v>59735</v>
      </c>
    </row>
  </sheetData>
  <mergeCells count="13">
    <mergeCell ref="AS1:AV1"/>
    <mergeCell ref="AW1:AY1"/>
    <mergeCell ref="AZ1:BB1"/>
    <mergeCell ref="X1:AC1"/>
    <mergeCell ref="AD1:AH1"/>
    <mergeCell ref="AI1:AM1"/>
    <mergeCell ref="AN1:AR1"/>
    <mergeCell ref="W1:W2"/>
    <mergeCell ref="B1:H1"/>
    <mergeCell ref="I1:M1"/>
    <mergeCell ref="N1:T1"/>
    <mergeCell ref="U1:U2"/>
    <mergeCell ref="V1:V2"/>
  </mergeCells>
  <hyperlinks>
    <hyperlink ref="AV3" r:id="rId1" xr:uid="{6C292F04-33A7-4FB5-9513-53662F297EB7}"/>
    <hyperlink ref="AV10:AV13" r:id="rId2" display="zloty_potok@katowice.lasy.gov.pl" xr:uid="{68D3484D-97A9-4919-BF68-4449029EB3F9}"/>
  </hyperlinks>
  <pageMargins left="0.7" right="0.7" top="0.75" bottom="0.75" header="0.3" footer="0.3"/>
  <pageSetup paperSize="9" scale="5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Nad. Złoty Potok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2023-04-20T06:07:50Z</dcterms:modified>
</cp:coreProperties>
</file>