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W-1.8b_459" sheetId="1" r:id="rId1"/>
  </sheets>
  <definedNames>
    <definedName name="_Toc77495962" localSheetId="0">'W-1.8b_459'!$E$21</definedName>
    <definedName name="_Toc81878583" localSheetId="0">'W-1.8b_459'!$C$21</definedName>
    <definedName name="_Toc82407972" localSheetId="0">'W-1.8b_459'!$D$21</definedName>
    <definedName name="_xlnm.Print_Area" localSheetId="0">'W-1.8b_459'!$A$1:$I$102</definedName>
  </definedNames>
  <calcPr fullCalcOnLoad="1"/>
</workbook>
</file>

<file path=xl/sharedStrings.xml><?xml version="1.0" encoding="utf-8"?>
<sst xmlns="http://schemas.openxmlformats.org/spreadsheetml/2006/main" count="138" uniqueCount="135">
  <si>
    <t>Numer działania</t>
  </si>
  <si>
    <t xml:space="preserve">Nazwa działania </t>
  </si>
  <si>
    <t>zł</t>
  </si>
  <si>
    <t>Ogółem</t>
  </si>
  <si>
    <t>(dzień-miesiąc-rok)</t>
  </si>
  <si>
    <t xml:space="preserve">            </t>
  </si>
  <si>
    <t>czytelny podpis osoby uprawnionej do reprezentowania organizacji producentów</t>
  </si>
  <si>
    <t>Wypełnia pracownik ARiMR:</t>
  </si>
  <si>
    <t>Znak sprawy: ……………………………….……..……………………</t>
  </si>
  <si>
    <t>I kwartał</t>
  </si>
  <si>
    <t>II kwartał</t>
  </si>
  <si>
    <t>III kwartał</t>
  </si>
  <si>
    <t>IV kwartał</t>
  </si>
  <si>
    <t>1/  należy wpisać rok realizacji programu operacyjnego od 1 do 5, na który zatwierdzany jest fundusz operacyjny,</t>
  </si>
  <si>
    <t xml:space="preserve">czytelny podpis osoby uprawnionej do reprezentowania organizacji producentów     </t>
  </si>
  <si>
    <t xml:space="preserve">Wykorzystanie technologii produkcji owoców i warzyw skutecznie zapobiegających niepożądanym spadkom plonów </t>
  </si>
  <si>
    <t>Wykorzystanie technologii produkcji owoców i warzyw pozwalających na wydłużenie okresu podaży owoców i warzyw</t>
  </si>
  <si>
    <t>Stosowanie systemu przekazywania informacji dotyczących planowania i organizacji produkcji owoców i warzyw</t>
  </si>
  <si>
    <t>Cel 2. Poprawa lub utrzymanie jakości produkcji</t>
  </si>
  <si>
    <t>Wykorzystanie technologii produkcji owoców i warzyw zapobiegających utracie ich jakości</t>
  </si>
  <si>
    <t>Stosowanie nowoczesnych technologii przechowywania lub transportu, zapobiegających utracie jakości przechowywanych i przewożonych produktów sektora owoców i warzyw</t>
  </si>
  <si>
    <t>Cel 3. Poprawa obrotu/marketingu</t>
  </si>
  <si>
    <t>Wykorzystanie nowoczesnych sposobów prowadzenia sprzedaży produktów sektora owoców i warzyw</t>
  </si>
  <si>
    <t>Cel 4. Badania naukowe i produkcja eksperymentalna</t>
  </si>
  <si>
    <t>Prowadzenie badań naukowych oraz produkcji eksperymentalnej dotyczących sektora owoców i warzyw</t>
  </si>
  <si>
    <t>Cel 5. Szkolenia i działania mające na celu wspieranie dostępu do usług doradczych</t>
  </si>
  <si>
    <t>Cel 6. Ochrona środowiska</t>
  </si>
  <si>
    <t>Stosowanie systemów redukujących emisję gazów cieplarnianych i zanieczyszczeń do atmosfery</t>
  </si>
  <si>
    <t>Wprowadzenie naturalnych metod zapylania roślin</t>
  </si>
  <si>
    <t>Tworzenie systemów kompostowania odpadów</t>
  </si>
  <si>
    <t>Cel 7. Inne rodzaje działań</t>
  </si>
  <si>
    <t>Cel 8. Środki zapobiegania kryzysom i zarządzania w sytuacjach kryzysowych. Planowana kwota na wypłaty z tytułu nieprzeznaczenia owoców i warzyw do sprzedaży w ramach środków zapobiegania kryzysom i zarządzania nimi (max. 1/3 kwoty z poz. 1+2+3+4+5+6+7+8)</t>
  </si>
  <si>
    <t>w tym, przeznaczenie na bezpłatną dystrybucję</t>
  </si>
  <si>
    <t>w tym, przeznaczenie na paszę dla zwierząt</t>
  </si>
  <si>
    <t>1. Cel 1. Planowanie produkcji</t>
  </si>
  <si>
    <t>Cel 1. Planowanie produkcji</t>
  </si>
  <si>
    <t>2. Cel 2. Poprawa lub utrzymanie jakości produkcji</t>
  </si>
  <si>
    <t>3. Cel 3. Poprawa obrotu/marketingu</t>
  </si>
  <si>
    <t>4. Cel 4. Badania naukowe i produkcja eksperymentalna</t>
  </si>
  <si>
    <t>5. Cel 5. Szkolenia i działania mające na celu wspieranie dostępu do usług doradczych</t>
  </si>
  <si>
    <t>6. Cel 6. Ochrona środowiska</t>
  </si>
  <si>
    <t>7. Cel 7. Inne rodzaje działań</t>
  </si>
  <si>
    <t>8.2 w tym, przeznaczenie na paszę dla zwierząt</t>
  </si>
  <si>
    <t>9. Koszty ogólne zarządzania programem operacyjnym – ryczałt [2% x (suma poz. 1+2+3+4+5+6+7+8)]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</si>
  <si>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</si>
  <si>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</si>
  <si>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</si>
  <si>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</si>
  <si>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</si>
  <si>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</si>
  <si>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</si>
  <si>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</si>
  <si>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</si>
  <si>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</si>
  <si>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</si>
  <si>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</si>
  <si>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</si>
  <si>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</si>
  <si>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</si>
  <si>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</si>
  <si>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</si>
  <si>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</si>
  <si>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</si>
  <si>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</si>
  <si>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</si>
  <si>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</si>
  <si>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</si>
  <si>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</si>
  <si>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</si>
  <si>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</si>
  <si>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</si>
  <si>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8. Cel 8. Środki zapobiegania kryzysom i zarządzania w sytuacjach kryzysowych. Planowana kwota na wypłaty z tytułu nieprzeznaczenia owoców i warzyw do sprzedaży w ramach środków zapobiegania kryzysom i zarządzania nimi</t>
  </si>
  <si>
    <t>Przewidywana wysokość wydatków ponoszonych z funduszu operacyjnego (wydatki netto w zł).</t>
  </si>
  <si>
    <t>2/  należy podać planowane wydatki na cele i działania w roku realizacji programu operacyjnego, na który zatwierdzany jest fundusz operacyjny,</t>
  </si>
  <si>
    <t>Wykorzystanie strategii marketingowych o charakterze promocyjnym</t>
  </si>
  <si>
    <t>Wykorzystanie systemów teleinformatycznych do kontroli procesu produkcji owoców i warzyw</t>
  </si>
  <si>
    <t>Stosowanie środków i zabiegów pielęgnacyjnych służących poprawie i utrzymaniu dobrego stanu gleby</t>
  </si>
  <si>
    <t>Rozwijanie systemów energii odnawialnej</t>
  </si>
  <si>
    <t>Zastępowanie starych, tradycyjnych opryskiwaczy lub ich elementów, nowymi, bardziej przyjaznymi dla środowiska</t>
  </si>
  <si>
    <t>Limit pomocy finansowej [4,1% z poz. 10]</t>
  </si>
  <si>
    <t>Wydatki na działania realizowane w programie operacyjnym bez NPS</t>
  </si>
  <si>
    <t>5.2</t>
  </si>
  <si>
    <t>Stosowanie systemów poprawy jakości owoców i warzyw, kontroli jakości owoców i warzyw oraz systemów identyfikowalności produktów sektora owoców i warzyw</t>
  </si>
  <si>
    <t>Prowadzenie szkoleń zawodowych</t>
  </si>
  <si>
    <t>Korzystanie z usług doradztwa</t>
  </si>
  <si>
    <t>Wspieranie łączenia się organizacji producentów oraz przygotowania się organizacji producentów do nabycia udziałów lub akcji w spółkach sektora owoców i warzyw oraz nabycia tych udziałów lub akcji</t>
  </si>
  <si>
    <t>Budowa oczyszczalni ścieków</t>
  </si>
  <si>
    <t xml:space="preserve">Okres referencyjny przyjęty do obliczenia wartości produktów sprzedanych     od ……/……/……....   do  ……/……/……....                  </t>
  </si>
  <si>
    <r>
      <t>Rok 20.......</t>
    </r>
    <r>
      <rPr>
        <b/>
        <vertAlign val="superscript"/>
        <sz val="12"/>
        <rFont val="Arial"/>
        <family val="2"/>
      </rPr>
      <t>2/</t>
    </r>
  </si>
  <si>
    <r>
      <t>%</t>
    </r>
    <r>
      <rPr>
        <sz val="12"/>
        <rFont val="Arial"/>
        <family val="2"/>
      </rPr>
      <t>³</t>
    </r>
  </si>
  <si>
    <t xml:space="preserve">Wartość produktów sprzedanych w okresie referencyjnym:                                     </t>
  </si>
  <si>
    <r>
      <t xml:space="preserve">Rok realizacji programu operacyjnego </t>
    </r>
    <r>
      <rPr>
        <vertAlign val="superscript"/>
        <sz val="14"/>
        <rFont val="Arial"/>
        <family val="2"/>
      </rPr>
      <t xml:space="preserve">1/ </t>
    </r>
    <r>
      <rPr>
        <sz val="14"/>
        <rFont val="Arial"/>
        <family val="2"/>
      </rPr>
      <t>………</t>
    </r>
  </si>
  <si>
    <t>…………..………………………..………………..………….………………….…………………………………………………….………………………..</t>
  </si>
  <si>
    <t>…………………………………...………………...……….………………………………………………………….………………………..</t>
  </si>
  <si>
    <t>…………………..……………………………………………………………………….……………………………………….………………………..</t>
  </si>
  <si>
    <t>Załącznik do wniosku, numer dokumentu: ………….………...………..…….......</t>
  </si>
  <si>
    <t>6.13</t>
  </si>
  <si>
    <t>ZAŁĄCZNIK NR 8 DO WNIOSKU O ZATWIERDZENIE PROGRAMU OPERACYJNEGO, WYSOKOŚCI FUNDUSZU OPERACYJNEGO ORAZ WYSOKOŚCI WYDATKÓW NA DZIAŁANIA ZATWIERDZONE W PROGRAMIE OPERACYJNYM I WYSOKOŚCI POMOCY FINANSOWEJ ZE ŚRODKÓW POCHODZĄCYCH Z UNII EUROPEJSKIEJ NA PIERWSZY ROK REALIZACJI PROGRAMU OPERACYJNEGO/ WNIOSKU O ZATWIERDZENIE WYSOKOŚCI FUNDUSZU OPERACYJNEGO ORAZ WYSOKOŚCI WYDATKÓW NA DZIAŁANIA ZATWIERDZONE W PROGRAMIE OPERACYJNYM I WYSOKOŚCI POMOCY FINANSOWEJ ZE ŚRODKÓW POCHODZĄCYCH Z UNII EUROPEJSKIEJ NA KOLEJNY ROK REALIZACJI PROGRAMU OPERACYJNEGO.</t>
  </si>
  <si>
    <t>4/ dane dotycące kwoty składek należy uzupełnić w oparciu o załącznik W-1.7a/459.</t>
  </si>
  <si>
    <t>10. Kwota funduszu operacyjnego ogółem (1+2+3+4+5+6+7+8+9)</t>
  </si>
  <si>
    <r>
      <t>11. Planowana kwota składek członków organizacji producentów lub samej organizacji producentów</t>
    </r>
    <r>
      <rPr>
        <b/>
        <vertAlign val="superscript"/>
        <sz val="11.5"/>
        <rFont val="Arial"/>
        <family val="2"/>
      </rPr>
      <t>4</t>
    </r>
  </si>
  <si>
    <t>12. Planowana kwota pomocy finansowej ze środków pochodzących z Unii Europejskiej ogółem:</t>
  </si>
  <si>
    <t>13. Wartość produkcji sprzedanej z okresu referencyjnego</t>
  </si>
  <si>
    <r>
      <t xml:space="preserve">14. Limit pomocy finansowej na dofinansowanie funduszu operacyjnego (z wyłączeniem bezpłatnej dystrybucji) wynikający z wysokości planowanej kwoty składek </t>
    </r>
    <r>
      <rPr>
        <b/>
        <vertAlign val="superscript"/>
        <sz val="12"/>
        <rFont val="Arial"/>
        <family val="2"/>
      </rPr>
      <t>5</t>
    </r>
  </si>
  <si>
    <t>15. Limit pomocy finansowej na dofinansowanie funduszu operacyjnego [4,1% z poz. 13]</t>
  </si>
  <si>
    <r>
      <t xml:space="preserve">16. Limit pomocy finansowej na dofinansowanie funduszu operacyjnego [4,6% lub 4,7% z poz. 13] </t>
    </r>
    <r>
      <rPr>
        <b/>
        <vertAlign val="superscript"/>
        <sz val="12"/>
        <rFont val="Arial"/>
        <family val="2"/>
      </rPr>
      <t>6</t>
    </r>
  </si>
  <si>
    <t>Wykaz celów i działań planowanych do realizacji w roku, na który zatwierdzany jest fundusz operacyjny*</t>
  </si>
  <si>
    <t>Wykorzystanie technologii zwiększających wartość handlową owoców i warzyw przez ich uszlachetnianie</t>
  </si>
  <si>
    <t>Zastosowanie systemów redukcji zużycia wody</t>
  </si>
  <si>
    <t>Zastosowanie systemów określania rzeczywistych potrzeb nawadniania</t>
  </si>
  <si>
    <t>Zastosowanie zamkniętych obiegów wody</t>
  </si>
  <si>
    <t>Stosowanie nowoczesnych rozwiązań logistycznych i organizacyjnych, pozwalających organizacjom producentów lub zrzeszeniom organizacji producentów na usprawnienie realizacji dostaw</t>
  </si>
  <si>
    <t>Inwestycje w nową technologię zapewniającą lepsze wykorzystywanie energii</t>
  </si>
  <si>
    <t>Stosowanie biologicznych metod ochrony roslin</t>
  </si>
  <si>
    <t>Horyzontalne działania: uczestnictwo w szkoleniach, korzystanie z usług doradczych w zakresie ochrony środowiska, przeprowadzanie analiz wody i roślin odnoszących się do ochrony środowiska</t>
  </si>
  <si>
    <r>
      <t xml:space="preserve">Symbol formularza: </t>
    </r>
    <r>
      <rPr>
        <b/>
        <i/>
        <sz val="12"/>
        <rFont val="Arial"/>
        <family val="2"/>
      </rPr>
      <t>W-1.8b/459</t>
    </r>
  </si>
  <si>
    <t xml:space="preserve">6/ limit pomocy finansowej wynosi 4,6% (4,7% w przypadku zrzeszenia organizacji producentów) wartości produktów sprzedanych w okresie referencyjnym, o ile wielkość limitu przekraczająca 4,1% wartości produktów sprzedanych jest wykorzystywana wyłącznie w zakresie środków zapobiegania kryzysom i zarządzania nimi.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</si>
  <si>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* </t>
    </r>
    <r>
      <rPr>
        <b/>
        <i/>
        <sz val="10"/>
        <rFont val="Arial"/>
        <family val="2"/>
      </rPr>
      <t>załącznik składany w przypadku programów operacyjnych zatwierdzonych na podstawie RPEiR (UE) nr 1308/2013 oraz RK (UE) Nr 543/2011 oraz korzystających z opcji, o której mowa w art. 80 ust. 1 lit. a) RK (UE) 2017/891.</t>
    </r>
    <r>
      <rPr>
        <i/>
        <sz val="10"/>
        <rFont val="Arial"/>
        <family val="2"/>
      </rPr>
      <t xml:space="preserve">
</t>
    </r>
  </si>
  <si>
    <t>data wypełnienia załącznika</t>
  </si>
  <si>
    <r>
      <t>Objaśnienia:</t>
    </r>
    <r>
      <rPr>
        <sz val="11"/>
        <rFont val="Arial"/>
        <family val="2"/>
      </rPr>
      <t xml:space="preserve">  </t>
    </r>
  </si>
  <si>
    <t>Data i podpis osoby/osób uprawnionych do reprezentowania organizacji producentów:</t>
  </si>
  <si>
    <t>Nazwa organizacji producentów: ………………..………………………..…………………</t>
  </si>
  <si>
    <t xml:space="preserve">12.2. w tym, kwota pomocy finansowej z tytułu nieprzeznaczenia owoców i warzyw do sprzedaży przeznaczonych na paszę dla zwierząt </t>
  </si>
  <si>
    <t xml:space="preserve">12.3. w tym, kwota pomocy finansowej z tytułu poniesionych wydatków na pozostałe działania </t>
  </si>
  <si>
    <t xml:space="preserve">12.4. w tym, kwota pomocy finansowej z tytułu kosztów ogólnych zarządzania programem operacyjnym </t>
  </si>
  <si>
    <t>Dostosowanie oferty handlowej organizacji producentów lub zrzeszenia organizacji producentów do popytu</t>
  </si>
  <si>
    <t>……………………………………………………………………..</t>
  </si>
  <si>
    <t>8.1b w tym przeznaczenie na bezpłatną dystrybucję powyżej limitu 5% wielkości produkcji sprzedanej organizacji producentów ***</t>
  </si>
  <si>
    <t>8.1a w tym, przeznaczenie na bezpłatną dystrybucję do limitu 5% wielkości produkcji sprzedanej organizacji producentów **</t>
  </si>
  <si>
    <t>12.1a. w tym, kwota pomocy finansowej z tytułu nieprzeznaczenia owoców i warzyw do sprzedaży przeznaczonych na bezpłatną dystrybucję do limitu 5% wielkości produkcji sprzedanej organizacji producentów (100% wydatków z poz. 8.1a)</t>
  </si>
  <si>
    <t xml:space="preserve">3/ maksymalny odsetek funduszu operacyjnego, który może być przeznaczony na poszczególne cele operacyjne programu operacyjnego nie może przekroczyć 60% wydatków w danym roku realizacji programu operacyjnego (z wyłączeniem celu "Środki zapobiegania kryzysom i zarządzania w sytuacjach kryzysowych", dla którego maksymalne wydatki nie przekraczają 1/3 wydatków w danym roku realizacji programu operacyjnego). Limity te nie mają zastosowania w 2020 r., stosownie do art. 1 ust. 4 RK(UE) 2020/884 oraz art. 1 RK(UE) 2020/592 zmienionego przez art. 1 pkt. 1 RK(UE) 2020/1275. </t>
  </si>
  <si>
    <t>** wsparcie w wysokości 100% ponoszonych wydatków (art. 34 ust. 4 lit. a) RPEiR (UE) nr 1308/2013).</t>
  </si>
  <si>
    <t>*** wsparcie w wysokości 60% ponoszonych wydatków.</t>
  </si>
  <si>
    <r>
      <t>5/ w przypadku gdy P.O. lub jego część nie spełnia żadnego z warunków określonych w art. 34 ust. 3 RPEiR (UE) nr 1308/2013 - kwota pomocy finansowej UE nie może przekroczyć:
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50% planowanych do poniesienia wydatków z F.O. (z wyjątkiem tych związanych z przekazaniem owoców i warzyw do bezpłatnej dystrybucji, których ilość nie przekracza limitu 5% wielkości produkcji sprzedanej organizacji producentów),
- 100% wydatków planowanych z tytułu nieprzeznaczenia owoców i warzyw do sprzedaży i przekazanych do bezpłatnej dystrybucji, w odniesieniu do produktów, których ilość nie przekracza limitu 5% wielkości produkcji sprzedanej organizacji producentów,
- poziomu wymaganych składek na fundusz operacyjny (z wyłączeniem bezpłatnej dystrybucji owoców i warzyw nieprzeznaczonych do sprzedaży objetej 100% wsparciem, która nie wymaga wkładu organizacji producentów).
W przypadku gdy P.O. lub jego część spełnia przynajmniej jeden z warunków określonych w art. 34 ust. 3 RPEiR (UE) nr 1308/2013 - na wniosek OP kwota pomocy finansowej UE może zostać zwiększona do 60% planowanych do poniesienia wydatków z F.O. (z wyjątkiem tych związanych z przekazaniem owoców i warzyw przekazanych do bezpłatnej dystrybucji,  których ilość nie przekracza limitu 5% wielkości produkcji sprzedanej organizacji producentów) oraz 100% wydatków planowanych z tytułu nieprzeznaczenia owoców i warzyw do sprzedaży i przekazanych do bezpłatnej dystrybucji, w odniesieniu do produktów których ilość nie przekracza limitu 5% wielkości produkcji sprzedanej organizacji producentów oraz nie może przekroczyć 150% wymaganych składek na F.O. (z wyłączeniem bezpłatnej dystrybucji owoców i warzyw nieprzeznaczonych do sprzedaży objetej 100% wsparciem która nie wymaga wkładu organizacji producentów).</t>
    </r>
  </si>
  <si>
    <t>12.1b. w tym, kwota pomocy finansowej z tytułu nieprzeznaczenia owoców i warzyw do sprzedaży przeznaczonych na bezpłatną dystrybucję powyżej limitu 5% wielkości produkcji sprzedanej organizacji producentów (50% wydatków z poz. 8.1b)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</si>
</sst>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vertAlign val="superscript"/>
      <sz val="11.5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4" fillId="0" borderId="0" xfId="52" applyFont="1" applyFill="1" applyBorder="1" applyAlignment="1" applyProtection="1">
      <alignment/>
      <protection locked="0"/>
    </xf>
    <xf numFmtId="0" fontId="15" fillId="0" borderId="0" xfId="52" applyFont="1" applyFill="1" applyProtection="1">
      <alignment/>
      <protection locked="0"/>
    </xf>
    <xf numFmtId="0" fontId="15" fillId="0" borderId="0" xfId="52" applyFont="1" applyFill="1" applyBorder="1" applyAlignment="1" applyProtection="1">
      <alignment/>
      <protection locked="0"/>
    </xf>
    <xf numFmtId="0" fontId="14" fillId="0" borderId="0" xfId="52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justify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10" fontId="16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justify" vertical="center"/>
      <protection/>
    </xf>
    <xf numFmtId="0" fontId="11" fillId="0" borderId="0" xfId="0" applyFont="1" applyAlignment="1" applyProtection="1">
      <alignment vertical="center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4" fontId="6" fillId="33" borderId="15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justify" wrapText="1"/>
      <protection locked="0"/>
    </xf>
    <xf numFmtId="9" fontId="0" fillId="33" borderId="12" xfId="0" applyNumberFormat="1" applyFont="1" applyFill="1" applyBorder="1" applyAlignment="1" applyProtection="1">
      <alignment horizontal="right" vertical="center"/>
      <protection/>
    </xf>
    <xf numFmtId="2" fontId="0" fillId="33" borderId="17" xfId="0" applyNumberFormat="1" applyFont="1" applyFill="1" applyBorder="1" applyAlignment="1" applyProtection="1">
      <alignment horizontal="right" vertical="center"/>
      <protection/>
    </xf>
    <xf numFmtId="4" fontId="7" fillId="33" borderId="18" xfId="0" applyNumberFormat="1" applyFont="1" applyFill="1" applyBorder="1" applyAlignment="1" applyProtection="1">
      <alignment horizontal="right" vertical="center"/>
      <protection/>
    </xf>
    <xf numFmtId="4" fontId="7" fillId="33" borderId="19" xfId="0" applyNumberFormat="1" applyFont="1" applyFill="1" applyBorder="1" applyAlignment="1" applyProtection="1">
      <alignment horizontal="right" vertical="center"/>
      <protection/>
    </xf>
    <xf numFmtId="4" fontId="7" fillId="33" borderId="20" xfId="0" applyNumberFormat="1" applyFont="1" applyFill="1" applyBorder="1" applyAlignment="1" applyProtection="1">
      <alignment horizontal="right" vertical="center"/>
      <protection/>
    </xf>
    <xf numFmtId="4" fontId="6" fillId="33" borderId="21" xfId="0" applyNumberFormat="1" applyFont="1" applyFill="1" applyBorder="1" applyAlignment="1" applyProtection="1">
      <alignment horizontal="right" vertical="center"/>
      <protection/>
    </xf>
    <xf numFmtId="0" fontId="17" fillId="34" borderId="22" xfId="52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justify" vertical="center"/>
      <protection/>
    </xf>
    <xf numFmtId="0" fontId="6" fillId="33" borderId="0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 locked="0"/>
    </xf>
    <xf numFmtId="0" fontId="17" fillId="34" borderId="23" xfId="52" applyFont="1" applyFill="1" applyBorder="1" applyAlignment="1" applyProtection="1">
      <alignment/>
      <protection locked="0"/>
    </xf>
    <xf numFmtId="0" fontId="17" fillId="34" borderId="24" xfId="52" applyFont="1" applyFill="1" applyBorder="1" applyAlignment="1" applyProtection="1">
      <alignment/>
      <protection locked="0"/>
    </xf>
    <xf numFmtId="49" fontId="7" fillId="0" borderId="0" xfId="52" applyNumberFormat="1" applyFont="1" applyAlignment="1" applyProtection="1">
      <alignment/>
      <protection locked="0"/>
    </xf>
    <xf numFmtId="0" fontId="11" fillId="34" borderId="25" xfId="52" applyFont="1" applyFill="1" applyBorder="1" applyAlignment="1" applyProtection="1">
      <alignment/>
      <protection locked="0"/>
    </xf>
    <xf numFmtId="0" fontId="11" fillId="34" borderId="26" xfId="52" applyFont="1" applyFill="1" applyBorder="1" applyAlignment="1" applyProtection="1">
      <alignment/>
      <protection locked="0"/>
    </xf>
    <xf numFmtId="0" fontId="17" fillId="34" borderId="27" xfId="52" applyFont="1" applyFill="1" applyBorder="1" applyAlignment="1" applyProtection="1">
      <alignment wrapText="1"/>
      <protection locked="0"/>
    </xf>
    <xf numFmtId="0" fontId="2" fillId="0" borderId="0" xfId="52" applyFont="1" applyFill="1" applyBorder="1" applyAlignment="1" applyProtection="1">
      <alignment horizontal="left"/>
      <protection locked="0"/>
    </xf>
    <xf numFmtId="0" fontId="2" fillId="0" borderId="0" xfId="52" applyFont="1" applyFill="1" applyBorder="1" applyAlignment="1" applyProtection="1">
      <alignment wrapText="1"/>
      <protection locked="0"/>
    </xf>
    <xf numFmtId="0" fontId="0" fillId="0" borderId="0" xfId="52" applyFont="1" applyFill="1" applyProtection="1">
      <alignment/>
      <protection locked="0"/>
    </xf>
    <xf numFmtId="49" fontId="6" fillId="0" borderId="0" xfId="52" applyNumberFormat="1" applyFont="1" applyAlignment="1" applyProtection="1">
      <alignment/>
      <protection locked="0"/>
    </xf>
    <xf numFmtId="2" fontId="8" fillId="33" borderId="28" xfId="0" applyNumberFormat="1" applyFont="1" applyFill="1" applyBorder="1" applyAlignment="1" applyProtection="1">
      <alignment horizontal="right" vertical="center"/>
      <protection/>
    </xf>
    <xf numFmtId="10" fontId="8" fillId="33" borderId="12" xfId="0" applyNumberFormat="1" applyFont="1" applyFill="1" applyBorder="1" applyAlignment="1" applyProtection="1">
      <alignment horizontal="right" vertical="center"/>
      <protection/>
    </xf>
    <xf numFmtId="2" fontId="8" fillId="33" borderId="29" xfId="0" applyNumberFormat="1" applyFont="1" applyFill="1" applyBorder="1" applyAlignment="1" applyProtection="1">
      <alignment horizontal="right" vertical="center"/>
      <protection/>
    </xf>
    <xf numFmtId="2" fontId="8" fillId="33" borderId="30" xfId="0" applyNumberFormat="1" applyFont="1" applyFill="1" applyBorder="1" applyAlignment="1" applyProtection="1">
      <alignment horizontal="right" vertical="center"/>
      <protection/>
    </xf>
    <xf numFmtId="2" fontId="8" fillId="33" borderId="31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17" fillId="0" borderId="33" xfId="0" applyFont="1" applyBorder="1" applyAlignment="1" applyProtection="1">
      <alignment horizontal="center" vertical="center"/>
      <protection/>
    </xf>
    <xf numFmtId="9" fontId="17" fillId="0" borderId="15" xfId="0" applyNumberFormat="1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wrapText="1"/>
      <protection/>
    </xf>
    <xf numFmtId="0" fontId="2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justify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10" fontId="8" fillId="33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ont="1" applyBorder="1" applyAlignment="1" applyProtection="1">
      <alignment/>
      <protection locked="0"/>
    </xf>
    <xf numFmtId="4" fontId="0" fillId="33" borderId="35" xfId="0" applyNumberFormat="1" applyFont="1" applyFill="1" applyBorder="1" applyAlignment="1" applyProtection="1">
      <alignment horizontal="right" vertical="center"/>
      <protection/>
    </xf>
    <xf numFmtId="4" fontId="0" fillId="33" borderId="36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33" borderId="37" xfId="0" applyNumberFormat="1" applyFont="1" applyFill="1" applyBorder="1" applyAlignment="1" applyProtection="1">
      <alignment horizontal="right"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/>
      <protection/>
    </xf>
    <xf numFmtId="4" fontId="0" fillId="33" borderId="3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24" fillId="35" borderId="11" xfId="0" applyFont="1" applyFill="1" applyBorder="1" applyAlignment="1" applyProtection="1">
      <alignment horizontal="left" vertical="center" wrapText="1"/>
      <protection/>
    </xf>
    <xf numFmtId="0" fontId="24" fillId="35" borderId="10" xfId="0" applyFont="1" applyFill="1" applyBorder="1" applyAlignment="1" applyProtection="1">
      <alignment horizontal="left" vertical="center" wrapText="1"/>
      <protection/>
    </xf>
    <xf numFmtId="0" fontId="12" fillId="35" borderId="18" xfId="0" applyFont="1" applyFill="1" applyBorder="1" applyAlignment="1" applyProtection="1">
      <alignment horizontal="left" vertical="center" wrapText="1"/>
      <protection/>
    </xf>
    <xf numFmtId="0" fontId="12" fillId="35" borderId="42" xfId="0" applyFont="1" applyFill="1" applyBorder="1" applyAlignment="1" applyProtection="1">
      <alignment horizontal="left" vertical="center" wrapText="1"/>
      <protection/>
    </xf>
    <xf numFmtId="0" fontId="25" fillId="35" borderId="43" xfId="0" applyFont="1" applyFill="1" applyBorder="1" applyAlignment="1" applyProtection="1">
      <alignment horizontal="left" vertical="center" wrapText="1"/>
      <protection/>
    </xf>
    <xf numFmtId="0" fontId="25" fillId="35" borderId="44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left"/>
      <protection/>
    </xf>
    <xf numFmtId="0" fontId="24" fillId="33" borderId="10" xfId="0" applyFont="1" applyFill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33" borderId="41" xfId="0" applyFont="1" applyFill="1" applyBorder="1" applyAlignment="1" applyProtection="1">
      <alignment horizontal="left" vertical="center"/>
      <protection/>
    </xf>
    <xf numFmtId="0" fontId="25" fillId="33" borderId="13" xfId="0" applyFont="1" applyFill="1" applyBorder="1" applyAlignment="1" applyProtection="1">
      <alignment horizontal="left" vertical="center"/>
      <protection/>
    </xf>
    <xf numFmtId="0" fontId="12" fillId="35" borderId="48" xfId="0" applyFont="1" applyFill="1" applyBorder="1" applyAlignment="1" applyProtection="1">
      <alignment horizontal="left" vertical="center" wrapText="1"/>
      <protection/>
    </xf>
    <xf numFmtId="0" fontId="12" fillId="35" borderId="32" xfId="0" applyFont="1" applyFill="1" applyBorder="1" applyAlignment="1" applyProtection="1">
      <alignment horizontal="left" vertical="center" wrapText="1"/>
      <protection/>
    </xf>
    <xf numFmtId="0" fontId="24" fillId="33" borderId="11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horizontal="left" vertical="center" wrapText="1"/>
      <protection/>
    </xf>
    <xf numFmtId="0" fontId="24" fillId="35" borderId="34" xfId="0" applyFont="1" applyFill="1" applyBorder="1" applyAlignment="1" applyProtection="1">
      <alignment horizontal="left" vertical="center" wrapText="1"/>
      <protection/>
    </xf>
    <xf numFmtId="0" fontId="24" fillId="35" borderId="35" xfId="0" applyFont="1" applyFill="1" applyBorder="1" applyAlignment="1" applyProtection="1">
      <alignment horizontal="left" vertical="center" wrapText="1"/>
      <protection/>
    </xf>
    <xf numFmtId="0" fontId="25" fillId="0" borderId="5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4" fillId="35" borderId="50" xfId="0" applyFont="1" applyFill="1" applyBorder="1" applyAlignment="1" applyProtection="1">
      <alignment horizontal="left" vertical="center" wrapText="1"/>
      <protection/>
    </xf>
    <xf numFmtId="0" fontId="24" fillId="35" borderId="13" xfId="0" applyFont="1" applyFill="1" applyBorder="1" applyAlignment="1" applyProtection="1">
      <alignment horizontal="left" vertical="center" wrapText="1"/>
      <protection/>
    </xf>
    <xf numFmtId="0" fontId="24" fillId="35" borderId="5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50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" fillId="33" borderId="52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 horizontal="left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8886825" y="1706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70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8886825" y="170688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>
      <xdr:nvSpPr>
        <xdr:cNvPr id="3" name="Line 206"/>
        <xdr:cNvSpPr>
          <a:spLocks/>
        </xdr:cNvSpPr>
      </xdr:nvSpPr>
      <xdr:spPr>
        <a:xfrm>
          <a:off x="8886825" y="182594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9525</xdr:rowOff>
    </xdr:to>
    <xdr:sp>
      <xdr:nvSpPr>
        <xdr:cNvPr id="4" name="Line 207"/>
        <xdr:cNvSpPr>
          <a:spLocks/>
        </xdr:cNvSpPr>
      </xdr:nvSpPr>
      <xdr:spPr>
        <a:xfrm flipH="1">
          <a:off x="8886825" y="1825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0</xdr:rowOff>
    </xdr:to>
    <xdr:sp>
      <xdr:nvSpPr>
        <xdr:cNvPr id="5" name="Line 208"/>
        <xdr:cNvSpPr>
          <a:spLocks/>
        </xdr:cNvSpPr>
      </xdr:nvSpPr>
      <xdr:spPr>
        <a:xfrm>
          <a:off x="8886825" y="18764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9525</xdr:rowOff>
    </xdr:to>
    <xdr:sp>
      <xdr:nvSpPr>
        <xdr:cNvPr id="6" name="Line 209"/>
        <xdr:cNvSpPr>
          <a:spLocks/>
        </xdr:cNvSpPr>
      </xdr:nvSpPr>
      <xdr:spPr>
        <a:xfrm flipH="1">
          <a:off x="8886825" y="18764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>
      <xdr:nvSpPr>
        <xdr:cNvPr id="7" name="Line 210"/>
        <xdr:cNvSpPr>
          <a:spLocks/>
        </xdr:cNvSpPr>
      </xdr:nvSpPr>
      <xdr:spPr>
        <a:xfrm>
          <a:off x="8886825" y="19154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73</xdr:row>
      <xdr:rowOff>9525</xdr:rowOff>
    </xdr:to>
    <xdr:sp>
      <xdr:nvSpPr>
        <xdr:cNvPr id="8" name="Line 211"/>
        <xdr:cNvSpPr>
          <a:spLocks/>
        </xdr:cNvSpPr>
      </xdr:nvSpPr>
      <xdr:spPr>
        <a:xfrm flipH="1">
          <a:off x="8886825" y="19154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9" name="Line 212"/>
        <xdr:cNvSpPr>
          <a:spLocks/>
        </xdr:cNvSpPr>
      </xdr:nvSpPr>
      <xdr:spPr>
        <a:xfrm>
          <a:off x="8886825" y="19564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>
      <xdr:nvSpPr>
        <xdr:cNvPr id="10" name="Line 214"/>
        <xdr:cNvSpPr>
          <a:spLocks/>
        </xdr:cNvSpPr>
      </xdr:nvSpPr>
      <xdr:spPr>
        <a:xfrm>
          <a:off x="8886825" y="20373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76</xdr:row>
      <xdr:rowOff>9525</xdr:rowOff>
    </xdr:to>
    <xdr:sp>
      <xdr:nvSpPr>
        <xdr:cNvPr id="11" name="Line 215"/>
        <xdr:cNvSpPr>
          <a:spLocks/>
        </xdr:cNvSpPr>
      </xdr:nvSpPr>
      <xdr:spPr>
        <a:xfrm flipH="1">
          <a:off x="8886825" y="20373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12" name="Line 217"/>
        <xdr:cNvSpPr>
          <a:spLocks/>
        </xdr:cNvSpPr>
      </xdr:nvSpPr>
      <xdr:spPr>
        <a:xfrm>
          <a:off x="10753725" y="1706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70</xdr:row>
      <xdr:rowOff>9525</xdr:rowOff>
    </xdr:to>
    <xdr:sp>
      <xdr:nvSpPr>
        <xdr:cNvPr id="13" name="Line 218"/>
        <xdr:cNvSpPr>
          <a:spLocks/>
        </xdr:cNvSpPr>
      </xdr:nvSpPr>
      <xdr:spPr>
        <a:xfrm flipH="1">
          <a:off x="10753725" y="170688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14" name="Line 219"/>
        <xdr:cNvSpPr>
          <a:spLocks/>
        </xdr:cNvSpPr>
      </xdr:nvSpPr>
      <xdr:spPr>
        <a:xfrm>
          <a:off x="10753725" y="182594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9525</xdr:rowOff>
    </xdr:to>
    <xdr:sp>
      <xdr:nvSpPr>
        <xdr:cNvPr id="15" name="Line 220"/>
        <xdr:cNvSpPr>
          <a:spLocks/>
        </xdr:cNvSpPr>
      </xdr:nvSpPr>
      <xdr:spPr>
        <a:xfrm flipH="1">
          <a:off x="10753725" y="1825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>
      <xdr:nvSpPr>
        <xdr:cNvPr id="16" name="Line 221"/>
        <xdr:cNvSpPr>
          <a:spLocks/>
        </xdr:cNvSpPr>
      </xdr:nvSpPr>
      <xdr:spPr>
        <a:xfrm>
          <a:off x="10753725" y="18764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9525</xdr:rowOff>
    </xdr:to>
    <xdr:sp>
      <xdr:nvSpPr>
        <xdr:cNvPr id="17" name="Line 222"/>
        <xdr:cNvSpPr>
          <a:spLocks/>
        </xdr:cNvSpPr>
      </xdr:nvSpPr>
      <xdr:spPr>
        <a:xfrm flipH="1">
          <a:off x="10753725" y="18764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>
      <xdr:nvSpPr>
        <xdr:cNvPr id="18" name="Line 223"/>
        <xdr:cNvSpPr>
          <a:spLocks/>
        </xdr:cNvSpPr>
      </xdr:nvSpPr>
      <xdr:spPr>
        <a:xfrm>
          <a:off x="10753725" y="19154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9525</xdr:rowOff>
    </xdr:to>
    <xdr:sp>
      <xdr:nvSpPr>
        <xdr:cNvPr id="19" name="Line 224"/>
        <xdr:cNvSpPr>
          <a:spLocks/>
        </xdr:cNvSpPr>
      </xdr:nvSpPr>
      <xdr:spPr>
        <a:xfrm flipH="1">
          <a:off x="10753725" y="19154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74</xdr:row>
      <xdr:rowOff>0</xdr:rowOff>
    </xdr:to>
    <xdr:sp>
      <xdr:nvSpPr>
        <xdr:cNvPr id="20" name="Line 225"/>
        <xdr:cNvSpPr>
          <a:spLocks/>
        </xdr:cNvSpPr>
      </xdr:nvSpPr>
      <xdr:spPr>
        <a:xfrm>
          <a:off x="10753725" y="19564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21" name="Line 227"/>
        <xdr:cNvSpPr>
          <a:spLocks/>
        </xdr:cNvSpPr>
      </xdr:nvSpPr>
      <xdr:spPr>
        <a:xfrm>
          <a:off x="10753725" y="20373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9525</xdr:rowOff>
    </xdr:to>
    <xdr:sp>
      <xdr:nvSpPr>
        <xdr:cNvPr id="22" name="Line 228"/>
        <xdr:cNvSpPr>
          <a:spLocks/>
        </xdr:cNvSpPr>
      </xdr:nvSpPr>
      <xdr:spPr>
        <a:xfrm flipH="1">
          <a:off x="10753725" y="20373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sp>
      <xdr:nvSpPr>
        <xdr:cNvPr id="23" name="Line 229"/>
        <xdr:cNvSpPr>
          <a:spLocks/>
        </xdr:cNvSpPr>
      </xdr:nvSpPr>
      <xdr:spPr>
        <a:xfrm>
          <a:off x="12544425" y="1706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70</xdr:row>
      <xdr:rowOff>9525</xdr:rowOff>
    </xdr:to>
    <xdr:sp>
      <xdr:nvSpPr>
        <xdr:cNvPr id="24" name="Line 230"/>
        <xdr:cNvSpPr>
          <a:spLocks/>
        </xdr:cNvSpPr>
      </xdr:nvSpPr>
      <xdr:spPr>
        <a:xfrm flipH="1">
          <a:off x="12544425" y="170688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25" name="Line 231"/>
        <xdr:cNvSpPr>
          <a:spLocks/>
        </xdr:cNvSpPr>
      </xdr:nvSpPr>
      <xdr:spPr>
        <a:xfrm>
          <a:off x="12544425" y="182594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9525</xdr:rowOff>
    </xdr:to>
    <xdr:sp>
      <xdr:nvSpPr>
        <xdr:cNvPr id="26" name="Line 232"/>
        <xdr:cNvSpPr>
          <a:spLocks/>
        </xdr:cNvSpPr>
      </xdr:nvSpPr>
      <xdr:spPr>
        <a:xfrm flipH="1">
          <a:off x="12544425" y="1825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>
      <xdr:nvSpPr>
        <xdr:cNvPr id="27" name="Line 233"/>
        <xdr:cNvSpPr>
          <a:spLocks/>
        </xdr:cNvSpPr>
      </xdr:nvSpPr>
      <xdr:spPr>
        <a:xfrm>
          <a:off x="12544425" y="18764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9525</xdr:rowOff>
    </xdr:to>
    <xdr:sp>
      <xdr:nvSpPr>
        <xdr:cNvPr id="28" name="Line 234"/>
        <xdr:cNvSpPr>
          <a:spLocks/>
        </xdr:cNvSpPr>
      </xdr:nvSpPr>
      <xdr:spPr>
        <a:xfrm flipH="1">
          <a:off x="12544425" y="18764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sp>
      <xdr:nvSpPr>
        <xdr:cNvPr id="29" name="Line 235"/>
        <xdr:cNvSpPr>
          <a:spLocks/>
        </xdr:cNvSpPr>
      </xdr:nvSpPr>
      <xdr:spPr>
        <a:xfrm>
          <a:off x="12544425" y="19154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9525</xdr:rowOff>
    </xdr:to>
    <xdr:sp>
      <xdr:nvSpPr>
        <xdr:cNvPr id="30" name="Line 236"/>
        <xdr:cNvSpPr>
          <a:spLocks/>
        </xdr:cNvSpPr>
      </xdr:nvSpPr>
      <xdr:spPr>
        <a:xfrm flipH="1">
          <a:off x="12544425" y="19154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sp>
      <xdr:nvSpPr>
        <xdr:cNvPr id="31" name="Line 237"/>
        <xdr:cNvSpPr>
          <a:spLocks/>
        </xdr:cNvSpPr>
      </xdr:nvSpPr>
      <xdr:spPr>
        <a:xfrm>
          <a:off x="12544425" y="19564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sp>
      <xdr:nvSpPr>
        <xdr:cNvPr id="32" name="Line 239"/>
        <xdr:cNvSpPr>
          <a:spLocks/>
        </xdr:cNvSpPr>
      </xdr:nvSpPr>
      <xdr:spPr>
        <a:xfrm>
          <a:off x="12544425" y="20373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9525</xdr:rowOff>
    </xdr:to>
    <xdr:sp>
      <xdr:nvSpPr>
        <xdr:cNvPr id="33" name="Line 240"/>
        <xdr:cNvSpPr>
          <a:spLocks/>
        </xdr:cNvSpPr>
      </xdr:nvSpPr>
      <xdr:spPr>
        <a:xfrm flipH="1">
          <a:off x="12544425" y="20373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>
      <xdr:nvSpPr>
        <xdr:cNvPr id="34" name="Line 241"/>
        <xdr:cNvSpPr>
          <a:spLocks/>
        </xdr:cNvSpPr>
      </xdr:nvSpPr>
      <xdr:spPr>
        <a:xfrm>
          <a:off x="14497050" y="1706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70</xdr:row>
      <xdr:rowOff>9525</xdr:rowOff>
    </xdr:to>
    <xdr:sp>
      <xdr:nvSpPr>
        <xdr:cNvPr id="35" name="Line 242"/>
        <xdr:cNvSpPr>
          <a:spLocks/>
        </xdr:cNvSpPr>
      </xdr:nvSpPr>
      <xdr:spPr>
        <a:xfrm flipH="1">
          <a:off x="14497050" y="170688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0</xdr:rowOff>
    </xdr:to>
    <xdr:sp>
      <xdr:nvSpPr>
        <xdr:cNvPr id="36" name="Line 243"/>
        <xdr:cNvSpPr>
          <a:spLocks/>
        </xdr:cNvSpPr>
      </xdr:nvSpPr>
      <xdr:spPr>
        <a:xfrm>
          <a:off x="14497050" y="182594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9525</xdr:rowOff>
    </xdr:to>
    <xdr:sp>
      <xdr:nvSpPr>
        <xdr:cNvPr id="37" name="Line 244"/>
        <xdr:cNvSpPr>
          <a:spLocks/>
        </xdr:cNvSpPr>
      </xdr:nvSpPr>
      <xdr:spPr>
        <a:xfrm flipH="1">
          <a:off x="14497050" y="18259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72</xdr:row>
      <xdr:rowOff>0</xdr:rowOff>
    </xdr:to>
    <xdr:sp>
      <xdr:nvSpPr>
        <xdr:cNvPr id="38" name="Line 245"/>
        <xdr:cNvSpPr>
          <a:spLocks/>
        </xdr:cNvSpPr>
      </xdr:nvSpPr>
      <xdr:spPr>
        <a:xfrm>
          <a:off x="14497050" y="18764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72</xdr:row>
      <xdr:rowOff>9525</xdr:rowOff>
    </xdr:to>
    <xdr:sp>
      <xdr:nvSpPr>
        <xdr:cNvPr id="39" name="Line 246"/>
        <xdr:cNvSpPr>
          <a:spLocks/>
        </xdr:cNvSpPr>
      </xdr:nvSpPr>
      <xdr:spPr>
        <a:xfrm flipH="1">
          <a:off x="14497050" y="18764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73</xdr:row>
      <xdr:rowOff>0</xdr:rowOff>
    </xdr:to>
    <xdr:sp>
      <xdr:nvSpPr>
        <xdr:cNvPr id="40" name="Line 247"/>
        <xdr:cNvSpPr>
          <a:spLocks/>
        </xdr:cNvSpPr>
      </xdr:nvSpPr>
      <xdr:spPr>
        <a:xfrm>
          <a:off x="14497050" y="19154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73</xdr:row>
      <xdr:rowOff>9525</xdr:rowOff>
    </xdr:to>
    <xdr:sp>
      <xdr:nvSpPr>
        <xdr:cNvPr id="41" name="Line 248"/>
        <xdr:cNvSpPr>
          <a:spLocks/>
        </xdr:cNvSpPr>
      </xdr:nvSpPr>
      <xdr:spPr>
        <a:xfrm flipH="1">
          <a:off x="14497050" y="19154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74</xdr:row>
      <xdr:rowOff>0</xdr:rowOff>
    </xdr:to>
    <xdr:sp>
      <xdr:nvSpPr>
        <xdr:cNvPr id="42" name="Line 249"/>
        <xdr:cNvSpPr>
          <a:spLocks/>
        </xdr:cNvSpPr>
      </xdr:nvSpPr>
      <xdr:spPr>
        <a:xfrm>
          <a:off x="14497050" y="19564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76</xdr:row>
      <xdr:rowOff>0</xdr:rowOff>
    </xdr:to>
    <xdr:sp>
      <xdr:nvSpPr>
        <xdr:cNvPr id="43" name="Line 251"/>
        <xdr:cNvSpPr>
          <a:spLocks/>
        </xdr:cNvSpPr>
      </xdr:nvSpPr>
      <xdr:spPr>
        <a:xfrm>
          <a:off x="14497050" y="20373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76</xdr:row>
      <xdr:rowOff>9525</xdr:rowOff>
    </xdr:to>
    <xdr:sp>
      <xdr:nvSpPr>
        <xdr:cNvPr id="44" name="Line 252"/>
        <xdr:cNvSpPr>
          <a:spLocks/>
        </xdr:cNvSpPr>
      </xdr:nvSpPr>
      <xdr:spPr>
        <a:xfrm flipH="1">
          <a:off x="14497050" y="20373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164</xdr:row>
      <xdr:rowOff>0</xdr:rowOff>
    </xdr:from>
    <xdr:to>
      <xdr:col>4</xdr:col>
      <xdr:colOff>0</xdr:colOff>
      <xdr:row>165</xdr:row>
      <xdr:rowOff>0</xdr:rowOff>
    </xdr:to>
    <xdr:sp>
      <xdr:nvSpPr>
        <xdr:cNvPr id="45" name="Line 333"/>
        <xdr:cNvSpPr>
          <a:spLocks/>
        </xdr:cNvSpPr>
      </xdr:nvSpPr>
      <xdr:spPr>
        <a:xfrm>
          <a:off x="6962775" y="27765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164</xdr:row>
      <xdr:rowOff>0</xdr:rowOff>
    </xdr:from>
    <xdr:to>
      <xdr:col>5</xdr:col>
      <xdr:colOff>0</xdr:colOff>
      <xdr:row>165</xdr:row>
      <xdr:rowOff>0</xdr:rowOff>
    </xdr:to>
    <xdr:sp>
      <xdr:nvSpPr>
        <xdr:cNvPr id="46" name="Line 335"/>
        <xdr:cNvSpPr>
          <a:spLocks/>
        </xdr:cNvSpPr>
      </xdr:nvSpPr>
      <xdr:spPr>
        <a:xfrm>
          <a:off x="8896350" y="277653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164</xdr:row>
      <xdr:rowOff>0</xdr:rowOff>
    </xdr:from>
    <xdr:to>
      <xdr:col>6</xdr:col>
      <xdr:colOff>0</xdr:colOff>
      <xdr:row>165</xdr:row>
      <xdr:rowOff>0</xdr:rowOff>
    </xdr:to>
    <xdr:sp>
      <xdr:nvSpPr>
        <xdr:cNvPr id="47" name="Line 337"/>
        <xdr:cNvSpPr>
          <a:spLocks/>
        </xdr:cNvSpPr>
      </xdr:nvSpPr>
      <xdr:spPr>
        <a:xfrm>
          <a:off x="10763250" y="277653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0</xdr:rowOff>
    </xdr:from>
    <xdr:to>
      <xdr:col>7</xdr:col>
      <xdr:colOff>0</xdr:colOff>
      <xdr:row>165</xdr:row>
      <xdr:rowOff>0</xdr:rowOff>
    </xdr:to>
    <xdr:sp>
      <xdr:nvSpPr>
        <xdr:cNvPr id="48" name="Line 339"/>
        <xdr:cNvSpPr>
          <a:spLocks/>
        </xdr:cNvSpPr>
      </xdr:nvSpPr>
      <xdr:spPr>
        <a:xfrm>
          <a:off x="12553950" y="277653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164</xdr:row>
      <xdr:rowOff>0</xdr:rowOff>
    </xdr:from>
    <xdr:to>
      <xdr:col>9</xdr:col>
      <xdr:colOff>0</xdr:colOff>
      <xdr:row>165</xdr:row>
      <xdr:rowOff>0</xdr:rowOff>
    </xdr:to>
    <xdr:sp>
      <xdr:nvSpPr>
        <xdr:cNvPr id="49" name="Line 341"/>
        <xdr:cNvSpPr>
          <a:spLocks/>
        </xdr:cNvSpPr>
      </xdr:nvSpPr>
      <xdr:spPr>
        <a:xfrm>
          <a:off x="16421100" y="27765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8"/>
  <sheetViews>
    <sheetView tabSelected="1" zoomScaleSheetLayoutView="40" zoomScalePageLayoutView="55" workbookViewId="0" topLeftCell="B38">
      <selection activeCell="H77" sqref="H77"/>
    </sheetView>
  </sheetViews>
  <sheetFormatPr defaultColWidth="9.140625" defaultRowHeight="12.75"/>
  <cols>
    <col min="1" max="1" width="1.28515625" style="5" customWidth="1"/>
    <col min="2" max="2" width="10.421875" style="5" customWidth="1"/>
    <col min="3" max="3" width="92.57421875" style="5" customWidth="1"/>
    <col min="4" max="4" width="29.00390625" style="5" customWidth="1"/>
    <col min="5" max="5" width="28.00390625" style="5" customWidth="1"/>
    <col min="6" max="6" width="26.8515625" style="5" customWidth="1"/>
    <col min="7" max="7" width="29.28125" style="5" customWidth="1"/>
    <col min="8" max="8" width="28.7109375" style="5" customWidth="1"/>
    <col min="9" max="9" width="20.7109375" style="5" customWidth="1"/>
    <col min="10" max="10" width="30.00390625" style="5" customWidth="1"/>
    <col min="11" max="11" width="9.140625" style="5" customWidth="1"/>
    <col min="12" max="12" width="11.57421875" style="5" bestFit="1" customWidth="1"/>
    <col min="13" max="16384" width="9.140625" style="5" customWidth="1"/>
  </cols>
  <sheetData>
    <row r="1" spans="2:9" ht="18.75" customHeight="1">
      <c r="B1" s="55" t="s">
        <v>115</v>
      </c>
      <c r="C1" s="58"/>
      <c r="D1" s="58"/>
      <c r="E1" s="58"/>
      <c r="F1" s="58"/>
      <c r="G1" s="58"/>
      <c r="H1" s="58"/>
      <c r="I1" s="58"/>
    </row>
    <row r="2" spans="2:9" ht="4.5" customHeight="1">
      <c r="B2" s="58"/>
      <c r="C2" s="58"/>
      <c r="D2" s="58"/>
      <c r="E2" s="58"/>
      <c r="F2" s="58"/>
      <c r="G2" s="58"/>
      <c r="H2" s="58"/>
      <c r="I2" s="58"/>
    </row>
    <row r="3" spans="2:9" ht="98.25" customHeight="1">
      <c r="B3" s="110" t="s">
        <v>97</v>
      </c>
      <c r="C3" s="110"/>
      <c r="D3" s="110"/>
      <c r="E3" s="110"/>
      <c r="F3" s="110"/>
      <c r="G3" s="110"/>
      <c r="H3" s="110"/>
      <c r="I3" s="110"/>
    </row>
    <row r="4" ht="7.5" customHeight="1" thickBot="1"/>
    <row r="5" spans="2:7" s="2" customFormat="1" ht="16.5" customHeight="1">
      <c r="B5" s="40" t="s">
        <v>7</v>
      </c>
      <c r="C5" s="41"/>
      <c r="D5" s="1"/>
      <c r="G5" s="42"/>
    </row>
    <row r="6" spans="2:7" s="2" customFormat="1" ht="18" customHeight="1">
      <c r="B6" s="43" t="s">
        <v>8</v>
      </c>
      <c r="C6" s="44"/>
      <c r="D6" s="3"/>
      <c r="G6" s="42"/>
    </row>
    <row r="7" spans="2:7" s="2" customFormat="1" ht="18" customHeight="1" thickBot="1">
      <c r="B7" s="33" t="s">
        <v>95</v>
      </c>
      <c r="C7" s="45"/>
      <c r="D7" s="4"/>
      <c r="F7" s="42"/>
      <c r="G7" s="42"/>
    </row>
    <row r="8" spans="2:7" s="48" customFormat="1" ht="6" customHeight="1">
      <c r="B8" s="46"/>
      <c r="C8" s="47"/>
      <c r="D8" s="47"/>
      <c r="F8" s="49"/>
      <c r="G8" s="49"/>
    </row>
    <row r="9" spans="2:9" ht="20.25" customHeight="1">
      <c r="B9" s="58"/>
      <c r="C9" s="58"/>
      <c r="D9" s="59" t="s">
        <v>106</v>
      </c>
      <c r="E9" s="58"/>
      <c r="F9" s="58"/>
      <c r="G9" s="58"/>
      <c r="H9" s="58"/>
      <c r="I9" s="60"/>
    </row>
    <row r="10" spans="2:9" ht="9" customHeight="1">
      <c r="B10" s="58"/>
      <c r="C10" s="58"/>
      <c r="D10" s="58"/>
      <c r="E10" s="61"/>
      <c r="F10" s="58"/>
      <c r="G10" s="58"/>
      <c r="H10" s="58"/>
      <c r="I10" s="60"/>
    </row>
    <row r="11" spans="2:9" ht="17.25" customHeight="1">
      <c r="B11" s="122" t="s">
        <v>121</v>
      </c>
      <c r="C11" s="122"/>
      <c r="E11" s="83"/>
      <c r="F11" s="58"/>
      <c r="G11" s="58"/>
      <c r="H11" s="58"/>
      <c r="I11" s="60"/>
    </row>
    <row r="12" spans="5:9" ht="9.75" customHeight="1">
      <c r="E12" s="83"/>
      <c r="F12" s="58"/>
      <c r="G12" s="58"/>
      <c r="H12" s="58"/>
      <c r="I12" s="60"/>
    </row>
    <row r="13" spans="2:9" s="6" customFormat="1" ht="18">
      <c r="B13" s="82" t="s">
        <v>87</v>
      </c>
      <c r="F13" s="57"/>
      <c r="G13" s="57"/>
      <c r="H13" s="57"/>
      <c r="I13" s="57"/>
    </row>
    <row r="14" spans="6:9" s="6" customFormat="1" ht="10.5" customHeight="1">
      <c r="F14" s="57"/>
      <c r="G14" s="57"/>
      <c r="H14" s="57"/>
      <c r="I14" s="57"/>
    </row>
    <row r="15" spans="2:9" s="6" customFormat="1" ht="18">
      <c r="B15" s="82" t="s">
        <v>90</v>
      </c>
      <c r="F15" s="57"/>
      <c r="G15" s="57"/>
      <c r="H15" s="57"/>
      <c r="I15" s="57"/>
    </row>
    <row r="16" spans="2:9" s="6" customFormat="1" ht="9" customHeight="1">
      <c r="B16" s="84"/>
      <c r="F16" s="57"/>
      <c r="G16" s="57"/>
      <c r="H16" s="57"/>
      <c r="I16" s="57"/>
    </row>
    <row r="17" spans="2:9" s="6" customFormat="1" ht="18" customHeight="1">
      <c r="B17" s="85" t="s">
        <v>91</v>
      </c>
      <c r="D17" s="86"/>
      <c r="F17" s="57"/>
      <c r="G17" s="57"/>
      <c r="H17" s="57"/>
      <c r="I17" s="57"/>
    </row>
    <row r="18" spans="2:9" s="6" customFormat="1" ht="6" customHeight="1">
      <c r="B18" s="57"/>
      <c r="C18" s="57"/>
      <c r="D18" s="57"/>
      <c r="E18" s="57"/>
      <c r="F18" s="57"/>
      <c r="G18" s="57"/>
      <c r="H18" s="57"/>
      <c r="I18" s="57"/>
    </row>
    <row r="19" spans="2:9" s="6" customFormat="1" ht="18">
      <c r="B19" s="56" t="s">
        <v>72</v>
      </c>
      <c r="C19" s="57"/>
      <c r="D19" s="57"/>
      <c r="E19" s="57"/>
      <c r="F19" s="57"/>
      <c r="G19" s="57"/>
      <c r="H19" s="57"/>
      <c r="I19" s="57"/>
    </row>
    <row r="20" spans="2:9" ht="6" customHeight="1" thickBot="1">
      <c r="B20" s="58"/>
      <c r="C20" s="58"/>
      <c r="D20" s="58"/>
      <c r="E20" s="58"/>
      <c r="F20" s="58"/>
      <c r="G20" s="58"/>
      <c r="H20" s="58"/>
      <c r="I20" s="58"/>
    </row>
    <row r="21" spans="2:9" s="7" customFormat="1" ht="16.5" customHeight="1" thickBot="1">
      <c r="B21" s="113" t="s">
        <v>0</v>
      </c>
      <c r="C21" s="115" t="s">
        <v>1</v>
      </c>
      <c r="D21" s="119" t="s">
        <v>88</v>
      </c>
      <c r="E21" s="120"/>
      <c r="F21" s="120"/>
      <c r="G21" s="121"/>
      <c r="H21" s="111" t="s">
        <v>3</v>
      </c>
      <c r="I21" s="112"/>
    </row>
    <row r="22" spans="2:9" s="7" customFormat="1" ht="15.75" thickBot="1">
      <c r="B22" s="114"/>
      <c r="C22" s="116"/>
      <c r="D22" s="62" t="s">
        <v>9</v>
      </c>
      <c r="E22" s="63" t="s">
        <v>10</v>
      </c>
      <c r="F22" s="63" t="s">
        <v>11</v>
      </c>
      <c r="G22" s="63" t="s">
        <v>12</v>
      </c>
      <c r="H22" s="64" t="s">
        <v>2</v>
      </c>
      <c r="I22" s="65" t="s">
        <v>89</v>
      </c>
    </row>
    <row r="23" spans="2:9" s="8" customFormat="1" ht="9.75" customHeight="1">
      <c r="B23" s="66">
        <v>1</v>
      </c>
      <c r="C23" s="67">
        <v>2</v>
      </c>
      <c r="D23" s="67">
        <v>3</v>
      </c>
      <c r="E23" s="67">
        <v>4</v>
      </c>
      <c r="F23" s="67">
        <v>5</v>
      </c>
      <c r="G23" s="67">
        <v>6</v>
      </c>
      <c r="H23" s="67">
        <v>7</v>
      </c>
      <c r="I23" s="68">
        <v>8</v>
      </c>
    </row>
    <row r="24" spans="2:9" ht="15.75" customHeight="1">
      <c r="B24" s="117" t="s">
        <v>34</v>
      </c>
      <c r="C24" s="118"/>
      <c r="D24" s="15">
        <f>SUM(D25:D29)</f>
        <v>0</v>
      </c>
      <c r="E24" s="15">
        <f>SUM(E25:E29)</f>
        <v>0</v>
      </c>
      <c r="F24" s="15">
        <f>SUM(F25:F29)</f>
        <v>0</v>
      </c>
      <c r="G24" s="15">
        <f>SUM(G25:G29)</f>
        <v>0</v>
      </c>
      <c r="H24" s="16">
        <f>(D24+E24+F24+G24)</f>
        <v>0</v>
      </c>
      <c r="I24" s="17" t="str">
        <f>IF($H$66=0,"%",IF(H24/$H$66&lt;=0.6,ROUNDUP(H24/$H$66,6),"Błąd"))</f>
        <v>%</v>
      </c>
    </row>
    <row r="25" spans="2:9" ht="19.5" customHeight="1">
      <c r="B25" s="14" t="s">
        <v>44</v>
      </c>
      <c r="C25" s="13"/>
      <c r="D25" s="18"/>
      <c r="E25" s="18"/>
      <c r="F25" s="18"/>
      <c r="G25" s="18"/>
      <c r="H25" s="92">
        <f>(D25+E25+F25+G25)</f>
        <v>0</v>
      </c>
      <c r="I25" s="87"/>
    </row>
    <row r="26" spans="2:9" ht="19.5" customHeight="1">
      <c r="B26" s="14" t="s">
        <v>45</v>
      </c>
      <c r="C26" s="13"/>
      <c r="D26" s="18"/>
      <c r="E26" s="18"/>
      <c r="F26" s="18"/>
      <c r="G26" s="18"/>
      <c r="H26" s="92">
        <f aca="true" t="shared" si="0" ref="H26:H68">(D26+E26+F26+G26)</f>
        <v>0</v>
      </c>
      <c r="I26" s="87"/>
    </row>
    <row r="27" spans="2:9" ht="18.75" customHeight="1">
      <c r="B27" s="14" t="s">
        <v>46</v>
      </c>
      <c r="C27" s="13"/>
      <c r="D27" s="18"/>
      <c r="E27" s="18"/>
      <c r="F27" s="18"/>
      <c r="G27" s="18"/>
      <c r="H27" s="92">
        <f t="shared" si="0"/>
        <v>0</v>
      </c>
      <c r="I27" s="87"/>
    </row>
    <row r="28" spans="2:9" ht="19.5" customHeight="1">
      <c r="B28" s="14" t="s">
        <v>47</v>
      </c>
      <c r="C28" s="13"/>
      <c r="D28" s="18"/>
      <c r="E28" s="18"/>
      <c r="F28" s="18"/>
      <c r="G28" s="18"/>
      <c r="H28" s="92">
        <f t="shared" si="0"/>
        <v>0</v>
      </c>
      <c r="I28" s="87"/>
    </row>
    <row r="29" spans="2:9" ht="16.5" customHeight="1">
      <c r="B29" s="14" t="s">
        <v>48</v>
      </c>
      <c r="C29" s="13"/>
      <c r="D29" s="18"/>
      <c r="E29" s="18"/>
      <c r="F29" s="18"/>
      <c r="G29" s="18"/>
      <c r="H29" s="92">
        <f t="shared" si="0"/>
        <v>0</v>
      </c>
      <c r="I29" s="87"/>
    </row>
    <row r="30" spans="2:9" ht="15.75" customHeight="1">
      <c r="B30" s="117" t="s">
        <v>36</v>
      </c>
      <c r="C30" s="118"/>
      <c r="D30" s="15">
        <f>SUM(D31:D35)</f>
        <v>0</v>
      </c>
      <c r="E30" s="15">
        <f>SUM(E31:E35)</f>
        <v>0</v>
      </c>
      <c r="F30" s="15">
        <f>SUM(F31:F35)</f>
        <v>0</v>
      </c>
      <c r="G30" s="15">
        <f>SUM(G31:G35)</f>
        <v>0</v>
      </c>
      <c r="H30" s="16">
        <f t="shared" si="0"/>
        <v>0</v>
      </c>
      <c r="I30" s="17" t="str">
        <f>IF($H$66=0,"%",IF(H30/$H$66&lt;=0.6,ROUNDUP(H30/$H$66,6),"Błąd"))</f>
        <v>%</v>
      </c>
    </row>
    <row r="31" spans="2:9" ht="19.5" customHeight="1">
      <c r="B31" s="14" t="s">
        <v>49</v>
      </c>
      <c r="C31" s="13"/>
      <c r="D31" s="18"/>
      <c r="E31" s="18"/>
      <c r="F31" s="18"/>
      <c r="G31" s="18"/>
      <c r="H31" s="92">
        <f t="shared" si="0"/>
        <v>0</v>
      </c>
      <c r="I31" s="87"/>
    </row>
    <row r="32" spans="2:9" ht="18.75" customHeight="1">
      <c r="B32" s="14" t="s">
        <v>50</v>
      </c>
      <c r="C32" s="13"/>
      <c r="D32" s="18"/>
      <c r="E32" s="18"/>
      <c r="F32" s="18"/>
      <c r="G32" s="18"/>
      <c r="H32" s="92">
        <f t="shared" si="0"/>
        <v>0</v>
      </c>
      <c r="I32" s="87"/>
    </row>
    <row r="33" spans="2:9" ht="19.5" customHeight="1">
      <c r="B33" s="14" t="s">
        <v>51</v>
      </c>
      <c r="C33" s="13"/>
      <c r="D33" s="18"/>
      <c r="E33" s="18"/>
      <c r="F33" s="18"/>
      <c r="G33" s="18"/>
      <c r="H33" s="92">
        <f t="shared" si="0"/>
        <v>0</v>
      </c>
      <c r="I33" s="87"/>
    </row>
    <row r="34" spans="2:9" ht="19.5" customHeight="1">
      <c r="B34" s="14" t="s">
        <v>52</v>
      </c>
      <c r="C34" s="13"/>
      <c r="D34" s="18"/>
      <c r="E34" s="18"/>
      <c r="F34" s="18"/>
      <c r="G34" s="18"/>
      <c r="H34" s="92">
        <f t="shared" si="0"/>
        <v>0</v>
      </c>
      <c r="I34" s="87"/>
    </row>
    <row r="35" spans="2:9" ht="18" customHeight="1">
      <c r="B35" s="14" t="s">
        <v>53</v>
      </c>
      <c r="C35" s="13"/>
      <c r="D35" s="18"/>
      <c r="E35" s="18"/>
      <c r="F35" s="18"/>
      <c r="G35" s="18"/>
      <c r="H35" s="92">
        <f t="shared" si="0"/>
        <v>0</v>
      </c>
      <c r="I35" s="87"/>
    </row>
    <row r="36" spans="2:9" ht="15.75" customHeight="1">
      <c r="B36" s="117" t="s">
        <v>37</v>
      </c>
      <c r="C36" s="118"/>
      <c r="D36" s="15">
        <f>SUM(D37:D38)</f>
        <v>0</v>
      </c>
      <c r="E36" s="15">
        <f>SUM(E37:E38)</f>
        <v>0</v>
      </c>
      <c r="F36" s="15">
        <f>SUM(F37:F38)</f>
        <v>0</v>
      </c>
      <c r="G36" s="15">
        <f>SUM(G37:G38)</f>
        <v>0</v>
      </c>
      <c r="H36" s="16">
        <f t="shared" si="0"/>
        <v>0</v>
      </c>
      <c r="I36" s="17" t="str">
        <f>IF($H$66=0,"%",IF(H36/$H$66&lt;=0.6,ROUNDUP(H36/$H$66,6),"Błąd"))</f>
        <v>%</v>
      </c>
    </row>
    <row r="37" spans="2:9" ht="19.5" customHeight="1">
      <c r="B37" s="14" t="s">
        <v>54</v>
      </c>
      <c r="C37" s="13"/>
      <c r="D37" s="18"/>
      <c r="E37" s="18"/>
      <c r="F37" s="18"/>
      <c r="G37" s="18"/>
      <c r="H37" s="92">
        <f t="shared" si="0"/>
        <v>0</v>
      </c>
      <c r="I37" s="87"/>
    </row>
    <row r="38" spans="2:9" ht="18" customHeight="1">
      <c r="B38" s="14" t="s">
        <v>55</v>
      </c>
      <c r="C38" s="13"/>
      <c r="D38" s="18"/>
      <c r="E38" s="18"/>
      <c r="F38" s="18"/>
      <c r="G38" s="18"/>
      <c r="H38" s="92">
        <f t="shared" si="0"/>
        <v>0</v>
      </c>
      <c r="I38" s="87"/>
    </row>
    <row r="39" spans="2:9" ht="15.75" customHeight="1">
      <c r="B39" s="117" t="s">
        <v>38</v>
      </c>
      <c r="C39" s="118"/>
      <c r="D39" s="15">
        <f>SUM(D40)</f>
        <v>0</v>
      </c>
      <c r="E39" s="15">
        <f>SUM(E40)</f>
        <v>0</v>
      </c>
      <c r="F39" s="15">
        <f>SUM(F40)</f>
        <v>0</v>
      </c>
      <c r="G39" s="15">
        <f>SUM(G40)</f>
        <v>0</v>
      </c>
      <c r="H39" s="16">
        <f t="shared" si="0"/>
        <v>0</v>
      </c>
      <c r="I39" s="17" t="str">
        <f>IF($H$66=0,"%",IF(H39/$H$66&lt;=0.6,ROUNDUP(H39/$H$66,6),"Błąd"))</f>
        <v>%</v>
      </c>
    </row>
    <row r="40" spans="2:9" ht="19.5" customHeight="1">
      <c r="B40" s="14" t="s">
        <v>56</v>
      </c>
      <c r="C40" s="13"/>
      <c r="D40" s="18"/>
      <c r="E40" s="18"/>
      <c r="F40" s="18"/>
      <c r="G40" s="18"/>
      <c r="H40" s="92">
        <f t="shared" si="0"/>
        <v>0</v>
      </c>
      <c r="I40" s="87"/>
    </row>
    <row r="41" spans="2:9" ht="15.75" customHeight="1">
      <c r="B41" s="117" t="s">
        <v>39</v>
      </c>
      <c r="C41" s="118"/>
      <c r="D41" s="15">
        <f>SUM(D42:D43)</f>
        <v>0</v>
      </c>
      <c r="E41" s="15">
        <f>SUM(E42:E43)</f>
        <v>0</v>
      </c>
      <c r="F41" s="15">
        <f>SUM(F42:F43)</f>
        <v>0</v>
      </c>
      <c r="G41" s="15">
        <f>SUM(G42:G43)</f>
        <v>0</v>
      </c>
      <c r="H41" s="16">
        <f t="shared" si="0"/>
        <v>0</v>
      </c>
      <c r="I41" s="17" t="str">
        <f>IF($H$66=0,"%",IF(H41/$H$66&lt;=0.6,ROUNDUP(H41/$H$66,6),"Błąd"))</f>
        <v>%</v>
      </c>
    </row>
    <row r="42" spans="2:9" ht="19.5" customHeight="1">
      <c r="B42" s="14" t="s">
        <v>57</v>
      </c>
      <c r="C42" s="13"/>
      <c r="D42" s="18"/>
      <c r="E42" s="18"/>
      <c r="F42" s="18"/>
      <c r="G42" s="18"/>
      <c r="H42" s="92">
        <f t="shared" si="0"/>
        <v>0</v>
      </c>
      <c r="I42" s="87"/>
    </row>
    <row r="43" spans="2:9" ht="18" customHeight="1">
      <c r="B43" s="14" t="s">
        <v>81</v>
      </c>
      <c r="C43" s="13"/>
      <c r="D43" s="18"/>
      <c r="E43" s="18"/>
      <c r="F43" s="18"/>
      <c r="G43" s="18"/>
      <c r="H43" s="92">
        <f t="shared" si="0"/>
        <v>0</v>
      </c>
      <c r="I43" s="87"/>
    </row>
    <row r="44" spans="2:9" ht="15.75" customHeight="1">
      <c r="B44" s="117" t="s">
        <v>40</v>
      </c>
      <c r="C44" s="118"/>
      <c r="D44" s="15">
        <f>SUM(D45:D57)</f>
        <v>0</v>
      </c>
      <c r="E44" s="15">
        <f>SUM(E45:E57)</f>
        <v>0</v>
      </c>
      <c r="F44" s="15">
        <f>SUM(F45:F57)</f>
        <v>0</v>
      </c>
      <c r="G44" s="15">
        <f>SUM(G45:G57)</f>
        <v>0</v>
      </c>
      <c r="H44" s="16">
        <f aca="true" t="shared" si="1" ref="H44:H49">(D44+E44+F44+G44)</f>
        <v>0</v>
      </c>
      <c r="I44" s="17" t="str">
        <f>IF($H$66=0,"%",IF(H44/$H$66&lt;=0.6,ROUNDUP(H44/$H$66,6),"Błąd"))</f>
        <v>%</v>
      </c>
    </row>
    <row r="45" spans="2:9" ht="19.5" customHeight="1">
      <c r="B45" s="14" t="s">
        <v>58</v>
      </c>
      <c r="C45" s="13"/>
      <c r="D45" s="18"/>
      <c r="E45" s="18"/>
      <c r="F45" s="18"/>
      <c r="G45" s="18"/>
      <c r="H45" s="92">
        <f t="shared" si="1"/>
        <v>0</v>
      </c>
      <c r="I45" s="87"/>
    </row>
    <row r="46" spans="2:9" ht="19.5" customHeight="1">
      <c r="B46" s="14" t="s">
        <v>59</v>
      </c>
      <c r="C46" s="13"/>
      <c r="D46" s="18"/>
      <c r="E46" s="18"/>
      <c r="F46" s="18"/>
      <c r="G46" s="18"/>
      <c r="H46" s="92">
        <f t="shared" si="1"/>
        <v>0</v>
      </c>
      <c r="I46" s="87"/>
    </row>
    <row r="47" spans="2:9" ht="19.5" customHeight="1">
      <c r="B47" s="14" t="s">
        <v>60</v>
      </c>
      <c r="C47" s="13"/>
      <c r="D47" s="18"/>
      <c r="E47" s="18"/>
      <c r="F47" s="18"/>
      <c r="G47" s="18"/>
      <c r="H47" s="92">
        <f t="shared" si="1"/>
        <v>0</v>
      </c>
      <c r="I47" s="87"/>
    </row>
    <row r="48" spans="2:9" ht="19.5" customHeight="1">
      <c r="B48" s="14" t="s">
        <v>61</v>
      </c>
      <c r="C48" s="13"/>
      <c r="D48" s="18"/>
      <c r="E48" s="18"/>
      <c r="F48" s="18"/>
      <c r="G48" s="18"/>
      <c r="H48" s="92">
        <f t="shared" si="1"/>
        <v>0</v>
      </c>
      <c r="I48" s="87"/>
    </row>
    <row r="49" spans="2:9" ht="19.5" customHeight="1">
      <c r="B49" s="14" t="s">
        <v>62</v>
      </c>
      <c r="C49" s="13"/>
      <c r="D49" s="18"/>
      <c r="E49" s="18"/>
      <c r="F49" s="18"/>
      <c r="G49" s="18"/>
      <c r="H49" s="92">
        <f t="shared" si="1"/>
        <v>0</v>
      </c>
      <c r="I49" s="87"/>
    </row>
    <row r="50" spans="2:9" ht="19.5" customHeight="1">
      <c r="B50" s="14" t="s">
        <v>63</v>
      </c>
      <c r="C50" s="13"/>
      <c r="D50" s="18"/>
      <c r="E50" s="18"/>
      <c r="F50" s="18"/>
      <c r="G50" s="18"/>
      <c r="H50" s="92">
        <f t="shared" si="0"/>
        <v>0</v>
      </c>
      <c r="I50" s="87"/>
    </row>
    <row r="51" spans="2:9" ht="19.5" customHeight="1">
      <c r="B51" s="14" t="s">
        <v>64</v>
      </c>
      <c r="C51" s="13"/>
      <c r="D51" s="18"/>
      <c r="E51" s="18"/>
      <c r="F51" s="18"/>
      <c r="G51" s="18"/>
      <c r="H51" s="92">
        <f t="shared" si="0"/>
        <v>0</v>
      </c>
      <c r="I51" s="87"/>
    </row>
    <row r="52" spans="2:9" ht="19.5" customHeight="1">
      <c r="B52" s="14" t="s">
        <v>65</v>
      </c>
      <c r="C52" s="13"/>
      <c r="D52" s="18"/>
      <c r="E52" s="18"/>
      <c r="F52" s="18"/>
      <c r="G52" s="18"/>
      <c r="H52" s="92">
        <f>(D52+E52+F52+G52)</f>
        <v>0</v>
      </c>
      <c r="I52" s="87"/>
    </row>
    <row r="53" spans="2:9" ht="19.5" customHeight="1">
      <c r="B53" s="14" t="s">
        <v>66</v>
      </c>
      <c r="C53" s="13"/>
      <c r="D53" s="18"/>
      <c r="E53" s="18"/>
      <c r="F53" s="18"/>
      <c r="G53" s="18"/>
      <c r="H53" s="92">
        <f t="shared" si="0"/>
        <v>0</v>
      </c>
      <c r="I53" s="87"/>
    </row>
    <row r="54" spans="2:9" ht="19.5" customHeight="1">
      <c r="B54" s="14" t="s">
        <v>67</v>
      </c>
      <c r="C54" s="88"/>
      <c r="D54" s="18"/>
      <c r="E54" s="18"/>
      <c r="F54" s="18"/>
      <c r="G54" s="18"/>
      <c r="H54" s="92">
        <f>(D54+E54+F54+G54)</f>
        <v>0</v>
      </c>
      <c r="I54" s="87"/>
    </row>
    <row r="55" spans="2:9" ht="19.5" customHeight="1">
      <c r="B55" s="14" t="s">
        <v>68</v>
      </c>
      <c r="C55" s="13"/>
      <c r="D55" s="18"/>
      <c r="E55" s="18"/>
      <c r="F55" s="18"/>
      <c r="G55" s="18"/>
      <c r="H55" s="92">
        <f t="shared" si="0"/>
        <v>0</v>
      </c>
      <c r="I55" s="87"/>
    </row>
    <row r="56" spans="2:9" ht="19.5" customHeight="1">
      <c r="B56" s="14" t="s">
        <v>69</v>
      </c>
      <c r="C56" s="13"/>
      <c r="D56" s="18"/>
      <c r="E56" s="18"/>
      <c r="F56" s="18"/>
      <c r="G56" s="18"/>
      <c r="H56" s="92">
        <f t="shared" si="0"/>
        <v>0</v>
      </c>
      <c r="I56" s="87"/>
    </row>
    <row r="57" spans="2:9" ht="15.75" customHeight="1">
      <c r="B57" s="14" t="s">
        <v>96</v>
      </c>
      <c r="C57" s="13"/>
      <c r="D57" s="18"/>
      <c r="E57" s="18"/>
      <c r="F57" s="18"/>
      <c r="G57" s="18"/>
      <c r="H57" s="92">
        <f t="shared" si="0"/>
        <v>0</v>
      </c>
      <c r="I57" s="87"/>
    </row>
    <row r="58" spans="2:9" ht="15.75" customHeight="1">
      <c r="B58" s="117" t="s">
        <v>41</v>
      </c>
      <c r="C58" s="118"/>
      <c r="D58" s="15">
        <f>SUM(D59)</f>
        <v>0</v>
      </c>
      <c r="E58" s="15">
        <f>SUM(E59)</f>
        <v>0</v>
      </c>
      <c r="F58" s="15">
        <f>SUM(F59)</f>
        <v>0</v>
      </c>
      <c r="G58" s="15">
        <f>SUM(G59)</f>
        <v>0</v>
      </c>
      <c r="H58" s="16">
        <f>(D58+E58+F58+G58)</f>
        <v>0</v>
      </c>
      <c r="I58" s="17" t="str">
        <f>IF($H$66=0,"%",IF(H58/$H$66&lt;=0.6,ROUNDUP(H58/$H$66,6),"Błąd"))</f>
        <v>%</v>
      </c>
    </row>
    <row r="59" spans="2:9" ht="19.5" customHeight="1">
      <c r="B59" s="25" t="s">
        <v>70</v>
      </c>
      <c r="C59" s="26"/>
      <c r="D59" s="18"/>
      <c r="E59" s="18"/>
      <c r="F59" s="18"/>
      <c r="G59" s="18"/>
      <c r="H59" s="92">
        <f>(D59+E59+F59+G59)</f>
        <v>0</v>
      </c>
      <c r="I59" s="87"/>
    </row>
    <row r="60" spans="2:9" ht="15.75" customHeight="1">
      <c r="B60" s="123" t="s">
        <v>80</v>
      </c>
      <c r="C60" s="124"/>
      <c r="D60" s="94">
        <f>D24+D30+D36+D39+D41+D44+D58</f>
        <v>0</v>
      </c>
      <c r="E60" s="94">
        <f>E24+E30+E36+E39+E41+E44+E58</f>
        <v>0</v>
      </c>
      <c r="F60" s="94">
        <f>F24+F30+F36+F39+F41+F44+F58</f>
        <v>0</v>
      </c>
      <c r="G60" s="94">
        <f>G24+G30+G36+G39+G41+G44+G58</f>
        <v>0</v>
      </c>
      <c r="H60" s="93">
        <f>H24+H30+H36+H39+H41+H44+H58</f>
        <v>0</v>
      </c>
      <c r="I60" s="50"/>
    </row>
    <row r="61" spans="2:9" ht="55.5" customHeight="1">
      <c r="B61" s="137" t="s">
        <v>71</v>
      </c>
      <c r="C61" s="138"/>
      <c r="D61" s="15">
        <f>SUM(D62:D64)</f>
        <v>0</v>
      </c>
      <c r="E61" s="15">
        <f>SUM(E62:E64)</f>
        <v>0</v>
      </c>
      <c r="F61" s="15">
        <f>SUM(F62:F64)</f>
        <v>0</v>
      </c>
      <c r="G61" s="15">
        <f>SUM(G62:G64)</f>
        <v>0</v>
      </c>
      <c r="H61" s="16">
        <f>(D61+E61+F61+G61)</f>
        <v>0</v>
      </c>
      <c r="I61" s="17" t="str">
        <f>IF($H$66=0,"%",IF(H61/$H$66&lt;=0.6,ROUNDUP(H61/$H$66,6),"Błąd"))</f>
        <v>%</v>
      </c>
    </row>
    <row r="62" spans="2:9" ht="27.75" customHeight="1">
      <c r="B62" s="131" t="s">
        <v>128</v>
      </c>
      <c r="C62" s="132"/>
      <c r="D62" s="18"/>
      <c r="E62" s="18"/>
      <c r="F62" s="18"/>
      <c r="G62" s="18"/>
      <c r="H62" s="92">
        <f>(D62+E62+F62+G62)</f>
        <v>0</v>
      </c>
      <c r="I62" s="51" t="str">
        <f>IF($H$66=0,"%",IF(H62/$H$66&lt;=0.6,ROUNDUP(H62/$H$66,6),"Błąd"))</f>
        <v>%</v>
      </c>
    </row>
    <row r="63" spans="2:9" ht="27.75" customHeight="1">
      <c r="B63" s="131" t="s">
        <v>127</v>
      </c>
      <c r="C63" s="132"/>
      <c r="D63" s="18"/>
      <c r="E63" s="18"/>
      <c r="F63" s="18"/>
      <c r="G63" s="18"/>
      <c r="H63" s="92">
        <f>(D63+E63+F63+G63)</f>
        <v>0</v>
      </c>
      <c r="I63" s="51"/>
    </row>
    <row r="64" spans="2:9" ht="15.75" customHeight="1">
      <c r="B64" s="131" t="s">
        <v>42</v>
      </c>
      <c r="C64" s="132"/>
      <c r="D64" s="18"/>
      <c r="E64" s="18"/>
      <c r="F64" s="18"/>
      <c r="G64" s="18"/>
      <c r="H64" s="92">
        <f>(D64+E64+F64+G64)</f>
        <v>0</v>
      </c>
      <c r="I64" s="51" t="str">
        <f>IF($H$66=0,"%",IF(H64/$H$66&lt;=0.6,ROUNDUP(H64/$H$66,6),"Błąd"))</f>
        <v>%</v>
      </c>
    </row>
    <row r="65" spans="2:9" s="9" customFormat="1" ht="30.75" customHeight="1" thickBot="1">
      <c r="B65" s="108" t="s">
        <v>43</v>
      </c>
      <c r="C65" s="109"/>
      <c r="D65" s="28">
        <f>ROUND(((D24+D30+D36+D39+D41+D44+D58+D61)*2%),2)</f>
        <v>0</v>
      </c>
      <c r="E65" s="28">
        <f>ROUND(((E24+E30+E36+E39+E41+E44+E58+E61)*2%),2)</f>
        <v>0</v>
      </c>
      <c r="F65" s="28">
        <f>ROUND(((F24+F30+F36+F39+F41+F44+F58+F61)*2%),2)</f>
        <v>0</v>
      </c>
      <c r="G65" s="28">
        <f>H65-(D65+E65+F65)</f>
        <v>0</v>
      </c>
      <c r="H65" s="28">
        <f>ROUND(((H24+H30+H36+H39+H41+H44+H58+H61)*2%),2)</f>
        <v>0</v>
      </c>
      <c r="I65" s="27" t="str">
        <f>IF($H$66=0,"%",IF(H65/$H$66&lt;=0.6,ROUNDUP(H65/$H$66,6),"Błąd"))</f>
        <v>%</v>
      </c>
    </row>
    <row r="66" spans="2:9" s="10" customFormat="1" ht="35.25" customHeight="1" thickBot="1">
      <c r="B66" s="125" t="s">
        <v>99</v>
      </c>
      <c r="C66" s="126"/>
      <c r="D66" s="29">
        <f>D24+D30+D36+D39+D41+D44+D58+D61+D65</f>
        <v>0</v>
      </c>
      <c r="E66" s="30">
        <f>E24+E30+E36+E39+E41+E44+E58+E61+E65</f>
        <v>0</v>
      </c>
      <c r="F66" s="30">
        <f>F24+F30+F36+F39+F41+F44+F58+F61+F65</f>
        <v>0</v>
      </c>
      <c r="G66" s="31">
        <f>G24+G30+G36+G39+G41+G44+G58+G61+G65</f>
        <v>0</v>
      </c>
      <c r="H66" s="23">
        <f t="shared" si="0"/>
        <v>0</v>
      </c>
      <c r="I66" s="17" t="str">
        <f>IF($H$66=0,"%",ROUNDUP((H24+H30+H36+H39+H41+H44+H58+H61+H65)/$H$66,6))</f>
        <v>%</v>
      </c>
    </row>
    <row r="67" spans="2:12" s="11" customFormat="1" ht="35.25" customHeight="1" thickBot="1">
      <c r="B67" s="135" t="s">
        <v>100</v>
      </c>
      <c r="C67" s="135"/>
      <c r="D67" s="18"/>
      <c r="E67" s="18"/>
      <c r="F67" s="18"/>
      <c r="G67" s="18"/>
      <c r="H67" s="32">
        <f t="shared" si="0"/>
        <v>0</v>
      </c>
      <c r="I67" s="51" t="str">
        <f>IF($H$66=0,"%",H67/$H$66)</f>
        <v>%</v>
      </c>
      <c r="L67" s="24"/>
    </row>
    <row r="68" spans="2:9" s="10" customFormat="1" ht="48" customHeight="1" thickBot="1">
      <c r="B68" s="106" t="s">
        <v>101</v>
      </c>
      <c r="C68" s="107"/>
      <c r="D68" s="29">
        <f>SUM(D69:D73)</f>
        <v>0</v>
      </c>
      <c r="E68" s="30">
        <f>SUM(E69:E73)</f>
        <v>0</v>
      </c>
      <c r="F68" s="30">
        <f>SUM(F69:F73)</f>
        <v>0</v>
      </c>
      <c r="G68" s="31">
        <f>SUM(G69:G73)</f>
        <v>0</v>
      </c>
      <c r="H68" s="23">
        <f t="shared" si="0"/>
        <v>0</v>
      </c>
      <c r="I68" s="17" t="str">
        <f>IF($H$66=0,"%",H68/$H$66)</f>
        <v>%</v>
      </c>
    </row>
    <row r="69" spans="2:9" s="9" customFormat="1" ht="46.5" customHeight="1">
      <c r="B69" s="129" t="s">
        <v>129</v>
      </c>
      <c r="C69" s="130"/>
      <c r="D69" s="89">
        <f>D62*100%</f>
        <v>0</v>
      </c>
      <c r="E69" s="89">
        <f>E62*100%</f>
        <v>0</v>
      </c>
      <c r="F69" s="89">
        <f>F62*100%</f>
        <v>0</v>
      </c>
      <c r="G69" s="89">
        <f>G62*100%</f>
        <v>0</v>
      </c>
      <c r="H69" s="90">
        <f>(D69+E69+F69+G69)</f>
        <v>0</v>
      </c>
      <c r="I69" s="50"/>
    </row>
    <row r="70" spans="2:9" s="9" customFormat="1" ht="47.25" customHeight="1">
      <c r="B70" s="133" t="s">
        <v>134</v>
      </c>
      <c r="C70" s="134"/>
      <c r="D70" s="89">
        <f>ROUNDDOWN((D63*50%),2)</f>
        <v>0</v>
      </c>
      <c r="E70" s="89">
        <f>ROUNDDOWN((E63*50%),2)</f>
        <v>0</v>
      </c>
      <c r="F70" s="89">
        <f>ROUNDDOWN((F63*50%),2)</f>
        <v>0</v>
      </c>
      <c r="G70" s="89">
        <f>H70-(D70+E70+F70)</f>
        <v>0</v>
      </c>
      <c r="H70" s="97">
        <f>ROUNDDOWN((H63*50%),2)</f>
        <v>0</v>
      </c>
      <c r="I70" s="50"/>
    </row>
    <row r="71" spans="2:9" s="9" customFormat="1" ht="39.75" customHeight="1">
      <c r="B71" s="104" t="s">
        <v>122</v>
      </c>
      <c r="C71" s="105"/>
      <c r="D71" s="91">
        <f>ROUNDDOWN((D64*50%),2)</f>
        <v>0</v>
      </c>
      <c r="E71" s="91">
        <f>ROUNDDOWN((E64*50%),2)</f>
        <v>0</v>
      </c>
      <c r="F71" s="91">
        <f>ROUNDDOWN((F64*50%),2)</f>
        <v>0</v>
      </c>
      <c r="G71" s="91">
        <f>H71-(D71+E71+F71)</f>
        <v>0</v>
      </c>
      <c r="H71" s="91">
        <f>ROUNDDOWN((H64*50%),2)</f>
        <v>0</v>
      </c>
      <c r="I71" s="50"/>
    </row>
    <row r="72" spans="2:9" ht="30.75" customHeight="1">
      <c r="B72" s="127" t="s">
        <v>123</v>
      </c>
      <c r="C72" s="128"/>
      <c r="D72" s="91">
        <f>ROUNDDOWN(((D24+D30+D36+D39+D41+D44+D58)*50%),2)</f>
        <v>0</v>
      </c>
      <c r="E72" s="91">
        <f>ROUNDDOWN(((E24+E30+E36+E39+E41+E44+E58)*50%),2)</f>
        <v>0</v>
      </c>
      <c r="F72" s="91">
        <f>ROUNDDOWN(((F24+F30+F36+F39+F41+F44+F58)*50%),2)</f>
        <v>0</v>
      </c>
      <c r="G72" s="91">
        <f>H72-(D72+E72+F72)</f>
        <v>0</v>
      </c>
      <c r="H72" s="91">
        <f>ROUNDDOWN(((H24+H30+H36+H39+H41+H44+H58)*50%),2)</f>
        <v>0</v>
      </c>
      <c r="I72" s="50"/>
    </row>
    <row r="73" spans="2:9" ht="32.25" customHeight="1">
      <c r="B73" s="127" t="s">
        <v>124</v>
      </c>
      <c r="C73" s="128"/>
      <c r="D73" s="91">
        <f>ROUNDDOWN(ROUND(((D24+D30+D36+D39+D41+D44+D58+D61)*2%),2)*50%,2)</f>
        <v>0</v>
      </c>
      <c r="E73" s="91">
        <f>ROUNDDOWN(ROUND(((E24+E30+E36+E39+E41+E44+E58+E61)*2%),2)*50%,2)</f>
        <v>0</v>
      </c>
      <c r="F73" s="91">
        <f>ROUNDDOWN(ROUND(((F24+F30+F36+F39+F41+F44+F58+F61)*2%),2)*50%,2)</f>
        <v>0</v>
      </c>
      <c r="G73" s="91">
        <f>H73-(D73+E73+F73)</f>
        <v>0</v>
      </c>
      <c r="H73" s="91">
        <f>ROUNDDOWN(ROUND(((H24+H30+H36+H39+H41+H44+H58+H61)*2%),2)*50%,2)</f>
        <v>0</v>
      </c>
      <c r="I73" s="50"/>
    </row>
    <row r="74" spans="2:9" s="6" customFormat="1" ht="19.5" customHeight="1">
      <c r="B74" s="102" t="s">
        <v>102</v>
      </c>
      <c r="C74" s="103"/>
      <c r="D74" s="52"/>
      <c r="E74" s="52"/>
      <c r="F74" s="52"/>
      <c r="G74" s="52"/>
      <c r="H74" s="18"/>
      <c r="I74" s="50"/>
    </row>
    <row r="75" spans="2:9" ht="44.25" customHeight="1">
      <c r="B75" s="100" t="s">
        <v>103</v>
      </c>
      <c r="C75" s="101"/>
      <c r="D75" s="52"/>
      <c r="E75" s="52"/>
      <c r="F75" s="52"/>
      <c r="G75" s="52"/>
      <c r="H75" s="21">
        <f>IF(100%*H67&lt;(H71+H72+H73),"przekroczono limit",ROUNDDOWN(100%*H67,2))</f>
        <v>0</v>
      </c>
      <c r="I75" s="50"/>
    </row>
    <row r="76" spans="2:9" s="6" customFormat="1" ht="24.75" customHeight="1">
      <c r="B76" s="102" t="s">
        <v>104</v>
      </c>
      <c r="C76" s="103"/>
      <c r="D76" s="52"/>
      <c r="E76" s="52"/>
      <c r="F76" s="52"/>
      <c r="G76" s="52"/>
      <c r="H76" s="21">
        <f>IF(H165&lt;H68,"przekroczono limit",H165)</f>
        <v>0</v>
      </c>
      <c r="I76" s="50"/>
    </row>
    <row r="77" spans="2:9" ht="36" customHeight="1" thickBot="1">
      <c r="B77" s="142" t="s">
        <v>105</v>
      </c>
      <c r="C77" s="143"/>
      <c r="D77" s="53"/>
      <c r="E77" s="53"/>
      <c r="F77" s="53"/>
      <c r="G77" s="53"/>
      <c r="H77" s="22">
        <f>ROUNDDOWN(H74*4.6%,2)</f>
        <v>0</v>
      </c>
      <c r="I77" s="54"/>
    </row>
    <row r="78" ht="6.75" customHeight="1"/>
    <row r="79" spans="2:10" ht="12" customHeight="1">
      <c r="B79" s="147" t="s">
        <v>119</v>
      </c>
      <c r="C79" s="147"/>
      <c r="D79" s="69"/>
      <c r="E79" s="69"/>
      <c r="F79" s="58"/>
      <c r="G79" s="58"/>
      <c r="H79" s="58"/>
      <c r="I79" s="58"/>
      <c r="J79" s="58"/>
    </row>
    <row r="80" spans="2:10" ht="15.75" customHeight="1">
      <c r="B80" s="70" t="s">
        <v>13</v>
      </c>
      <c r="C80" s="71"/>
      <c r="D80" s="71"/>
      <c r="E80" s="71"/>
      <c r="F80" s="71"/>
      <c r="G80" s="71"/>
      <c r="H80" s="71"/>
      <c r="I80" s="71"/>
      <c r="J80" s="58"/>
    </row>
    <row r="81" spans="2:10" ht="15.75" customHeight="1">
      <c r="B81" s="70" t="s">
        <v>73</v>
      </c>
      <c r="C81" s="69"/>
      <c r="D81" s="69"/>
      <c r="E81" s="69"/>
      <c r="F81" s="69"/>
      <c r="G81" s="69"/>
      <c r="H81" s="69"/>
      <c r="I81" s="69"/>
      <c r="J81" s="58"/>
    </row>
    <row r="82" spans="2:10" ht="28.5" customHeight="1">
      <c r="B82" s="144" t="s">
        <v>130</v>
      </c>
      <c r="C82" s="144"/>
      <c r="D82" s="144"/>
      <c r="E82" s="144"/>
      <c r="F82" s="144"/>
      <c r="G82" s="144"/>
      <c r="H82" s="144"/>
      <c r="I82" s="144"/>
      <c r="J82" s="58"/>
    </row>
    <row r="83" spans="2:10" ht="15.75" customHeight="1">
      <c r="B83" s="145" t="s">
        <v>98</v>
      </c>
      <c r="C83" s="145"/>
      <c r="D83" s="145"/>
      <c r="E83" s="145"/>
      <c r="F83" s="145"/>
      <c r="G83" s="145"/>
      <c r="H83" s="145"/>
      <c r="I83" s="145"/>
      <c r="J83" s="58"/>
    </row>
    <row r="84" spans="2:10" ht="117.75" customHeight="1">
      <c r="B84" s="145" t="s">
        <v>133</v>
      </c>
      <c r="C84" s="145"/>
      <c r="D84" s="145"/>
      <c r="E84" s="145"/>
      <c r="F84" s="145"/>
      <c r="G84" s="145"/>
      <c r="H84" s="145"/>
      <c r="I84" s="145"/>
      <c r="J84" s="58"/>
    </row>
    <row r="85" spans="2:10" ht="27" customHeight="1">
      <c r="B85" s="141" t="s">
        <v>116</v>
      </c>
      <c r="C85" s="141"/>
      <c r="D85" s="141"/>
      <c r="E85" s="141"/>
      <c r="F85" s="141"/>
      <c r="G85" s="141"/>
      <c r="H85" s="141"/>
      <c r="I85" s="141"/>
      <c r="J85" s="58"/>
    </row>
    <row r="86" spans="2:10" ht="24" customHeight="1">
      <c r="B86" s="146" t="s">
        <v>117</v>
      </c>
      <c r="C86" s="146"/>
      <c r="D86" s="146"/>
      <c r="E86" s="146"/>
      <c r="F86" s="146"/>
      <c r="G86" s="146"/>
      <c r="H86" s="146"/>
      <c r="I86" s="146"/>
      <c r="J86" s="58"/>
    </row>
    <row r="87" spans="2:10" ht="18" customHeight="1">
      <c r="B87" s="139" t="s">
        <v>131</v>
      </c>
      <c r="C87" s="139"/>
      <c r="D87" s="139"/>
      <c r="E87" s="139"/>
      <c r="F87" s="139"/>
      <c r="G87" s="139"/>
      <c r="H87" s="95"/>
      <c r="I87" s="95"/>
      <c r="J87" s="58"/>
    </row>
    <row r="88" spans="2:10" ht="18.75" customHeight="1">
      <c r="B88" s="139" t="s">
        <v>132</v>
      </c>
      <c r="C88" s="139"/>
      <c r="D88" s="139"/>
      <c r="E88" s="139"/>
      <c r="F88" s="139"/>
      <c r="G88" s="139"/>
      <c r="H88" s="95"/>
      <c r="I88" s="95"/>
      <c r="J88" s="58"/>
    </row>
    <row r="89" spans="2:10" s="20" customFormat="1" ht="28.5" customHeight="1">
      <c r="B89" s="72" t="s">
        <v>120</v>
      </c>
      <c r="C89" s="73"/>
      <c r="D89" s="73"/>
      <c r="E89" s="73"/>
      <c r="F89" s="74"/>
      <c r="G89" s="73"/>
      <c r="H89" s="73"/>
      <c r="I89" s="73"/>
      <c r="J89" s="73"/>
    </row>
    <row r="90" spans="2:10" ht="21.75" customHeight="1">
      <c r="B90" s="58"/>
      <c r="C90" s="58"/>
      <c r="D90" s="58"/>
      <c r="E90" s="58"/>
      <c r="F90" s="58"/>
      <c r="G90" s="58"/>
      <c r="H90" s="58"/>
      <c r="I90" s="58"/>
      <c r="J90" s="58"/>
    </row>
    <row r="91" spans="2:10" ht="12.75">
      <c r="B91" s="58"/>
      <c r="C91" s="96" t="s">
        <v>126</v>
      </c>
      <c r="D91" s="58"/>
      <c r="E91" s="58"/>
      <c r="F91" s="58"/>
      <c r="G91" s="58"/>
      <c r="H91" s="58"/>
      <c r="I91" s="58"/>
      <c r="J91" s="58"/>
    </row>
    <row r="92" spans="2:10" ht="14.25">
      <c r="B92" s="58"/>
      <c r="C92" s="75" t="s">
        <v>118</v>
      </c>
      <c r="D92" s="58"/>
      <c r="E92" s="58"/>
      <c r="F92" s="58"/>
      <c r="G92" s="58"/>
      <c r="H92" s="58"/>
      <c r="I92" s="58"/>
      <c r="J92" s="58"/>
    </row>
    <row r="93" spans="2:10" ht="15.75" customHeight="1">
      <c r="B93" s="58"/>
      <c r="C93" s="75" t="s">
        <v>4</v>
      </c>
      <c r="D93" s="58"/>
      <c r="E93" s="58"/>
      <c r="F93" s="58"/>
      <c r="G93" s="58"/>
      <c r="H93" s="58"/>
      <c r="I93" s="58"/>
      <c r="J93" s="58"/>
    </row>
    <row r="94" spans="2:10" ht="14.25" customHeight="1">
      <c r="B94" s="58"/>
      <c r="C94" s="58"/>
      <c r="D94" s="58"/>
      <c r="E94" s="58"/>
      <c r="F94" s="58"/>
      <c r="G94" s="58"/>
      <c r="H94" s="58"/>
      <c r="I94" s="58"/>
      <c r="J94" s="58"/>
    </row>
    <row r="95" spans="2:10" ht="13.5" customHeight="1">
      <c r="B95" s="76"/>
      <c r="C95" s="58"/>
      <c r="D95" s="58"/>
      <c r="E95" s="58"/>
      <c r="F95" s="58"/>
      <c r="G95" s="58"/>
      <c r="H95" s="58"/>
      <c r="I95" s="58"/>
      <c r="J95" s="58"/>
    </row>
    <row r="96" spans="2:10" ht="12.75">
      <c r="B96" s="58"/>
      <c r="C96" s="77" t="s">
        <v>92</v>
      </c>
      <c r="D96" s="58"/>
      <c r="E96" s="140" t="s">
        <v>94</v>
      </c>
      <c r="F96" s="140"/>
      <c r="G96" s="140"/>
      <c r="H96" s="140"/>
      <c r="I96" s="140"/>
      <c r="J96" s="58"/>
    </row>
    <row r="97" spans="2:10" s="12" customFormat="1" ht="13.5" customHeight="1">
      <c r="B97" s="78"/>
      <c r="C97" s="75" t="s">
        <v>6</v>
      </c>
      <c r="D97" s="78"/>
      <c r="E97" s="78"/>
      <c r="F97" s="78"/>
      <c r="G97" s="75" t="s">
        <v>14</v>
      </c>
      <c r="H97" s="78"/>
      <c r="I97" s="78"/>
      <c r="J97" s="78"/>
    </row>
    <row r="98" spans="2:10" ht="12.75">
      <c r="B98" s="79" t="s">
        <v>5</v>
      </c>
      <c r="C98" s="79"/>
      <c r="D98" s="58"/>
      <c r="E98" s="58"/>
      <c r="F98" s="58"/>
      <c r="G98" s="58"/>
      <c r="H98" s="58"/>
      <c r="I98" s="58"/>
      <c r="J98" s="58"/>
    </row>
    <row r="99" spans="2:10" ht="30.75" customHeight="1">
      <c r="B99" s="76"/>
      <c r="C99" s="58"/>
      <c r="D99" s="58"/>
      <c r="E99" s="58"/>
      <c r="F99" s="58"/>
      <c r="G99" s="58"/>
      <c r="H99" s="58"/>
      <c r="I99" s="58"/>
      <c r="J99" s="58"/>
    </row>
    <row r="100" spans="2:10" ht="12.75">
      <c r="B100" s="58"/>
      <c r="C100" s="77" t="s">
        <v>93</v>
      </c>
      <c r="D100" s="58"/>
      <c r="E100" s="140" t="s">
        <v>94</v>
      </c>
      <c r="F100" s="140"/>
      <c r="G100" s="140"/>
      <c r="H100" s="140"/>
      <c r="I100" s="140"/>
      <c r="J100" s="58"/>
    </row>
    <row r="101" spans="2:10" s="12" customFormat="1" ht="13.5" customHeight="1">
      <c r="B101" s="78"/>
      <c r="C101" s="75" t="s">
        <v>6</v>
      </c>
      <c r="D101" s="78"/>
      <c r="E101" s="78"/>
      <c r="F101" s="78"/>
      <c r="G101" s="75" t="s">
        <v>14</v>
      </c>
      <c r="H101" s="78"/>
      <c r="I101" s="78"/>
      <c r="J101" s="78"/>
    </row>
    <row r="102" spans="2:10" ht="4.5" customHeight="1">
      <c r="B102" s="80"/>
      <c r="C102" s="58"/>
      <c r="D102" s="58"/>
      <c r="E102" s="58"/>
      <c r="F102" s="58"/>
      <c r="G102" s="58"/>
      <c r="H102" s="58"/>
      <c r="I102" s="58"/>
      <c r="J102" s="58"/>
    </row>
    <row r="103" spans="2:10" ht="12.75" hidden="1">
      <c r="B103" s="81"/>
      <c r="C103" s="58"/>
      <c r="D103" s="81"/>
      <c r="E103" s="58"/>
      <c r="F103" s="58"/>
      <c r="G103" s="58"/>
      <c r="H103" s="58"/>
      <c r="I103" s="58"/>
      <c r="J103" s="58"/>
    </row>
    <row r="104" spans="2:10" ht="12.75" hidden="1">
      <c r="B104" s="81"/>
      <c r="C104" s="58"/>
      <c r="D104" s="81"/>
      <c r="E104" s="58"/>
      <c r="F104" s="58"/>
      <c r="G104" s="58"/>
      <c r="H104" s="58"/>
      <c r="I104" s="58"/>
      <c r="J104" s="58"/>
    </row>
    <row r="105" spans="2:10" ht="12.75" hidden="1">
      <c r="B105" s="81"/>
      <c r="C105" s="81"/>
      <c r="D105" s="58"/>
      <c r="E105" s="58"/>
      <c r="F105" s="58"/>
      <c r="G105" s="58"/>
      <c r="H105" s="58"/>
      <c r="I105" s="58"/>
      <c r="J105" s="58"/>
    </row>
    <row r="106" spans="2:10" ht="12.75" hidden="1"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2:10" ht="12.75" hidden="1"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2:10" ht="15.75" hidden="1">
      <c r="B108" s="34"/>
      <c r="C108" s="35" t="s">
        <v>35</v>
      </c>
      <c r="D108" s="34"/>
      <c r="E108" s="34"/>
      <c r="F108" s="34"/>
      <c r="G108" s="34"/>
      <c r="H108" s="34"/>
      <c r="I108" s="34"/>
      <c r="J108" s="34"/>
    </row>
    <row r="109" spans="2:10" ht="12.75" hidden="1">
      <c r="B109" s="34"/>
      <c r="C109" s="36"/>
      <c r="D109" s="34"/>
      <c r="E109" s="34"/>
      <c r="F109" s="34"/>
      <c r="G109" s="34"/>
      <c r="H109" s="34"/>
      <c r="I109" s="34"/>
      <c r="J109" s="34"/>
    </row>
    <row r="110" spans="2:10" ht="25.5" hidden="1">
      <c r="B110" s="34"/>
      <c r="C110" s="19" t="s">
        <v>15</v>
      </c>
      <c r="D110" s="34"/>
      <c r="E110" s="34"/>
      <c r="F110" s="34"/>
      <c r="G110" s="34"/>
      <c r="H110" s="34"/>
      <c r="I110" s="34"/>
      <c r="J110" s="34"/>
    </row>
    <row r="111" spans="2:10" ht="12.75" hidden="1">
      <c r="B111" s="34"/>
      <c r="C111" s="19" t="s">
        <v>125</v>
      </c>
      <c r="D111" s="34"/>
      <c r="E111" s="34"/>
      <c r="F111" s="34"/>
      <c r="G111" s="34"/>
      <c r="H111" s="34"/>
      <c r="I111" s="34"/>
      <c r="J111" s="34"/>
    </row>
    <row r="112" spans="2:10" ht="25.5" hidden="1">
      <c r="B112" s="34"/>
      <c r="C112" s="19" t="s">
        <v>16</v>
      </c>
      <c r="D112" s="34"/>
      <c r="E112" s="34"/>
      <c r="F112" s="34"/>
      <c r="G112" s="34"/>
      <c r="H112" s="34"/>
      <c r="I112" s="34"/>
      <c r="J112" s="34"/>
    </row>
    <row r="113" spans="2:10" ht="12.75" hidden="1">
      <c r="B113" s="34"/>
      <c r="C113" s="19" t="s">
        <v>75</v>
      </c>
      <c r="D113" s="34"/>
      <c r="E113" s="34"/>
      <c r="F113" s="34"/>
      <c r="G113" s="34"/>
      <c r="H113" s="34"/>
      <c r="I113" s="34"/>
      <c r="J113" s="34"/>
    </row>
    <row r="114" spans="2:10" ht="25.5" hidden="1">
      <c r="B114" s="34"/>
      <c r="C114" s="19" t="s">
        <v>17</v>
      </c>
      <c r="D114" s="34"/>
      <c r="E114" s="34"/>
      <c r="F114" s="34"/>
      <c r="G114" s="34"/>
      <c r="H114" s="34"/>
      <c r="I114" s="34"/>
      <c r="J114" s="34"/>
    </row>
    <row r="115" spans="2:10" ht="12.75" hidden="1">
      <c r="B115" s="34"/>
      <c r="C115" s="19"/>
      <c r="D115" s="34"/>
      <c r="E115" s="34"/>
      <c r="F115" s="34"/>
      <c r="G115" s="34"/>
      <c r="H115" s="34"/>
      <c r="I115" s="34"/>
      <c r="J115" s="34"/>
    </row>
    <row r="116" spans="2:10" ht="15.75" hidden="1">
      <c r="B116" s="34"/>
      <c r="C116" s="35" t="s">
        <v>18</v>
      </c>
      <c r="D116" s="34"/>
      <c r="E116" s="34"/>
      <c r="F116" s="34"/>
      <c r="G116" s="34"/>
      <c r="H116" s="34"/>
      <c r="I116" s="34"/>
      <c r="J116" s="34"/>
    </row>
    <row r="117" spans="2:10" ht="12.75" hidden="1">
      <c r="B117" s="34"/>
      <c r="C117" s="36"/>
      <c r="D117" s="34"/>
      <c r="E117" s="34"/>
      <c r="F117" s="34"/>
      <c r="G117" s="34"/>
      <c r="H117" s="34"/>
      <c r="I117" s="34"/>
      <c r="J117" s="34"/>
    </row>
    <row r="118" spans="2:10" ht="12.75" hidden="1">
      <c r="B118" s="34"/>
      <c r="C118" s="19" t="s">
        <v>19</v>
      </c>
      <c r="D118" s="34"/>
      <c r="E118" s="34"/>
      <c r="F118" s="34"/>
      <c r="G118" s="34"/>
      <c r="H118" s="34"/>
      <c r="I118" s="34"/>
      <c r="J118" s="34"/>
    </row>
    <row r="119" spans="2:10" ht="25.5" hidden="1">
      <c r="B119" s="34"/>
      <c r="C119" s="19" t="s">
        <v>82</v>
      </c>
      <c r="D119" s="34"/>
      <c r="E119" s="34"/>
      <c r="F119" s="34"/>
      <c r="G119" s="34"/>
      <c r="H119" s="34"/>
      <c r="I119" s="34"/>
      <c r="J119" s="34"/>
    </row>
    <row r="120" spans="2:10" ht="25.5" hidden="1">
      <c r="B120" s="34"/>
      <c r="C120" s="19" t="s">
        <v>20</v>
      </c>
      <c r="D120" s="34"/>
      <c r="E120" s="34"/>
      <c r="F120" s="34"/>
      <c r="G120" s="34"/>
      <c r="H120" s="34"/>
      <c r="I120" s="34"/>
      <c r="J120" s="34"/>
    </row>
    <row r="121" spans="2:10" ht="12.75" hidden="1">
      <c r="B121" s="34"/>
      <c r="C121" s="19" t="s">
        <v>107</v>
      </c>
      <c r="D121" s="34"/>
      <c r="E121" s="34"/>
      <c r="F121" s="34"/>
      <c r="G121" s="34"/>
      <c r="H121" s="34"/>
      <c r="I121" s="34"/>
      <c r="J121" s="34"/>
    </row>
    <row r="122" spans="2:10" ht="25.5" hidden="1">
      <c r="B122" s="34"/>
      <c r="C122" s="19" t="s">
        <v>111</v>
      </c>
      <c r="D122" s="34"/>
      <c r="E122" s="34"/>
      <c r="F122" s="34"/>
      <c r="G122" s="34"/>
      <c r="H122" s="34"/>
      <c r="I122" s="34"/>
      <c r="J122" s="34"/>
    </row>
    <row r="123" spans="2:10" ht="12.75" hidden="1">
      <c r="B123" s="34"/>
      <c r="C123" s="19"/>
      <c r="D123" s="34"/>
      <c r="E123" s="34"/>
      <c r="F123" s="34"/>
      <c r="G123" s="34"/>
      <c r="H123" s="34"/>
      <c r="I123" s="34"/>
      <c r="J123" s="34"/>
    </row>
    <row r="124" spans="2:10" ht="15.75" hidden="1">
      <c r="B124" s="34"/>
      <c r="C124" s="35" t="s">
        <v>21</v>
      </c>
      <c r="D124" s="34"/>
      <c r="E124" s="34"/>
      <c r="F124" s="34"/>
      <c r="G124" s="34"/>
      <c r="H124" s="34"/>
      <c r="I124" s="34"/>
      <c r="J124" s="34"/>
    </row>
    <row r="125" spans="2:10" ht="12.75" hidden="1">
      <c r="B125" s="34"/>
      <c r="C125" s="36"/>
      <c r="D125" s="34"/>
      <c r="E125" s="34"/>
      <c r="F125" s="34"/>
      <c r="G125" s="34"/>
      <c r="H125" s="34"/>
      <c r="I125" s="34"/>
      <c r="J125" s="34"/>
    </row>
    <row r="126" spans="2:10" ht="12.75" hidden="1">
      <c r="B126" s="34"/>
      <c r="C126" s="19" t="s">
        <v>22</v>
      </c>
      <c r="D126" s="34"/>
      <c r="E126" s="34"/>
      <c r="F126" s="34"/>
      <c r="G126" s="34"/>
      <c r="H126" s="34"/>
      <c r="I126" s="34"/>
      <c r="J126" s="34"/>
    </row>
    <row r="127" spans="2:10" ht="12.75" hidden="1">
      <c r="B127" s="34"/>
      <c r="C127" s="19" t="s">
        <v>74</v>
      </c>
      <c r="D127" s="34"/>
      <c r="E127" s="34"/>
      <c r="F127" s="34"/>
      <c r="G127" s="34"/>
      <c r="H127" s="34"/>
      <c r="I127" s="34"/>
      <c r="J127" s="34"/>
    </row>
    <row r="128" spans="2:10" ht="12.75" hidden="1">
      <c r="B128" s="34"/>
      <c r="C128" s="19"/>
      <c r="D128" s="34"/>
      <c r="E128" s="34"/>
      <c r="F128" s="34"/>
      <c r="G128" s="34"/>
      <c r="H128" s="34"/>
      <c r="I128" s="34"/>
      <c r="J128" s="34"/>
    </row>
    <row r="129" spans="2:10" ht="15.75" hidden="1">
      <c r="B129" s="34"/>
      <c r="C129" s="35" t="s">
        <v>23</v>
      </c>
      <c r="D129" s="34"/>
      <c r="E129" s="34"/>
      <c r="F129" s="34"/>
      <c r="G129" s="34"/>
      <c r="H129" s="34"/>
      <c r="I129" s="34"/>
      <c r="J129" s="34"/>
    </row>
    <row r="130" spans="2:10" ht="12.75" hidden="1">
      <c r="B130" s="34"/>
      <c r="C130" s="36"/>
      <c r="D130" s="34"/>
      <c r="E130" s="34"/>
      <c r="F130" s="34"/>
      <c r="G130" s="34"/>
      <c r="H130" s="34"/>
      <c r="I130" s="34"/>
      <c r="J130" s="34"/>
    </row>
    <row r="131" spans="2:10" ht="12.75" hidden="1">
      <c r="B131" s="34"/>
      <c r="C131" s="19" t="s">
        <v>24</v>
      </c>
      <c r="D131" s="34"/>
      <c r="E131" s="34"/>
      <c r="F131" s="34"/>
      <c r="G131" s="34"/>
      <c r="H131" s="34"/>
      <c r="I131" s="34"/>
      <c r="J131" s="34"/>
    </row>
    <row r="132" spans="2:10" ht="12.75" hidden="1">
      <c r="B132" s="34"/>
      <c r="C132" s="19"/>
      <c r="D132" s="34"/>
      <c r="E132" s="34"/>
      <c r="F132" s="34"/>
      <c r="G132" s="34"/>
      <c r="H132" s="34"/>
      <c r="I132" s="34"/>
      <c r="J132" s="34"/>
    </row>
    <row r="133" spans="2:10" ht="31.5" hidden="1">
      <c r="B133" s="34"/>
      <c r="C133" s="35" t="s">
        <v>25</v>
      </c>
      <c r="D133" s="34"/>
      <c r="E133" s="34"/>
      <c r="F133" s="34"/>
      <c r="G133" s="34"/>
      <c r="H133" s="34"/>
      <c r="I133" s="34"/>
      <c r="J133" s="34"/>
    </row>
    <row r="134" spans="2:10" ht="12.75" hidden="1">
      <c r="B134" s="34"/>
      <c r="C134" s="36"/>
      <c r="D134" s="34"/>
      <c r="E134" s="34"/>
      <c r="F134" s="34"/>
      <c r="G134" s="34"/>
      <c r="H134" s="34"/>
      <c r="I134" s="34"/>
      <c r="J134" s="34"/>
    </row>
    <row r="135" spans="2:10" ht="12.75" hidden="1">
      <c r="B135" s="34"/>
      <c r="C135" s="37" t="s">
        <v>83</v>
      </c>
      <c r="D135" s="34"/>
      <c r="E135" s="34"/>
      <c r="F135" s="34"/>
      <c r="G135" s="34"/>
      <c r="H135" s="34"/>
      <c r="I135" s="34"/>
      <c r="J135" s="34"/>
    </row>
    <row r="136" spans="2:10" ht="12.75" hidden="1">
      <c r="B136" s="34"/>
      <c r="C136" s="19" t="s">
        <v>84</v>
      </c>
      <c r="D136" s="34"/>
      <c r="E136" s="34"/>
      <c r="F136" s="34"/>
      <c r="G136" s="34"/>
      <c r="H136" s="34"/>
      <c r="I136" s="34"/>
      <c r="J136" s="34"/>
    </row>
    <row r="137" spans="2:10" ht="12.75" hidden="1">
      <c r="B137" s="34"/>
      <c r="C137" s="19"/>
      <c r="D137" s="34"/>
      <c r="E137" s="34"/>
      <c r="F137" s="34"/>
      <c r="G137" s="34"/>
      <c r="H137" s="34"/>
      <c r="I137" s="34"/>
      <c r="J137" s="34"/>
    </row>
    <row r="138" spans="2:10" ht="15.75" hidden="1">
      <c r="B138" s="34"/>
      <c r="C138" s="35" t="s">
        <v>26</v>
      </c>
      <c r="D138" s="34"/>
      <c r="E138" s="34"/>
      <c r="F138" s="34"/>
      <c r="G138" s="34"/>
      <c r="H138" s="34"/>
      <c r="I138" s="34"/>
      <c r="J138" s="34"/>
    </row>
    <row r="139" spans="2:10" ht="12.75" hidden="1">
      <c r="B139" s="34"/>
      <c r="C139" s="36"/>
      <c r="D139" s="34"/>
      <c r="E139" s="34"/>
      <c r="F139" s="34"/>
      <c r="G139" s="34"/>
      <c r="H139" s="34"/>
      <c r="I139" s="34"/>
      <c r="J139" s="34"/>
    </row>
    <row r="140" spans="2:10" ht="12.75" hidden="1">
      <c r="B140" s="34"/>
      <c r="C140" s="19" t="s">
        <v>76</v>
      </c>
      <c r="D140" s="34"/>
      <c r="E140" s="34"/>
      <c r="F140" s="34"/>
      <c r="G140" s="34"/>
      <c r="H140" s="34"/>
      <c r="I140" s="34"/>
      <c r="J140" s="34"/>
    </row>
    <row r="141" spans="2:10" ht="12.75" hidden="1">
      <c r="B141" s="34"/>
      <c r="C141" s="19" t="s">
        <v>27</v>
      </c>
      <c r="D141" s="34"/>
      <c r="E141" s="34"/>
      <c r="F141" s="34"/>
      <c r="G141" s="34"/>
      <c r="H141" s="34"/>
      <c r="I141" s="34"/>
      <c r="J141" s="34"/>
    </row>
    <row r="142" spans="2:10" ht="12.75" hidden="1">
      <c r="B142" s="34"/>
      <c r="C142" s="19" t="s">
        <v>112</v>
      </c>
      <c r="D142" s="34"/>
      <c r="E142" s="34"/>
      <c r="F142" s="34"/>
      <c r="G142" s="34"/>
      <c r="H142" s="34"/>
      <c r="I142" s="34"/>
      <c r="J142" s="34"/>
    </row>
    <row r="143" spans="2:10" ht="12.75" hidden="1">
      <c r="B143" s="34"/>
      <c r="C143" s="19" t="s">
        <v>77</v>
      </c>
      <c r="D143" s="34"/>
      <c r="E143" s="34"/>
      <c r="F143" s="34"/>
      <c r="G143" s="34"/>
      <c r="H143" s="34"/>
      <c r="I143" s="34"/>
      <c r="J143" s="34"/>
    </row>
    <row r="144" spans="2:10" ht="12.75" hidden="1">
      <c r="B144" s="34"/>
      <c r="C144" s="19" t="s">
        <v>108</v>
      </c>
      <c r="D144" s="34"/>
      <c r="E144" s="34"/>
      <c r="F144" s="34"/>
      <c r="G144" s="34"/>
      <c r="H144" s="34"/>
      <c r="I144" s="34"/>
      <c r="J144" s="34"/>
    </row>
    <row r="145" spans="2:10" ht="12.75" hidden="1">
      <c r="B145" s="34"/>
      <c r="C145" s="19" t="s">
        <v>109</v>
      </c>
      <c r="D145" s="34"/>
      <c r="E145" s="34"/>
      <c r="F145" s="34"/>
      <c r="G145" s="34"/>
      <c r="H145" s="34"/>
      <c r="I145" s="34"/>
      <c r="J145" s="34"/>
    </row>
    <row r="146" spans="2:10" ht="15" customHeight="1" hidden="1">
      <c r="B146" s="34"/>
      <c r="C146" s="19" t="s">
        <v>110</v>
      </c>
      <c r="D146" s="34"/>
      <c r="E146" s="34"/>
      <c r="F146" s="34"/>
      <c r="G146" s="34"/>
      <c r="H146" s="34"/>
      <c r="I146" s="34"/>
      <c r="J146" s="34"/>
    </row>
    <row r="147" spans="2:10" ht="18" customHeight="1" hidden="1">
      <c r="B147" s="34"/>
      <c r="C147" s="19" t="s">
        <v>78</v>
      </c>
      <c r="D147" s="34"/>
      <c r="E147" s="34"/>
      <c r="F147" s="34"/>
      <c r="G147" s="34"/>
      <c r="H147" s="34"/>
      <c r="I147" s="34"/>
      <c r="J147" s="34"/>
    </row>
    <row r="148" spans="2:10" ht="12.75" hidden="1">
      <c r="B148" s="34"/>
      <c r="C148" s="19" t="s">
        <v>86</v>
      </c>
      <c r="D148" s="34"/>
      <c r="E148" s="34"/>
      <c r="F148" s="34"/>
      <c r="G148" s="34"/>
      <c r="H148" s="34"/>
      <c r="I148" s="34"/>
      <c r="J148" s="34"/>
    </row>
    <row r="149" spans="2:10" ht="12.75" hidden="1">
      <c r="B149" s="34"/>
      <c r="C149" s="19" t="s">
        <v>113</v>
      </c>
      <c r="D149" s="34"/>
      <c r="E149" s="34"/>
      <c r="F149" s="34"/>
      <c r="G149" s="34"/>
      <c r="H149" s="34"/>
      <c r="I149" s="34"/>
      <c r="J149" s="34"/>
    </row>
    <row r="150" spans="2:10" ht="12.75" hidden="1">
      <c r="B150" s="34"/>
      <c r="C150" s="19" t="s">
        <v>28</v>
      </c>
      <c r="D150" s="34"/>
      <c r="E150" s="34"/>
      <c r="F150" s="34"/>
      <c r="G150" s="34"/>
      <c r="H150" s="34"/>
      <c r="I150" s="34"/>
      <c r="J150" s="34"/>
    </row>
    <row r="151" spans="2:10" ht="12.75" hidden="1">
      <c r="B151" s="34"/>
      <c r="C151" s="19" t="s">
        <v>29</v>
      </c>
      <c r="D151" s="34"/>
      <c r="E151" s="34"/>
      <c r="F151" s="34"/>
      <c r="G151" s="34"/>
      <c r="H151" s="34"/>
      <c r="I151" s="34"/>
      <c r="J151" s="34"/>
    </row>
    <row r="152" spans="2:10" ht="25.5" hidden="1">
      <c r="B152" s="34"/>
      <c r="C152" s="19" t="s">
        <v>114</v>
      </c>
      <c r="D152" s="34"/>
      <c r="E152" s="34"/>
      <c r="F152" s="34"/>
      <c r="G152" s="34"/>
      <c r="H152" s="34"/>
      <c r="I152" s="34"/>
      <c r="J152" s="34"/>
    </row>
    <row r="153" spans="2:10" ht="12.75" hidden="1">
      <c r="B153" s="34"/>
      <c r="C153" s="19"/>
      <c r="D153" s="34"/>
      <c r="E153" s="34"/>
      <c r="F153" s="34"/>
      <c r="G153" s="34"/>
      <c r="H153" s="34"/>
      <c r="I153" s="34"/>
      <c r="J153" s="34"/>
    </row>
    <row r="154" spans="2:10" ht="15.75" hidden="1">
      <c r="B154" s="34"/>
      <c r="C154" s="35" t="s">
        <v>30</v>
      </c>
      <c r="D154" s="34"/>
      <c r="E154" s="34"/>
      <c r="F154" s="34"/>
      <c r="G154" s="34"/>
      <c r="H154" s="34"/>
      <c r="I154" s="34"/>
      <c r="J154" s="34"/>
    </row>
    <row r="155" spans="2:10" ht="12.75" hidden="1">
      <c r="B155" s="34"/>
      <c r="C155" s="36"/>
      <c r="D155" s="34"/>
      <c r="E155" s="34"/>
      <c r="F155" s="34"/>
      <c r="G155" s="34"/>
      <c r="H155" s="34"/>
      <c r="I155" s="34"/>
      <c r="J155" s="34"/>
    </row>
    <row r="156" spans="2:10" ht="25.5" hidden="1">
      <c r="B156" s="34"/>
      <c r="C156" s="19" t="s">
        <v>85</v>
      </c>
      <c r="D156" s="34"/>
      <c r="E156" s="34"/>
      <c r="F156" s="34"/>
      <c r="G156" s="34"/>
      <c r="H156" s="34"/>
      <c r="I156" s="34"/>
      <c r="J156" s="34"/>
    </row>
    <row r="157" spans="2:10" ht="12.75" hidden="1">
      <c r="B157" s="34"/>
      <c r="C157" s="98"/>
      <c r="D157" s="34"/>
      <c r="E157" s="34"/>
      <c r="F157" s="34"/>
      <c r="G157" s="34"/>
      <c r="H157" s="34"/>
      <c r="I157" s="34"/>
      <c r="J157" s="34"/>
    </row>
    <row r="158" spans="2:10" ht="63" hidden="1">
      <c r="B158" s="34"/>
      <c r="C158" s="35" t="s">
        <v>31</v>
      </c>
      <c r="D158" s="34"/>
      <c r="E158" s="34"/>
      <c r="F158" s="34"/>
      <c r="G158" s="34"/>
      <c r="H158" s="34"/>
      <c r="I158" s="34"/>
      <c r="J158" s="34"/>
    </row>
    <row r="159" spans="2:10" ht="12.75" hidden="1">
      <c r="B159" s="34"/>
      <c r="C159" s="19" t="s">
        <v>32</v>
      </c>
      <c r="D159" s="34"/>
      <c r="E159" s="34"/>
      <c r="F159" s="34"/>
      <c r="G159" s="34"/>
      <c r="H159" s="34"/>
      <c r="I159" s="34"/>
      <c r="J159" s="34"/>
    </row>
    <row r="160" spans="2:10" ht="12.75" hidden="1">
      <c r="B160" s="34"/>
      <c r="C160" s="19" t="s">
        <v>33</v>
      </c>
      <c r="D160" s="34"/>
      <c r="E160" s="34"/>
      <c r="F160" s="34"/>
      <c r="G160" s="34"/>
      <c r="H160" s="34"/>
      <c r="I160" s="34"/>
      <c r="J160" s="34"/>
    </row>
    <row r="161" spans="2:10" ht="12.75" hidden="1"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2:10" ht="12.75" hidden="1"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2:10" ht="12.75" hidden="1"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2:10" ht="12.75" hidden="1"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2:10" s="6" customFormat="1" ht="30" customHeight="1" hidden="1">
      <c r="B165" s="136" t="s">
        <v>79</v>
      </c>
      <c r="C165" s="136"/>
      <c r="D165" s="99"/>
      <c r="E165" s="99"/>
      <c r="F165" s="99"/>
      <c r="G165" s="99"/>
      <c r="H165" s="38">
        <f>ROUNDDOWN(H74*4.1%,2)</f>
        <v>0</v>
      </c>
      <c r="I165" s="99"/>
      <c r="J165" s="39"/>
    </row>
    <row r="166" spans="2:10" ht="12.75" hidden="1"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2:10" ht="12.75"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2:10" ht="12.75">
      <c r="B168" s="34"/>
      <c r="C168" s="34"/>
      <c r="D168" s="34"/>
      <c r="E168" s="34"/>
      <c r="F168" s="34"/>
      <c r="G168" s="34"/>
      <c r="H168" s="34"/>
      <c r="I168" s="34"/>
      <c r="J168" s="34"/>
    </row>
  </sheetData>
  <sheetProtection formatCells="0" formatColumns="0" formatRows="0" insertRows="0" deleteRows="0"/>
  <mergeCells count="42">
    <mergeCell ref="E96:I96"/>
    <mergeCell ref="E100:I100"/>
    <mergeCell ref="B85:I85"/>
    <mergeCell ref="B77:C77"/>
    <mergeCell ref="B82:I82"/>
    <mergeCell ref="B84:I84"/>
    <mergeCell ref="B83:I83"/>
    <mergeCell ref="B86:I86"/>
    <mergeCell ref="B79:C79"/>
    <mergeCell ref="B88:G88"/>
    <mergeCell ref="B165:C165"/>
    <mergeCell ref="B30:C30"/>
    <mergeCell ref="B36:C36"/>
    <mergeCell ref="B39:C39"/>
    <mergeCell ref="B76:C76"/>
    <mergeCell ref="B73:C73"/>
    <mergeCell ref="B62:C62"/>
    <mergeCell ref="B61:C61"/>
    <mergeCell ref="B41:C41"/>
    <mergeCell ref="B87:G87"/>
    <mergeCell ref="B72:C72"/>
    <mergeCell ref="B69:C69"/>
    <mergeCell ref="B64:C64"/>
    <mergeCell ref="B63:C63"/>
    <mergeCell ref="B70:C70"/>
    <mergeCell ref="B67:C67"/>
    <mergeCell ref="D21:G21"/>
    <mergeCell ref="B11:C11"/>
    <mergeCell ref="B44:C44"/>
    <mergeCell ref="B58:C58"/>
    <mergeCell ref="B60:C60"/>
    <mergeCell ref="B66:C66"/>
    <mergeCell ref="B75:C75"/>
    <mergeCell ref="B74:C74"/>
    <mergeCell ref="B71:C71"/>
    <mergeCell ref="B68:C68"/>
    <mergeCell ref="B65:C65"/>
    <mergeCell ref="B3:I3"/>
    <mergeCell ref="H21:I21"/>
    <mergeCell ref="B21:B22"/>
    <mergeCell ref="C21:C22"/>
    <mergeCell ref="B24:C24"/>
  </mergeCells>
  <dataValidations count="8">
    <dataValidation type="list" allowBlank="1" showInputMessage="1" showErrorMessage="1" sqref="C59">
      <formula1>$C$155:$C$156</formula1>
    </dataValidation>
    <dataValidation type="list" allowBlank="1" showInputMessage="1" showErrorMessage="1" sqref="C25:C29">
      <formula1>$C$109:$C$114</formula1>
    </dataValidation>
    <dataValidation type="list" allowBlank="1" showInputMessage="1" showErrorMessage="1" sqref="C31:C35">
      <formula1>$C$117:$C$122</formula1>
    </dataValidation>
    <dataValidation type="list" allowBlank="1" showInputMessage="1" showErrorMessage="1" sqref="C37:C38">
      <formula1>$C$125:$C$127</formula1>
    </dataValidation>
    <dataValidation type="list" allowBlank="1" showInputMessage="1" showErrorMessage="1" sqref="C40">
      <formula1>$C$130:$C$131</formula1>
    </dataValidation>
    <dataValidation type="list" allowBlank="1" showInputMessage="1" showErrorMessage="1" sqref="C42:C43">
      <formula1>$C$134:$C$136</formula1>
    </dataValidation>
    <dataValidation type="list" allowBlank="1" showInputMessage="1" showErrorMessage="1" sqref="C45:C53 C55:C57">
      <formula1>$C$139:$C$152</formula1>
    </dataValidation>
    <dataValidation type="custom" allowBlank="1" showInputMessage="1" showErrorMessage="1" error="Niepoprawna wartość, wpisz liczbę z dokładnością do 2 miejsc po przecinku." sqref="D25:G29 D31:G35 D37:G38 D40:G40 D42:G43 D45:G57 D59:G59 D62:G64 D67:G67 H74">
      <formula1>ROUND(D25,2)=D25</formula1>
    </dataValidation>
  </dataValidations>
  <printOptions horizontalCentered="1" verticalCentered="1"/>
  <pageMargins left="0.1968503937007874" right="0.1968503937007874" top="0.2362204724409449" bottom="0.11811023622047245" header="0" footer="0.2362204724409449"/>
  <pageSetup horizontalDpi="600" verticalDpi="600" orientation="landscape" paperSize="9" scale="49" r:id="rId4"/>
  <headerFooter alignWithMargins="0">
    <oddFooter>&amp;LOP_2020/10
&amp;R Strona &amp;P z &amp;N</oddFooter>
  </headerFooter>
  <rowBreaks count="1" manualBreakCount="1">
    <brk id="60" max="8" man="1"/>
  </rowBreaks>
  <drawing r:id="rId3"/>
  <legacyDrawing r:id="rId2"/>
  <oleObjects>
    <oleObject progId="Visio.Drawing.6" shapeId="2838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Chamera Katarzyna</cp:lastModifiedBy>
  <cp:lastPrinted>2020-10-16T08:21:09Z</cp:lastPrinted>
  <dcterms:created xsi:type="dcterms:W3CDTF">2009-11-06T08:23:08Z</dcterms:created>
  <dcterms:modified xsi:type="dcterms:W3CDTF">2022-01-12T08:18:00Z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