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4880" yWindow="45" windowWidth="13530" windowHeight="1272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T311" i="1" l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S311" i="1"/>
  <c r="T312" i="1" l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U311" i="1" l="1"/>
  <c r="V311" i="1" s="1"/>
  <c r="U303" i="1"/>
  <c r="V303" i="1" s="1"/>
  <c r="U299" i="1"/>
  <c r="V299" i="1" s="1"/>
  <c r="U307" i="1"/>
  <c r="V307" i="1" s="1"/>
  <c r="U310" i="1"/>
  <c r="V310" i="1" s="1"/>
  <c r="U306" i="1"/>
  <c r="V306" i="1" s="1"/>
  <c r="U302" i="1"/>
  <c r="V302" i="1" s="1"/>
  <c r="U298" i="1"/>
  <c r="V298" i="1" s="1"/>
  <c r="U301" i="1"/>
  <c r="V301" i="1" s="1"/>
  <c r="U309" i="1"/>
  <c r="V309" i="1" s="1"/>
  <c r="U305" i="1"/>
  <c r="V305" i="1" s="1"/>
  <c r="U297" i="1"/>
  <c r="U308" i="1"/>
  <c r="V308" i="1" s="1"/>
  <c r="U304" i="1"/>
  <c r="V304" i="1" s="1"/>
  <c r="U300" i="1"/>
  <c r="V300" i="1" s="1"/>
  <c r="J163" i="1"/>
  <c r="V164" i="1" l="1"/>
  <c r="S164" i="1"/>
  <c r="P164" i="1"/>
  <c r="M164" i="1"/>
  <c r="J164" i="1"/>
  <c r="O25" i="1" l="1"/>
  <c r="S25" i="1" s="1"/>
  <c r="I23" i="1" l="1"/>
  <c r="M23" i="1" s="1"/>
  <c r="O22" i="1"/>
  <c r="S22" i="1" s="1"/>
  <c r="T90" i="1" l="1"/>
  <c r="T91" i="1"/>
  <c r="T92" i="1"/>
  <c r="T93" i="1"/>
  <c r="T94" i="1"/>
  <c r="T89" i="1"/>
  <c r="R90" i="1"/>
  <c r="R91" i="1"/>
  <c r="R92" i="1"/>
  <c r="R93" i="1"/>
  <c r="R94" i="1"/>
  <c r="R89" i="1"/>
  <c r="P90" i="1"/>
  <c r="P91" i="1"/>
  <c r="P92" i="1"/>
  <c r="P93" i="1"/>
  <c r="P94" i="1"/>
  <c r="P89" i="1"/>
  <c r="M90" i="1"/>
  <c r="M91" i="1"/>
  <c r="M92" i="1"/>
  <c r="M93" i="1"/>
  <c r="M94" i="1"/>
  <c r="M89" i="1"/>
  <c r="H90" i="1"/>
  <c r="H91" i="1"/>
  <c r="H92" i="1"/>
  <c r="H93" i="1"/>
  <c r="H94" i="1"/>
  <c r="F90" i="1"/>
  <c r="F91" i="1"/>
  <c r="F92" i="1"/>
  <c r="F93" i="1"/>
  <c r="F94" i="1"/>
  <c r="D90" i="1"/>
  <c r="D91" i="1"/>
  <c r="D92" i="1"/>
  <c r="D93" i="1"/>
  <c r="D94" i="1"/>
  <c r="A90" i="1"/>
  <c r="A91" i="1"/>
  <c r="A92" i="1"/>
  <c r="A93" i="1"/>
  <c r="A94" i="1"/>
  <c r="R95" i="1" l="1"/>
  <c r="T95" i="1"/>
  <c r="P95" i="1"/>
  <c r="G421" i="1"/>
  <c r="G412" i="1"/>
  <c r="M245" i="1"/>
  <c r="L295" i="1"/>
  <c r="M211" i="1"/>
  <c r="G114" i="1"/>
  <c r="G19" i="1"/>
  <c r="G126" i="1"/>
  <c r="M86" i="1"/>
  <c r="A86" i="1"/>
  <c r="E9" i="1"/>
  <c r="P425" i="1"/>
  <c r="M425" i="1"/>
  <c r="J425" i="1"/>
  <c r="G425" i="1"/>
  <c r="P424" i="1"/>
  <c r="M424" i="1"/>
  <c r="J424" i="1"/>
  <c r="G424" i="1"/>
  <c r="P423" i="1"/>
  <c r="M423" i="1"/>
  <c r="M426" i="1" s="1"/>
  <c r="J423" i="1"/>
  <c r="J426" i="1" s="1"/>
  <c r="G423" i="1"/>
  <c r="G426" i="1" s="1"/>
  <c r="P416" i="1"/>
  <c r="M416" i="1"/>
  <c r="J416" i="1"/>
  <c r="G416" i="1"/>
  <c r="J415" i="1"/>
  <c r="M415" i="1"/>
  <c r="P415" i="1"/>
  <c r="G415" i="1"/>
  <c r="P414" i="1"/>
  <c r="M414" i="1"/>
  <c r="M417" i="1" s="1"/>
  <c r="J414" i="1"/>
  <c r="G414" i="1"/>
  <c r="Q339" i="1"/>
  <c r="N339" i="1"/>
  <c r="L339" i="1"/>
  <c r="L297" i="1"/>
  <c r="Q276" i="1"/>
  <c r="O276" i="1"/>
  <c r="Q275" i="1"/>
  <c r="O275" i="1"/>
  <c r="Q274" i="1"/>
  <c r="O274" i="1"/>
  <c r="Q273" i="1"/>
  <c r="O273" i="1"/>
  <c r="Q249" i="1"/>
  <c r="O249" i="1"/>
  <c r="M249" i="1"/>
  <c r="K249" i="1"/>
  <c r="Q248" i="1"/>
  <c r="O248" i="1"/>
  <c r="M248" i="1"/>
  <c r="K248" i="1"/>
  <c r="Q247" i="1"/>
  <c r="Q250" i="1" s="1"/>
  <c r="O247" i="1"/>
  <c r="M247" i="1"/>
  <c r="M250" i="1" s="1"/>
  <c r="K247" i="1"/>
  <c r="Q215" i="1"/>
  <c r="O215" i="1"/>
  <c r="M215" i="1"/>
  <c r="K215" i="1"/>
  <c r="Q214" i="1"/>
  <c r="O214" i="1"/>
  <c r="M214" i="1"/>
  <c r="K214" i="1"/>
  <c r="Q213" i="1"/>
  <c r="O213" i="1"/>
  <c r="M213" i="1"/>
  <c r="K213" i="1"/>
  <c r="Q240" i="1"/>
  <c r="O240" i="1"/>
  <c r="Q239" i="1"/>
  <c r="O239" i="1"/>
  <c r="Q238" i="1"/>
  <c r="O238" i="1"/>
  <c r="Q237" i="1"/>
  <c r="O237" i="1"/>
  <c r="V163" i="1"/>
  <c r="S163" i="1"/>
  <c r="P163" i="1"/>
  <c r="M163" i="1"/>
  <c r="V162" i="1"/>
  <c r="S162" i="1"/>
  <c r="P162" i="1"/>
  <c r="M162" i="1"/>
  <c r="J162" i="1"/>
  <c r="V161" i="1"/>
  <c r="S161" i="1"/>
  <c r="P161" i="1"/>
  <c r="M161" i="1"/>
  <c r="J161" i="1"/>
  <c r="V160" i="1"/>
  <c r="S160" i="1"/>
  <c r="P160" i="1"/>
  <c r="M160" i="1"/>
  <c r="J160" i="1"/>
  <c r="V159" i="1"/>
  <c r="S159" i="1"/>
  <c r="P159" i="1"/>
  <c r="M159" i="1"/>
  <c r="J159" i="1"/>
  <c r="S129" i="1"/>
  <c r="S130" i="1"/>
  <c r="S131" i="1"/>
  <c r="S132" i="1"/>
  <c r="S133" i="1"/>
  <c r="S128" i="1"/>
  <c r="P129" i="1"/>
  <c r="P130" i="1"/>
  <c r="P131" i="1"/>
  <c r="P132" i="1"/>
  <c r="P133" i="1"/>
  <c r="P128" i="1"/>
  <c r="M129" i="1"/>
  <c r="M130" i="1"/>
  <c r="M131" i="1"/>
  <c r="M132" i="1"/>
  <c r="M133" i="1"/>
  <c r="M128" i="1"/>
  <c r="J129" i="1"/>
  <c r="J130" i="1"/>
  <c r="J131" i="1"/>
  <c r="J132" i="1"/>
  <c r="J133" i="1"/>
  <c r="J128" i="1"/>
  <c r="G129" i="1"/>
  <c r="G130" i="1"/>
  <c r="G131" i="1"/>
  <c r="G132" i="1"/>
  <c r="G133" i="1"/>
  <c r="G128" i="1"/>
  <c r="C129" i="1"/>
  <c r="C130" i="1"/>
  <c r="C131" i="1"/>
  <c r="C132" i="1"/>
  <c r="C133" i="1"/>
  <c r="C128" i="1"/>
  <c r="S117" i="1"/>
  <c r="S118" i="1"/>
  <c r="S119" i="1"/>
  <c r="S120" i="1"/>
  <c r="S121" i="1"/>
  <c r="S116" i="1"/>
  <c r="P117" i="1"/>
  <c r="P118" i="1"/>
  <c r="P119" i="1"/>
  <c r="P120" i="1"/>
  <c r="P121" i="1"/>
  <c r="P116" i="1"/>
  <c r="M117" i="1"/>
  <c r="M118" i="1"/>
  <c r="M119" i="1"/>
  <c r="M120" i="1"/>
  <c r="M121" i="1"/>
  <c r="M116" i="1"/>
  <c r="J117" i="1"/>
  <c r="J118" i="1"/>
  <c r="J119" i="1"/>
  <c r="J120" i="1"/>
  <c r="J121" i="1"/>
  <c r="J116" i="1"/>
  <c r="G117" i="1"/>
  <c r="G118" i="1"/>
  <c r="G119" i="1"/>
  <c r="G120" i="1"/>
  <c r="G121" i="1"/>
  <c r="G116" i="1"/>
  <c r="C117" i="1"/>
  <c r="C118" i="1"/>
  <c r="C119" i="1"/>
  <c r="C120" i="1"/>
  <c r="C121" i="1"/>
  <c r="C116" i="1"/>
  <c r="H89" i="1"/>
  <c r="F89" i="1"/>
  <c r="D89" i="1"/>
  <c r="A89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426" i="1" l="1"/>
  <c r="M28" i="1"/>
  <c r="K250" i="1"/>
  <c r="J165" i="1"/>
  <c r="V165" i="1"/>
  <c r="S165" i="1"/>
  <c r="V297" i="1"/>
  <c r="P165" i="1"/>
  <c r="M165" i="1"/>
  <c r="O250" i="1"/>
  <c r="G417" i="1"/>
  <c r="J417" i="1"/>
  <c r="Q277" i="1"/>
  <c r="S134" i="1"/>
  <c r="P417" i="1"/>
  <c r="G122" i="1"/>
  <c r="M122" i="1"/>
  <c r="S122" i="1"/>
  <c r="F95" i="1"/>
  <c r="O277" i="1"/>
  <c r="J134" i="1"/>
  <c r="P134" i="1"/>
  <c r="G134" i="1"/>
  <c r="M134" i="1"/>
  <c r="P122" i="1"/>
  <c r="J122" i="1"/>
  <c r="D95" i="1"/>
  <c r="H95" i="1"/>
  <c r="S312" i="1"/>
  <c r="R312" i="1"/>
  <c r="Q312" i="1"/>
  <c r="P312" i="1"/>
  <c r="O312" i="1"/>
  <c r="N312" i="1"/>
  <c r="L312" i="1"/>
  <c r="Q241" i="1"/>
  <c r="O241" i="1"/>
  <c r="Q216" i="1"/>
  <c r="O216" i="1"/>
  <c r="M216" i="1"/>
  <c r="K216" i="1"/>
  <c r="Q28" i="1"/>
  <c r="O28" i="1"/>
  <c r="I28" i="1"/>
  <c r="G28" i="1"/>
  <c r="U312" i="1" l="1"/>
  <c r="V312" i="1"/>
  <c r="S28" i="1"/>
  <c r="U28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<sst xmlns="http://schemas.openxmlformats.org/spreadsheetml/2006/main" count="990" uniqueCount="173">
  <si>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</si>
  <si>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</si>
  <si>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</si>
  <si>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</si>
  <si>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</si>
  <si>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</si>
  <si>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</si>
  <si>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</si>
  <si>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</si>
  <si>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</si>
  <si>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</si>
  <si>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</si>
  <si>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</si>
  <si>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</si>
  <si>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</si>
  <si>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</si>
  <si>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</si>
  <si>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</si>
  <si>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</si>
  <si>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</si>
  <si>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</si>
  <si>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</si>
  <si>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</si>
  <si>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</si>
  <si>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</si>
  <si>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</si>
  <si>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</si>
  <si>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</si>
  <si>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</si>
  <si>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Warszawa, 6 września 2013 r.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</si>
  <si>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</si>
  <si>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</si>
  <si>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</si>
  <si>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</si>
  <si>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</si>
  <si>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</si>
  <si>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</si>
  <si>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</si>
  <si>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</si>
  <si>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</si>
  <si>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</si>
  <si>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</si>
  <si>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</si>
  <si>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</si>
  <si>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</si>
  <si>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</si>
  <si>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</si>
  <si>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</si>
  <si>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</si>
  <si>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</si>
  <si>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</si>
  <si>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</si>
  <si>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</si>
  <si>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</si>
  <si>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</si>
  <si>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</si>
  <si>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</si>
  <si>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</si>
  <si>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</si>
  <si>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</si>
  <si>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</si>
  <si>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</si>
  <si>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</si>
  <si>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</si>
  <si>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</si>
  <si>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</si>
  <si>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</si>
  <si>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</si>
  <si>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</si>
  <si>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</si>
  <si>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</si>
  <si>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VII. Wykaz cudzoziemców, których pobyt na terytorium RP jest niepożądany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</si>
  <si>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</si>
  <si>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</si>
  <si>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</si>
  <si>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</si>
  <si>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</si>
  <si>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</si>
  <si>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</si>
  <si>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</si>
  <si>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</si>
  <si>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</si>
  <si>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</si>
  <si>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</si>
  <si>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</si>
  <si>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</si>
  <si>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</si>
  <si>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</si>
  <si>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</si>
  <si>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</si>
  <si>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</si>
  <si>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</si>
  <si>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</si>
  <si>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</si>
  <si>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</si>
  <si>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</si>
  <si>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</si>
  <si>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</si>
  <si>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</si>
  <si>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</si>
  <si>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</si>
  <si>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</si>
  <si>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</si>
  <si>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</si>
  <si>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</si>
  <si>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</si>
  <si>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</si>
  <si>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</si>
  <si>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</si>
  <si>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</si>
  <si>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</si>
  <si>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</si>
  <si>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</si>
  <si>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</si>
  <si>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</si>
  <si>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</si>
  <si>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</si>
  <si>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</si>
  <si>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</si>
  <si>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</si>
  <si>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</si>
  <si>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</si>
  <si>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</si>
  <si>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</si>
  <si>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</si>
  <si>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</si>
  <si>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</si>
  <si>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</si>
  <si>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</si>
  <si>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</si>
  <si>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</si>
  <si>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</si>
  <si>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</si>
  <si>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</si>
  <si>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</si>
  <si>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</si>
  <si>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</si>
  <si>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</si>
  <si>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</si>
  <si>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</si>
  <si>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</si>
  <si>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</si>
  <si>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</si>
  <si>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</si>
  <si>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</si>
  <si>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</si>
  <si>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</si>
  <si>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</si>
  <si>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</si>
  <si>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</si>
  <si>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KIRGISTAN</t>
  </si>
  <si>
    <t>TADŻYKISTAN</t>
  </si>
  <si>
    <t>BELGIA</t>
  </si>
  <si>
    <t>SZWECJA</t>
  </si>
  <si>
    <t>WŁOCHY</t>
  </si>
  <si>
    <t>I. Przyjęte wnioski o udzielenie ochrony międzynarodowej w RP:</t>
  </si>
  <si>
    <t>III. Wydane decyzje w sprawie o udzielenie ochrony międzynarodowej:</t>
  </si>
  <si>
    <t>1. Pan Jakub Skiba - Sekretarz Stanu w Ministerstwie Spraw Wewnętrznych i Administracji
2. Pan mjr SG Marek Łapiński - Komendant Główny Straży Granicznej
3. Pani Renata Czyżak  - Dyrektor Departamentu Porządku Publicznego MSWiA
4. Pan Paweł Hut - Dyrektor Departamentu Analiz i Polityki Migracyjnej MSWiA
5. Rzecznik Prasowy MSWiA 
6. Pan płk Michał Gałkowski - Szef Oddziału OiAZnOK Centrum Operacyjnego MON  
7. Pani Anna-Carin Öst - Przedstawicielstwo UNHCR w Polsce 
8. Pani Anna Rostocka - Dyrektor Biura IOM w Warszawie
9. Pan Adam Eberhardt - Dyrektor Ośrodka Studiów Wschodnich
10. Urząd do Spraw Cudzoziemców - a/a</t>
  </si>
  <si>
    <t>IV. Cudzoziemcy, w sprawie których wszczęto postępowanie o udzielenie ochrony międzynarodowej i którym zapewniono zakwaterowanie w ośrodkach dla cudzoziemców:</t>
  </si>
  <si>
    <t>01.01.2017</t>
  </si>
  <si>
    <t>31.01.2017</t>
  </si>
  <si>
    <t>ARMENIA</t>
  </si>
  <si>
    <t>BUŁGARIA</t>
  </si>
  <si>
    <t>LITWA</t>
  </si>
  <si>
    <t>AZERBEJDŻAN</t>
  </si>
  <si>
    <t>25.01.2017 - 31.01.2017</t>
  </si>
  <si>
    <t>18.01.2017 - 24.01.2017</t>
  </si>
  <si>
    <t>11.01.2017 - 17.01.2017</t>
  </si>
  <si>
    <t>04.01.2017 - 10.01.2017</t>
  </si>
  <si>
    <t>28.12.2016 - 03.01.2017</t>
  </si>
  <si>
    <r>
      <t xml:space="preserve">UJĘCIE ROCZNE
</t>
    </r>
    <r>
      <rPr>
        <sz val="11"/>
        <rFont val="Calibri"/>
        <family val="2"/>
        <charset val="238"/>
        <scheme val="minor"/>
      </rPr>
      <t>W  2017 r. wnioski o udzielenie ochrony międzynarodowej złożyły 554 osoby, z czego 62% stanowiły wnioski pierwsze.  83% wniosków zostało złożonych przez obywateli 2 państw: Rosji (384 os., 69%), Ukrainy (74 os., 13%).  W gronie pozostałych dominujących grup znaleźli się wnioskodawcy z Tadżykistanu (22 os. 4%), Kirgistanu (15 os., 3%), Armenii (15 os., 3% ogółu), Białorusi ( 7 os.), Iranu i Syrii (po 6 os., 1%),  Erytrei (5 os., 1%) i Jamajki (4 os., 1%).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Osoby poszukujące ochrony międzynarodowej przybywały najczęściej na wschodnią granicę kraju (ok. 72% ogółu). Najwięcej wniosków (45%) przyjęła placówka Straży Granicznej w Terespolu. Jest to znacząca zmiana w porównaniu do roku 2016, kiedy odsetek wnioksów przyjętych przez placówkę w Terespolu wynosił około 70%. Kolejne jednostki, charakteryzujące się jednak znacznie mniejszym zainteresowaniem wnioskodawców to:  Placówka SG na lotnisku Okęcie w Warszawie (19%), Szef Urzędu do Spraw Cudzoziemców (13%), Placówka SG w Bobrownikach (5%), Placówka Plaży Granicznej w Białej Podlaskiej (3%).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Wśród ubiegających się o udzielenie ochrony międzynarodowej 45% stanowili niepełnoletni (46% dziewczynki, 54% chłopcy), 55% dorośli (49% kobiety i 50% mężczyźni).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Styczeń kontunuuje tendencję spadkową rozpoczętą w czerwcu 2016 r. (czerwiec '16: 1655 os., styczeń '17: 554 os.) W porównaniu do stycznia minionego roku widoczny jest 19% spadek. Najważniejsze zmiany, jakie miały miejsce w stosunku do końca stycznia 2016 r. to: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* podobna liczba wniosków z Rosji (384/399). Aktualnie Rosja znajduje się na I pozycji pod względem liczby złożonych wniosków, podobnie jak w styczniu 2015 r. Chociaż obywatele Rosji wciąż składają największą liczbę wniosków (69% ogółu), to liczba ta spada już szósty miesiąc z rzędu, aczkolwiek na przestrzeni ostatnich trzech miesięcy widoczne jest spowolnienie tempa spadku;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36% liczby wniosków z Ukrainy (74/116). Obecnie są oni na 2 miejscu, stanowiąc 13% ogółu wnioskujących. Liczba wnioskodawców powoli, ale stale spada już 5 miesiąc. Ukraina jest także  państwem z top5 charakteryzującym się wysokim odsetkiem kolejnych wniosków (42%),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 5-krotny spadek % liczby wniosków z Tadżykistanu (22/99). Z powodu narastającego konfliktu wewnętrznego w Tadżykistanie, od sierpnia 2015 r. miał miejsce wzrost liczby wniosków, ale od maja 2016 liczba wnioskodawców stale spada (maj 2016: 129 os., styczeń 2017: 22 os.);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podobna liczba wniosków z Armenii (15/19). Pomimo ogólnego wzrostu liczby wniosków, który jest konsekwencją konfliktu w Górnym Karabachu pomiędzy Armenią i Azerbejdżanem liczba osób wnioskujących miesięcznie spada od lipca (lipiec 2016: 48 os., styczeń 2017: 15 os.);
* spadek liczby wniosków z Gruzji o  (3/9). W tym samym okresie 2016 GRuzja znajdowała się na piąteym miejscu, obecnie - na 11.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</si>
  <si>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t>Zdecydowaną większość działań związanych ze stosowaniem Procedur Dublińskich stanowią sprawy dotyczące przejęcia odpowiedzialności za wniosek o udzielenie ochrony złożony na terytorium innego państwa członkowskiego (tzw. IN). Liczba spraw ) 29-krotnie przekracza liczbę takich wniosków złożonych przez Polskę. Jest to związane z położeniem geograficznym naszego kraju (zewnętrzne państwo Strefy Schengen) i traktowaniem terytorium RP jako strefy tranzytowej do krajów docelowych UE (Niemcy, Francja, Austria, Belgia i Szwecja). 
Liczba cudzoziemców objętych wnioskami IN wyniosła od początku roku 462 os. Polska wystąpiła z takim wnioskiem do innych krajów europejskich (OUT) w przypadku 16 os., z czego 79% wniosków IN i 38% wniosków OUT zostało rozpatrzonych pozytywnie. 55% wniosków IN oraz 50% wniosków OUT dotyczy współpracy z Niemcami. Poza tym, osoby, które ubiegały się o ochronę międzynarodową w Polsce składały niezmiennie kolejne wnioski we Francji, Austrii, Szwecji i Belgii. Z kolei dalsze wnioski OUT  z Polski kierowane były tradycyjnie głównie do Włoch, Bułgarii, Francji i Litwy.</t>
  </si>
  <si>
    <r>
      <rPr>
        <sz val="11"/>
        <rFont val="Calibri"/>
        <family val="2"/>
        <charset val="238"/>
        <scheme val="minor"/>
      </rPr>
      <t>W styczniu 2017 r. Szef Urzędu do Spraw Cudzoziemców wydał 573 decyzje: udzielił ochrony 39os. (7% ogółu), 270 os. (47% ogółu) uzyskało decyzję negatywną, a 266 postępowań (46% ogółu) umorzono. Najliczniejszymi beneficjentami wszystkich decyzji przyznających w 2017 r. ochronę (status uchodźcy, ochrona uzupełniająca i pobyt tolerowany) byli obywatele:
* Rosji (17 os., 44%, po połowie ochrona uzupełniająca i status uchodźcy),
* Ukrainy (15 os., 38%, wyłącznie ochrona uzupełniająca),
* Palestyny (2 os., 5%, ochrona uzupełniająca i status uchodźcy),
*Tadżykistanu (2 os., 5%, ochrona uzupełniająca),
* Białorusi i Chin (po 1os., 3% wyłącznie status uchodźcy)
* Chin, Syrii,  Kamerunu (po 1 os.,po 2%, status uchodźcy)
* Kongo (1 os., 3%, ochrona uzupełniająca).</t>
    </r>
    <r>
      <rPr>
        <sz val="11"/>
        <color rgb="FFFF0000"/>
        <rFont val="Calibri"/>
        <family val="2"/>
        <charset val="238"/>
        <scheme val="minor"/>
      </rPr>
      <t xml:space="preserve">
Ponad połowa decyzji to umorzenia wydane w związku z brakiem zainteresowania kontynuacją postępowania ze strony cudzoziemca. 81% z nich dotyczy Rosjan (534 os.), 8% (41 os.) obywateli Ukrainy.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</si>
</sst>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5" fillId="35" borderId="0" xfId="0" applyFont="1" applyFill="1" applyBorder="1" applyAlignment="1" applyProtection="1">
      <alignment horizontal="center" vertical="center"/>
      <protection locked="0"/>
    </xf>
    <xf numFmtId="3" fontId="35" fillId="35" borderId="0" xfId="0" applyNumberFormat="1" applyFont="1" applyFill="1" applyBorder="1" applyAlignment="1" applyProtection="1">
      <alignment horizontal="center" vertical="center"/>
      <protection locked="0"/>
    </xf>
    <xf numFmtId="3" fontId="35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5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5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6" fillId="0" borderId="10" xfId="0" applyNumberFormat="1" applyFont="1" applyBorder="1" applyAlignment="1" applyProtection="1">
      <alignment horizontal="right" vertical="center"/>
    </xf>
    <xf numFmtId="3" fontId="35" fillId="35" borderId="45" xfId="10" applyNumberFormat="1" applyFont="1" applyFill="1" applyBorder="1" applyAlignment="1" applyProtection="1">
      <alignment horizontal="center" vertical="center"/>
    </xf>
    <xf numFmtId="0" fontId="0" fillId="0" borderId="50" xfId="0" applyBorder="1" applyProtection="1">
      <protection locked="0"/>
    </xf>
    <xf numFmtId="3" fontId="36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5" fillId="0" borderId="0" xfId="24" applyFont="1" applyFill="1" applyBorder="1" applyAlignment="1" applyProtection="1">
      <alignment horizontal="center" vertical="center" wrapText="1"/>
      <protection locked="0"/>
    </xf>
    <xf numFmtId="3" fontId="35" fillId="0" borderId="0" xfId="0" applyNumberFormat="1" applyFont="1" applyFill="1" applyBorder="1" applyAlignment="1" applyProtection="1">
      <alignment horizontal="center" vertical="center"/>
    </xf>
    <xf numFmtId="0" fontId="35" fillId="36" borderId="0" xfId="10" applyFont="1" applyFill="1" applyBorder="1" applyAlignment="1" applyProtection="1">
      <alignment horizontal="center" vertical="center"/>
      <protection locked="0"/>
    </xf>
    <xf numFmtId="3" fontId="35" fillId="36" borderId="0" xfId="10" applyNumberFormat="1" applyFont="1" applyFill="1" applyBorder="1" applyAlignment="1" applyProtection="1">
      <alignment horizontal="center" vertical="center"/>
    </xf>
    <xf numFmtId="0" fontId="35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6" fillId="0" borderId="10" xfId="0" applyNumberFormat="1" applyFont="1" applyBorder="1" applyAlignment="1" applyProtection="1">
      <alignment horizontal="right" vertical="center"/>
    </xf>
    <xf numFmtId="3" fontId="35" fillId="35" borderId="45" xfId="10" applyNumberFormat="1" applyFont="1" applyFill="1" applyBorder="1" applyAlignment="1" applyProtection="1">
      <alignment horizontal="center" vertical="center"/>
    </xf>
    <xf numFmtId="3" fontId="35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0" xfId="0" applyProtection="1">
      <protection locked="0"/>
    </xf>
    <xf numFmtId="0" fontId="0" fillId="0" borderId="0" xfId="0" applyProtection="1">
      <protection locked="0"/>
    </xf>
    <xf numFmtId="9" fontId="0" fillId="0" borderId="0" xfId="46" applyFont="1" applyProtection="1"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3" fontId="36" fillId="35" borderId="17" xfId="0" applyNumberFormat="1" applyFont="1" applyFill="1" applyBorder="1" applyAlignment="1" applyProtection="1">
      <alignment horizontal="right" vertical="center" wrapText="1"/>
    </xf>
    <xf numFmtId="3" fontId="36" fillId="35" borderId="26" xfId="0" applyNumberFormat="1" applyFont="1" applyFill="1" applyBorder="1" applyAlignment="1" applyProtection="1">
      <alignment horizontal="right" vertical="center" wrapText="1"/>
    </xf>
    <xf numFmtId="3" fontId="36" fillId="36" borderId="11" xfId="0" applyNumberFormat="1" applyFont="1" applyFill="1" applyBorder="1" applyAlignment="1" applyProtection="1">
      <alignment horizontal="right" vertical="center" wrapText="1"/>
    </xf>
    <xf numFmtId="3" fontId="36" fillId="36" borderId="35" xfId="0" applyNumberFormat="1" applyFont="1" applyFill="1" applyBorder="1" applyAlignment="1" applyProtection="1">
      <alignment horizontal="right" vertical="center" wrapText="1"/>
    </xf>
    <xf numFmtId="3" fontId="35" fillId="35" borderId="47" xfId="24" applyNumberFormat="1" applyFont="1" applyFill="1" applyBorder="1" applyAlignment="1" applyProtection="1">
      <alignment horizontal="center" vertical="center" wrapText="1"/>
    </xf>
    <xf numFmtId="3" fontId="35" fillId="35" borderId="49" xfId="24" applyNumberFormat="1" applyFont="1" applyFill="1" applyBorder="1" applyAlignment="1" applyProtection="1">
      <alignment horizontal="center" vertical="center" wrapText="1"/>
    </xf>
    <xf numFmtId="3" fontId="36" fillId="36" borderId="17" xfId="0" applyNumberFormat="1" applyFont="1" applyFill="1" applyBorder="1" applyAlignment="1" applyProtection="1">
      <alignment horizontal="right" vertical="center" wrapText="1"/>
    </xf>
    <xf numFmtId="3" fontId="36" fillId="36" borderId="26" xfId="0" applyNumberFormat="1" applyFont="1" applyFill="1" applyBorder="1" applyAlignment="1" applyProtection="1">
      <alignment horizontal="right" vertical="center" wrapText="1"/>
    </xf>
    <xf numFmtId="3" fontId="35" fillId="35" borderId="45" xfId="0" applyNumberFormat="1" applyFont="1" applyFill="1" applyBorder="1" applyAlignment="1" applyProtection="1">
      <alignment horizontal="center" vertical="center"/>
    </xf>
    <xf numFmtId="3" fontId="35" fillId="35" borderId="46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6" fillId="35" borderId="25" xfId="0" applyFont="1" applyFill="1" applyBorder="1" applyAlignment="1" applyProtection="1">
      <alignment horizontal="left" vertical="center"/>
    </xf>
    <xf numFmtId="0" fontId="36" fillId="35" borderId="10" xfId="0" applyFont="1" applyFill="1" applyBorder="1" applyAlignment="1" applyProtection="1">
      <alignment horizontal="left" vertical="center"/>
    </xf>
    <xf numFmtId="3" fontId="36" fillId="35" borderId="10" xfId="0" applyNumberFormat="1" applyFont="1" applyFill="1" applyBorder="1" applyAlignment="1" applyProtection="1">
      <alignment horizontal="right" vertical="center" wrapText="1"/>
    </xf>
    <xf numFmtId="0" fontId="36" fillId="36" borderId="25" xfId="0" applyFont="1" applyFill="1" applyBorder="1" applyAlignment="1" applyProtection="1">
      <alignment horizontal="left" vertical="center"/>
    </xf>
    <xf numFmtId="0" fontId="36" fillId="36" borderId="10" xfId="0" applyFont="1" applyFill="1" applyBorder="1" applyAlignment="1" applyProtection="1">
      <alignment horizontal="left" vertical="center"/>
    </xf>
    <xf numFmtId="3" fontId="36" fillId="36" borderId="10" xfId="0" applyNumberFormat="1" applyFont="1" applyFill="1" applyBorder="1" applyAlignment="1" applyProtection="1">
      <alignment horizontal="right" vertical="center" wrapText="1"/>
    </xf>
    <xf numFmtId="0" fontId="35" fillId="36" borderId="20" xfId="0" applyFont="1" applyFill="1" applyBorder="1" applyAlignment="1" applyProtection="1">
      <alignment horizontal="center" vertical="center"/>
      <protection locked="0"/>
    </xf>
    <xf numFmtId="0" fontId="35" fillId="36" borderId="21" xfId="0" applyFont="1" applyFill="1" applyBorder="1" applyAlignment="1" applyProtection="1">
      <alignment horizontal="center" vertical="center"/>
      <protection locked="0"/>
    </xf>
    <xf numFmtId="0" fontId="35" fillId="36" borderId="25" xfId="0" applyFont="1" applyFill="1" applyBorder="1" applyAlignment="1" applyProtection="1">
      <alignment horizontal="center" vertical="center"/>
      <protection locked="0"/>
    </xf>
    <xf numFmtId="0" fontId="35" fillId="36" borderId="10" xfId="0" applyFont="1" applyFill="1" applyBorder="1" applyAlignment="1" applyProtection="1">
      <alignment horizontal="center" vertical="center"/>
      <protection locked="0"/>
    </xf>
    <xf numFmtId="0" fontId="35" fillId="36" borderId="21" xfId="0" applyFont="1" applyFill="1" applyBorder="1" applyAlignment="1" applyProtection="1">
      <alignment horizontal="center" vertical="center" wrapText="1"/>
    </xf>
    <xf numFmtId="0" fontId="35" fillId="36" borderId="31" xfId="0" applyFont="1" applyFill="1" applyBorder="1" applyAlignment="1" applyProtection="1">
      <alignment horizontal="center" vertical="center" wrapText="1"/>
    </xf>
    <xf numFmtId="0" fontId="35" fillId="36" borderId="10" xfId="0" applyFont="1" applyFill="1" applyBorder="1" applyAlignment="1" applyProtection="1">
      <alignment horizontal="center" vertical="center" textRotation="90"/>
      <protection locked="0"/>
    </xf>
    <xf numFmtId="3" fontId="36" fillId="0" borderId="10" xfId="0" applyNumberFormat="1" applyFont="1" applyBorder="1" applyAlignment="1" applyProtection="1">
      <alignment horizontal="right" vertical="center" wrapText="1"/>
    </xf>
    <xf numFmtId="3" fontId="36" fillId="0" borderId="32" xfId="0" applyNumberFormat="1" applyFont="1" applyBorder="1" applyAlignment="1" applyProtection="1">
      <alignment horizontal="right" vertical="center" wrapText="1"/>
    </xf>
    <xf numFmtId="3" fontId="35" fillId="36" borderId="45" xfId="10" applyNumberFormat="1" applyFont="1" applyFill="1" applyBorder="1" applyAlignment="1" applyProtection="1">
      <alignment horizontal="center" vertical="center"/>
    </xf>
    <xf numFmtId="3" fontId="35" fillId="36" borderId="46" xfId="10" applyNumberFormat="1" applyFont="1" applyFill="1" applyBorder="1" applyAlignment="1" applyProtection="1">
      <alignment horizontal="center" vertical="center"/>
    </xf>
    <xf numFmtId="0" fontId="35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5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5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6" fillId="0" borderId="41" xfId="0" applyFont="1" applyFill="1" applyBorder="1" applyAlignment="1" applyProtection="1">
      <alignment horizontal="left" vertical="center" wrapText="1"/>
    </xf>
    <xf numFmtId="0" fontId="36" fillId="0" borderId="42" xfId="0" applyFont="1" applyFill="1" applyBorder="1" applyAlignment="1" applyProtection="1">
      <alignment horizontal="left" vertical="center" wrapText="1"/>
    </xf>
    <xf numFmtId="3" fontId="36" fillId="36" borderId="42" xfId="24" applyNumberFormat="1" applyFont="1" applyFill="1" applyBorder="1" applyAlignment="1" applyProtection="1">
      <alignment horizontal="right" vertical="center" wrapText="1"/>
    </xf>
    <xf numFmtId="0" fontId="36" fillId="36" borderId="41" xfId="0" applyFont="1" applyFill="1" applyBorder="1" applyAlignment="1" applyProtection="1">
      <alignment horizontal="left" vertical="center"/>
    </xf>
    <xf numFmtId="0" fontId="36" fillId="36" borderId="42" xfId="0" applyFont="1" applyFill="1" applyBorder="1" applyAlignment="1" applyProtection="1">
      <alignment horizontal="left" vertical="center"/>
    </xf>
    <xf numFmtId="0" fontId="35" fillId="35" borderId="44" xfId="0" applyFont="1" applyFill="1" applyBorder="1" applyAlignment="1" applyProtection="1">
      <alignment horizontal="center" vertical="center"/>
    </xf>
    <xf numFmtId="0" fontId="35" fillId="35" borderId="45" xfId="0" applyFont="1" applyFill="1" applyBorder="1" applyAlignment="1" applyProtection="1">
      <alignment horizontal="center" vertical="center"/>
    </xf>
    <xf numFmtId="3" fontId="36" fillId="0" borderId="42" xfId="0" applyNumberFormat="1" applyFont="1" applyFill="1" applyBorder="1" applyAlignment="1" applyProtection="1">
      <alignment horizontal="right" vertical="center"/>
    </xf>
    <xf numFmtId="3" fontId="36" fillId="34" borderId="10" xfId="0" applyNumberFormat="1" applyFont="1" applyFill="1" applyBorder="1" applyAlignment="1" applyProtection="1">
      <alignment horizontal="right" vertical="center"/>
    </xf>
    <xf numFmtId="0" fontId="36" fillId="34" borderId="25" xfId="24" applyFont="1" applyFill="1" applyBorder="1" applyAlignment="1" applyProtection="1">
      <alignment horizontal="left" vertical="center"/>
      <protection locked="0"/>
    </xf>
    <xf numFmtId="0" fontId="36" fillId="34" borderId="10" xfId="24" applyFont="1" applyFill="1" applyBorder="1" applyAlignment="1" applyProtection="1">
      <alignment horizontal="left" vertical="center"/>
      <protection locked="0"/>
    </xf>
    <xf numFmtId="0" fontId="36" fillId="0" borderId="25" xfId="0" applyFont="1" applyFill="1" applyBorder="1" applyAlignment="1" applyProtection="1">
      <alignment horizontal="left" vertical="center"/>
      <protection locked="0"/>
    </xf>
    <xf numFmtId="0" fontId="36" fillId="0" borderId="10" xfId="0" applyFont="1" applyFill="1" applyBorder="1" applyAlignment="1" applyProtection="1">
      <alignment horizontal="left" vertical="center"/>
      <protection locked="0"/>
    </xf>
    <xf numFmtId="0" fontId="36" fillId="34" borderId="10" xfId="0" applyFont="1" applyFill="1" applyBorder="1" applyAlignment="1" applyProtection="1">
      <alignment horizontal="right" vertical="center"/>
    </xf>
    <xf numFmtId="0" fontId="36" fillId="34" borderId="32" xfId="0" applyFont="1" applyFill="1" applyBorder="1" applyAlignment="1" applyProtection="1">
      <alignment horizontal="right" vertical="center"/>
    </xf>
    <xf numFmtId="0" fontId="36" fillId="35" borderId="10" xfId="0" applyFont="1" applyFill="1" applyBorder="1" applyAlignment="1" applyProtection="1">
      <alignment horizontal="right" vertical="center"/>
    </xf>
    <xf numFmtId="0" fontId="36" fillId="35" borderId="32" xfId="0" applyFont="1" applyFill="1" applyBorder="1" applyAlignment="1" applyProtection="1">
      <alignment horizontal="right" vertical="center"/>
    </xf>
    <xf numFmtId="0" fontId="35" fillId="36" borderId="32" xfId="0" applyFont="1" applyFill="1" applyBorder="1" applyAlignment="1" applyProtection="1">
      <alignment horizontal="center" vertical="center" textRotation="90"/>
      <protection locked="0"/>
    </xf>
    <xf numFmtId="3" fontId="36" fillId="35" borderId="42" xfId="0" applyNumberFormat="1" applyFont="1" applyFill="1" applyBorder="1" applyAlignment="1" applyProtection="1">
      <alignment horizontal="right" vertical="center"/>
    </xf>
    <xf numFmtId="3" fontId="36" fillId="35" borderId="10" xfId="0" applyNumberFormat="1" applyFont="1" applyFill="1" applyBorder="1" applyAlignment="1" applyProtection="1">
      <alignment horizontal="right" vertical="center"/>
    </xf>
    <xf numFmtId="0" fontId="35" fillId="35" borderId="17" xfId="44" applyFont="1" applyFill="1" applyBorder="1" applyAlignment="1" applyProtection="1">
      <alignment horizontal="center" vertical="center"/>
      <protection locked="0"/>
    </xf>
    <xf numFmtId="0" fontId="35" fillId="35" borderId="26" xfId="44" applyFont="1" applyFill="1" applyBorder="1" applyAlignment="1" applyProtection="1">
      <alignment horizontal="center" vertical="center"/>
      <protection locked="0"/>
    </xf>
    <xf numFmtId="0" fontId="35" fillId="35" borderId="17" xfId="44" applyFont="1" applyFill="1" applyBorder="1" applyAlignment="1" applyProtection="1">
      <alignment horizontal="center" vertical="center" wrapText="1"/>
      <protection locked="0"/>
    </xf>
    <xf numFmtId="0" fontId="35" fillId="35" borderId="19" xfId="44" applyFont="1" applyFill="1" applyBorder="1" applyAlignment="1" applyProtection="1">
      <alignment horizontal="center" vertical="center" wrapText="1"/>
      <protection locked="0"/>
    </xf>
    <xf numFmtId="0" fontId="35" fillId="35" borderId="18" xfId="44" applyFont="1" applyFill="1" applyBorder="1" applyAlignment="1" applyProtection="1">
      <alignment horizontal="center" vertical="center"/>
      <protection locked="0"/>
    </xf>
    <xf numFmtId="0" fontId="35" fillId="35" borderId="19" xfId="44" applyFont="1" applyFill="1" applyBorder="1" applyAlignment="1" applyProtection="1">
      <alignment horizontal="center" vertical="center"/>
      <protection locked="0"/>
    </xf>
    <xf numFmtId="0" fontId="35" fillId="35" borderId="22" xfId="0" applyFont="1" applyFill="1" applyBorder="1" applyAlignment="1" applyProtection="1">
      <alignment horizontal="center" vertical="center"/>
    </xf>
    <xf numFmtId="0" fontId="35" fillId="35" borderId="23" xfId="0" applyFont="1" applyFill="1" applyBorder="1" applyAlignment="1" applyProtection="1">
      <alignment horizontal="center" vertical="center"/>
    </xf>
    <xf numFmtId="0" fontId="35" fillId="35" borderId="24" xfId="0" applyFont="1" applyFill="1" applyBorder="1" applyAlignment="1" applyProtection="1">
      <alignment horizontal="center" vertical="center"/>
    </xf>
    <xf numFmtId="0" fontId="36" fillId="35" borderId="11" xfId="43" applyFont="1" applyFill="1" applyBorder="1" applyAlignment="1" applyProtection="1">
      <alignment horizontal="right" vertical="center"/>
    </xf>
    <xf numFmtId="0" fontId="36" fillId="35" borderId="35" xfId="43" applyFont="1" applyFill="1" applyBorder="1" applyAlignment="1" applyProtection="1">
      <alignment horizontal="right" vertical="center"/>
    </xf>
    <xf numFmtId="0" fontId="36" fillId="35" borderId="13" xfId="43" applyFont="1" applyFill="1" applyBorder="1" applyAlignment="1" applyProtection="1">
      <alignment horizontal="right" vertical="center"/>
    </xf>
    <xf numFmtId="0" fontId="36" fillId="35" borderId="17" xfId="43" applyFont="1" applyFill="1" applyBorder="1" applyAlignment="1" applyProtection="1">
      <alignment horizontal="right" vertical="center"/>
    </xf>
    <xf numFmtId="0" fontId="36" fillId="35" borderId="26" xfId="43" applyFont="1" applyFill="1" applyBorder="1" applyAlignment="1" applyProtection="1">
      <alignment horizontal="right" vertical="center"/>
    </xf>
    <xf numFmtId="0" fontId="36" fillId="35" borderId="19" xfId="43" applyFont="1" applyFill="1" applyBorder="1" applyAlignment="1" applyProtection="1">
      <alignment horizontal="right" vertical="center"/>
    </xf>
    <xf numFmtId="0" fontId="36" fillId="34" borderId="17" xfId="43" applyFont="1" applyFill="1" applyBorder="1" applyAlignment="1" applyProtection="1">
      <alignment horizontal="right" vertical="center"/>
    </xf>
    <xf numFmtId="0" fontId="36" fillId="34" borderId="26" xfId="43" applyFont="1" applyFill="1" applyBorder="1" applyAlignment="1" applyProtection="1">
      <alignment horizontal="right" vertical="center"/>
    </xf>
    <xf numFmtId="0" fontId="36" fillId="34" borderId="19" xfId="43" applyFont="1" applyFill="1" applyBorder="1" applyAlignment="1" applyProtection="1">
      <alignment horizontal="right" vertical="center"/>
    </xf>
    <xf numFmtId="0" fontId="35" fillId="35" borderId="20" xfId="0" applyFont="1" applyFill="1" applyBorder="1" applyAlignment="1" applyProtection="1">
      <alignment horizontal="center" vertical="center" wrapText="1"/>
      <protection locked="0"/>
    </xf>
    <xf numFmtId="0" fontId="35" fillId="35" borderId="21" xfId="0" applyFont="1" applyFill="1" applyBorder="1" applyAlignment="1" applyProtection="1">
      <alignment horizontal="center" vertical="center" wrapText="1"/>
      <protection locked="0"/>
    </xf>
    <xf numFmtId="0" fontId="36" fillId="35" borderId="42" xfId="0" applyFont="1" applyFill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6" fillId="35" borderId="25" xfId="0" applyFont="1" applyFill="1" applyBorder="1" applyAlignment="1" applyProtection="1">
      <alignment horizontal="left" vertical="center" wrapText="1"/>
    </xf>
    <xf numFmtId="0" fontId="36" fillId="35" borderId="10" xfId="0" applyFont="1" applyFill="1" applyBorder="1" applyAlignment="1" applyProtection="1">
      <alignment horizontal="left" vertical="center" wrapText="1"/>
    </xf>
    <xf numFmtId="0" fontId="36" fillId="34" borderId="25" xfId="0" applyFont="1" applyFill="1" applyBorder="1" applyAlignment="1" applyProtection="1">
      <alignment horizontal="left" vertical="center" wrapText="1"/>
    </xf>
    <xf numFmtId="0" fontId="36" fillId="34" borderId="10" xfId="0" applyFont="1" applyFill="1" applyBorder="1" applyAlignment="1" applyProtection="1">
      <alignment horizontal="left" vertical="center" wrapText="1"/>
    </xf>
    <xf numFmtId="3" fontId="36" fillId="0" borderId="10" xfId="0" applyNumberFormat="1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36" fillId="34" borderId="25" xfId="0" applyFont="1" applyFill="1" applyBorder="1" applyAlignment="1" applyProtection="1">
      <alignment horizontal="left" vertical="center" wrapText="1" indent="1"/>
    </xf>
    <xf numFmtId="0" fontId="36" fillId="34" borderId="10" xfId="0" applyFont="1" applyFill="1" applyBorder="1" applyAlignment="1" applyProtection="1">
      <alignment horizontal="left" vertical="center" wrapText="1" indent="1"/>
    </xf>
    <xf numFmtId="0" fontId="35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6" fillId="33" borderId="25" xfId="0" applyFont="1" applyFill="1" applyBorder="1" applyAlignment="1" applyProtection="1">
      <alignment horizontal="left" vertical="center" indent="1"/>
      <protection locked="0"/>
    </xf>
    <xf numFmtId="0" fontId="36" fillId="33" borderId="10" xfId="0" applyFont="1" applyFill="1" applyBorder="1" applyAlignment="1" applyProtection="1">
      <alignment horizontal="left" vertical="center" indent="1"/>
      <protection locked="0"/>
    </xf>
    <xf numFmtId="3" fontId="36" fillId="33" borderId="10" xfId="24" applyNumberFormat="1" applyFont="1" applyFill="1" applyBorder="1" applyAlignment="1" applyProtection="1">
      <alignment horizontal="right" vertical="center"/>
    </xf>
    <xf numFmtId="3" fontId="36" fillId="33" borderId="17" xfId="24" applyNumberFormat="1" applyFont="1" applyFill="1" applyBorder="1" applyAlignment="1" applyProtection="1">
      <alignment horizontal="right" vertical="center"/>
    </xf>
    <xf numFmtId="3" fontId="36" fillId="33" borderId="18" xfId="24" applyNumberFormat="1" applyFont="1" applyFill="1" applyBorder="1" applyAlignment="1" applyProtection="1">
      <alignment horizontal="right" vertical="center"/>
    </xf>
    <xf numFmtId="3" fontId="36" fillId="33" borderId="19" xfId="24" applyNumberFormat="1" applyFont="1" applyFill="1" applyBorder="1" applyAlignment="1" applyProtection="1">
      <alignment horizontal="right" vertical="center"/>
    </xf>
    <xf numFmtId="0" fontId="36" fillId="0" borderId="25" xfId="24" applyFont="1" applyFill="1" applyBorder="1" applyAlignment="1" applyProtection="1">
      <alignment horizontal="left" vertical="center" indent="1"/>
      <protection locked="0"/>
    </xf>
    <xf numFmtId="0" fontId="36" fillId="0" borderId="10" xfId="24" applyFont="1" applyFill="1" applyBorder="1" applyAlignment="1" applyProtection="1">
      <alignment horizontal="left" vertical="center" indent="1"/>
      <protection locked="0"/>
    </xf>
    <xf numFmtId="0" fontId="35" fillId="35" borderId="20" xfId="44" applyFont="1" applyFill="1" applyBorder="1" applyAlignment="1" applyProtection="1">
      <alignment horizontal="center" vertical="center"/>
      <protection locked="0"/>
    </xf>
    <xf numFmtId="0" fontId="35" fillId="35" borderId="21" xfId="44" applyFont="1" applyFill="1" applyBorder="1" applyAlignment="1" applyProtection="1">
      <alignment horizontal="center" vertical="center"/>
      <protection locked="0"/>
    </xf>
    <xf numFmtId="0" fontId="35" fillId="35" borderId="25" xfId="44" applyFont="1" applyFill="1" applyBorder="1" applyAlignment="1" applyProtection="1">
      <alignment horizontal="center" vertical="center"/>
      <protection locked="0"/>
    </xf>
    <xf numFmtId="0" fontId="35" fillId="35" borderId="10" xfId="44" applyFont="1" applyFill="1" applyBorder="1" applyAlignment="1" applyProtection="1">
      <alignment horizontal="center" vertical="center"/>
      <protection locked="0"/>
    </xf>
    <xf numFmtId="0" fontId="36" fillId="34" borderId="25" xfId="0" applyFont="1" applyFill="1" applyBorder="1" applyAlignment="1" applyProtection="1">
      <alignment horizontal="left" vertical="center"/>
    </xf>
    <xf numFmtId="0" fontId="36" fillId="34" borderId="10" xfId="0" applyFont="1" applyFill="1" applyBorder="1" applyAlignment="1" applyProtection="1">
      <alignment horizontal="left" vertical="center"/>
    </xf>
    <xf numFmtId="0" fontId="36" fillId="34" borderId="44" xfId="0" applyFont="1" applyFill="1" applyBorder="1" applyAlignment="1" applyProtection="1">
      <alignment horizontal="left" vertical="center"/>
    </xf>
    <xf numFmtId="0" fontId="36" fillId="34" borderId="45" xfId="0" applyFont="1" applyFill="1" applyBorder="1" applyAlignment="1" applyProtection="1">
      <alignment horizontal="left" vertical="center"/>
    </xf>
    <xf numFmtId="0" fontId="36" fillId="35" borderId="41" xfId="0" applyFont="1" applyFill="1" applyBorder="1" applyAlignment="1" applyProtection="1">
      <alignment horizontal="left" vertical="center"/>
    </xf>
    <xf numFmtId="0" fontId="36" fillId="35" borderId="42" xfId="0" applyFont="1" applyFill="1" applyBorder="1" applyAlignment="1" applyProtection="1">
      <alignment horizontal="left" vertical="center"/>
    </xf>
    <xf numFmtId="3" fontId="36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4" borderId="25" xfId="0" applyFont="1" applyFill="1" applyBorder="1" applyAlignment="1" applyProtection="1">
      <alignment horizontal="left" vertical="center" wrapText="1"/>
      <protection locked="0"/>
    </xf>
    <xf numFmtId="0" fontId="36" fillId="34" borderId="10" xfId="0" applyFont="1" applyFill="1" applyBorder="1" applyAlignment="1" applyProtection="1">
      <alignment horizontal="left" vertical="center" wrapText="1"/>
      <protection locked="0"/>
    </xf>
    <xf numFmtId="0" fontId="36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10" xfId="0" applyFont="1" applyFill="1" applyBorder="1" applyAlignment="1" applyProtection="1">
      <alignment horizontal="left" vertical="center" wrapText="1"/>
      <protection locked="0"/>
    </xf>
    <xf numFmtId="3" fontId="35" fillId="35" borderId="45" xfId="10" applyNumberFormat="1" applyFont="1" applyFill="1" applyBorder="1" applyAlignment="1" applyProtection="1">
      <alignment horizontal="center" vertical="center"/>
    </xf>
    <xf numFmtId="0" fontId="0" fillId="33" borderId="0" xfId="0" applyFont="1" applyFill="1" applyAlignment="1" applyProtection="1">
      <alignment horizontal="left" vertical="top"/>
      <protection locked="0"/>
    </xf>
    <xf numFmtId="0" fontId="35" fillId="36" borderId="44" xfId="10" applyFont="1" applyFill="1" applyBorder="1" applyAlignment="1" applyProtection="1">
      <alignment vertical="center" wrapText="1"/>
    </xf>
    <xf numFmtId="0" fontId="35" fillId="36" borderId="45" xfId="10" applyFont="1" applyFill="1" applyBorder="1" applyAlignment="1" applyProtection="1">
      <alignment vertical="center" wrapText="1"/>
    </xf>
    <xf numFmtId="0" fontId="36" fillId="35" borderId="41" xfId="0" applyFont="1" applyFill="1" applyBorder="1" applyAlignment="1" applyProtection="1">
      <alignment horizontal="left" vertical="center" wrapText="1"/>
    </xf>
    <xf numFmtId="0" fontId="36" fillId="35" borderId="42" xfId="0" applyFont="1" applyFill="1" applyBorder="1" applyAlignment="1" applyProtection="1">
      <alignment horizontal="left" vertical="center" wrapText="1"/>
    </xf>
    <xf numFmtId="0" fontId="35" fillId="35" borderId="21" xfId="0" applyFont="1" applyFill="1" applyBorder="1" applyAlignment="1" applyProtection="1">
      <alignment horizontal="center" vertical="center"/>
    </xf>
    <xf numFmtId="0" fontId="35" fillId="35" borderId="31" xfId="0" applyFont="1" applyFill="1" applyBorder="1" applyAlignment="1" applyProtection="1">
      <alignment horizontal="center" vertical="center"/>
    </xf>
    <xf numFmtId="0" fontId="35" fillId="36" borderId="45" xfId="10" applyFont="1" applyFill="1" applyBorder="1" applyAlignment="1" applyProtection="1">
      <alignment horizontal="center" vertical="center"/>
    </xf>
    <xf numFmtId="0" fontId="35" fillId="36" borderId="46" xfId="10" applyFont="1" applyFill="1" applyBorder="1" applyAlignment="1" applyProtection="1">
      <alignment horizontal="center" vertical="center"/>
    </xf>
    <xf numFmtId="0" fontId="36" fillId="35" borderId="41" xfId="0" applyFont="1" applyFill="1" applyBorder="1" applyAlignment="1" applyProtection="1">
      <alignment horizontal="left" vertical="center" wrapText="1" indent="1"/>
    </xf>
    <xf numFmtId="0" fontId="36" fillId="35" borderId="42" xfId="0" applyFont="1" applyFill="1" applyBorder="1" applyAlignment="1" applyProtection="1">
      <alignment horizontal="left" vertical="center" wrapText="1" indent="1"/>
    </xf>
    <xf numFmtId="0" fontId="36" fillId="35" borderId="43" xfId="0" applyFont="1" applyFill="1" applyBorder="1" applyAlignment="1" applyProtection="1">
      <alignment horizontal="right" vertical="center"/>
    </xf>
    <xf numFmtId="0" fontId="36" fillId="35" borderId="25" xfId="0" applyFont="1" applyFill="1" applyBorder="1" applyAlignment="1" applyProtection="1">
      <alignment horizontal="left" vertical="center" wrapText="1" indent="1"/>
    </xf>
    <xf numFmtId="0" fontId="36" fillId="35" borderId="10" xfId="0" applyFont="1" applyFill="1" applyBorder="1" applyAlignment="1" applyProtection="1">
      <alignment horizontal="left" vertical="center" wrapText="1" indent="1"/>
    </xf>
    <xf numFmtId="0" fontId="35" fillId="35" borderId="25" xfId="0" applyFont="1" applyFill="1" applyBorder="1" applyAlignment="1" applyProtection="1">
      <alignment horizontal="center" vertical="center" wrapText="1"/>
      <protection locked="0"/>
    </xf>
    <xf numFmtId="0" fontId="35" fillId="35" borderId="10" xfId="0" applyFont="1" applyFill="1" applyBorder="1" applyAlignment="1" applyProtection="1">
      <alignment horizontal="center" vertical="center" wrapText="1"/>
      <protection locked="0"/>
    </xf>
    <xf numFmtId="0" fontId="35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5" fillId="36" borderId="44" xfId="10" applyFont="1" applyFill="1" applyBorder="1" applyAlignment="1" applyProtection="1">
      <alignment horizontal="left" vertical="center" indent="1"/>
    </xf>
    <xf numFmtId="0" fontId="35" fillId="36" borderId="45" xfId="10" applyFont="1" applyFill="1" applyBorder="1" applyAlignment="1" applyProtection="1">
      <alignment horizontal="left" vertical="center" indent="1"/>
    </xf>
    <xf numFmtId="0" fontId="35" fillId="36" borderId="47" xfId="10" applyFont="1" applyFill="1" applyBorder="1" applyAlignment="1" applyProtection="1">
      <alignment horizontal="center" vertical="center"/>
    </xf>
    <xf numFmtId="0" fontId="35" fillId="36" borderId="48" xfId="10" applyFont="1" applyFill="1" applyBorder="1" applyAlignment="1" applyProtection="1">
      <alignment horizontal="center" vertical="center"/>
    </xf>
    <xf numFmtId="164" fontId="29" fillId="0" borderId="0" xfId="2" applyNumberFormat="1" applyFont="1" applyBorder="1" applyAlignment="1" applyProtection="1">
      <alignment horizontal="center"/>
    </xf>
    <xf numFmtId="0" fontId="36" fillId="36" borderId="25" xfId="0" applyFont="1" applyFill="1" applyBorder="1" applyAlignment="1" applyProtection="1">
      <alignment vertical="center" wrapText="1"/>
      <protection locked="0"/>
    </xf>
    <xf numFmtId="0" fontId="36" fillId="36" borderId="10" xfId="0" applyFont="1" applyFill="1" applyBorder="1" applyAlignment="1" applyProtection="1">
      <alignment vertical="center" wrapText="1"/>
      <protection locked="0"/>
    </xf>
    <xf numFmtId="0" fontId="36" fillId="33" borderId="25" xfId="24" applyFont="1" applyFill="1" applyBorder="1" applyAlignment="1" applyProtection="1">
      <alignment vertical="center" wrapText="1"/>
      <protection locked="0"/>
    </xf>
    <xf numFmtId="0" fontId="36" fillId="33" borderId="10" xfId="24" applyFont="1" applyFill="1" applyBorder="1" applyAlignment="1" applyProtection="1">
      <alignment vertical="center" wrapText="1"/>
      <protection locked="0"/>
    </xf>
    <xf numFmtId="0" fontId="36" fillId="0" borderId="25" xfId="0" applyFont="1" applyFill="1" applyBorder="1" applyAlignment="1" applyProtection="1">
      <alignment vertical="center" wrapText="1"/>
      <protection locked="0"/>
    </xf>
    <xf numFmtId="0" fontId="36" fillId="0" borderId="10" xfId="0" applyFont="1" applyFill="1" applyBorder="1" applyAlignment="1" applyProtection="1">
      <alignment vertical="center" wrapText="1"/>
      <protection locked="0"/>
    </xf>
    <xf numFmtId="0" fontId="36" fillId="36" borderId="25" xfId="24" applyFont="1" applyFill="1" applyBorder="1" applyAlignment="1" applyProtection="1">
      <alignment vertical="center" wrapText="1"/>
      <protection locked="0"/>
    </xf>
    <xf numFmtId="0" fontId="36" fillId="36" borderId="10" xfId="24" applyFont="1" applyFill="1" applyBorder="1" applyAlignment="1" applyProtection="1">
      <alignment vertical="center" wrapText="1"/>
      <protection locked="0"/>
    </xf>
    <xf numFmtId="0" fontId="35" fillId="36" borderId="20" xfId="0" applyFont="1" applyFill="1" applyBorder="1" applyAlignment="1" applyProtection="1">
      <alignment horizontal="center" vertical="center" wrapText="1"/>
      <protection locked="0"/>
    </xf>
    <xf numFmtId="0" fontId="35" fillId="36" borderId="21" xfId="0" applyFont="1" applyFill="1" applyBorder="1" applyAlignment="1" applyProtection="1">
      <alignment horizontal="center" vertical="center" wrapText="1"/>
      <protection locked="0"/>
    </xf>
    <xf numFmtId="0" fontId="35" fillId="35" borderId="33" xfId="44" applyFont="1" applyFill="1" applyBorder="1" applyAlignment="1" applyProtection="1">
      <alignment horizontal="center" vertical="center" textRotation="90"/>
      <protection locked="0"/>
    </xf>
    <xf numFmtId="0" fontId="35" fillId="35" borderId="12" xfId="44" applyFont="1" applyFill="1" applyBorder="1" applyAlignment="1" applyProtection="1">
      <alignment horizontal="center" vertical="center" textRotation="90"/>
      <protection locked="0"/>
    </xf>
    <xf numFmtId="0" fontId="35" fillId="35" borderId="13" xfId="44" applyFont="1" applyFill="1" applyBorder="1" applyAlignment="1" applyProtection="1">
      <alignment horizontal="center" vertical="center" textRotation="90"/>
      <protection locked="0"/>
    </xf>
    <xf numFmtId="0" fontId="35" fillId="35" borderId="34" xfId="44" applyFont="1" applyFill="1" applyBorder="1" applyAlignment="1" applyProtection="1">
      <alignment horizontal="center" vertical="center" textRotation="90"/>
      <protection locked="0"/>
    </xf>
    <xf numFmtId="0" fontId="35" fillId="35" borderId="15" xfId="44" applyFont="1" applyFill="1" applyBorder="1" applyAlignment="1" applyProtection="1">
      <alignment horizontal="center" vertical="center" textRotation="90"/>
      <protection locked="0"/>
    </xf>
    <xf numFmtId="0" fontId="35" fillId="35" borderId="16" xfId="44" applyFont="1" applyFill="1" applyBorder="1" applyAlignment="1" applyProtection="1">
      <alignment horizontal="center" vertical="center" textRotation="90"/>
      <protection locked="0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35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5" fillId="35" borderId="20" xfId="0" applyFont="1" applyFill="1" applyBorder="1" applyAlignment="1" applyProtection="1">
      <alignment horizontal="center"/>
    </xf>
    <xf numFmtId="0" fontId="35" fillId="35" borderId="21" xfId="0" applyFont="1" applyFill="1" applyBorder="1" applyAlignment="1" applyProtection="1">
      <alignment horizontal="center"/>
    </xf>
    <xf numFmtId="0" fontId="35" fillId="35" borderId="31" xfId="0" applyFont="1" applyFill="1" applyBorder="1" applyAlignment="1" applyProtection="1">
      <alignment horizontal="center"/>
    </xf>
    <xf numFmtId="0" fontId="35" fillId="36" borderId="49" xfId="1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4" borderId="25" xfId="24" applyFont="1" applyFill="1" applyBorder="1" applyAlignment="1" applyProtection="1">
      <alignment horizontal="left" vertical="center" wrapText="1"/>
      <protection locked="0"/>
    </xf>
    <xf numFmtId="0" fontId="36" fillId="34" borderId="10" xfId="24" applyFont="1" applyFill="1" applyBorder="1" applyAlignment="1" applyProtection="1">
      <alignment horizontal="left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0" fontId="35" fillId="36" borderId="44" xfId="0" applyFont="1" applyFill="1" applyBorder="1" applyAlignment="1" applyProtection="1">
      <alignment horizontal="center" vertical="center"/>
    </xf>
    <xf numFmtId="0" fontId="35" fillId="36" borderId="45" xfId="0" applyFont="1" applyFill="1" applyBorder="1" applyAlignment="1" applyProtection="1">
      <alignment horizontal="center" vertical="center"/>
    </xf>
    <xf numFmtId="3" fontId="35" fillId="34" borderId="45" xfId="0" applyNumberFormat="1" applyFont="1" applyFill="1" applyBorder="1" applyAlignment="1" applyProtection="1">
      <alignment horizontal="center" vertical="center"/>
    </xf>
    <xf numFmtId="0" fontId="36" fillId="0" borderId="41" xfId="0" applyFont="1" applyFill="1" applyBorder="1" applyAlignment="1" applyProtection="1">
      <alignment horizontal="left" vertical="center" wrapText="1"/>
      <protection locked="0"/>
    </xf>
    <xf numFmtId="0" fontId="36" fillId="0" borderId="42" xfId="0" applyFont="1" applyFill="1" applyBorder="1" applyAlignment="1" applyProtection="1">
      <alignment horizontal="left" vertical="center" wrapText="1"/>
      <protection locked="0"/>
    </xf>
    <xf numFmtId="3" fontId="36" fillId="0" borderId="42" xfId="0" applyNumberFormat="1" applyFont="1" applyBorder="1" applyAlignment="1" applyProtection="1">
      <alignment horizontal="right" vertical="center" wrapText="1"/>
    </xf>
    <xf numFmtId="3" fontId="36" fillId="0" borderId="43" xfId="0" applyNumberFormat="1" applyFont="1" applyBorder="1" applyAlignment="1" applyProtection="1">
      <alignment horizontal="right" vertical="center" wrapText="1"/>
    </xf>
    <xf numFmtId="3" fontId="35" fillId="34" borderId="46" xfId="0" applyNumberFormat="1" applyFont="1" applyFill="1" applyBorder="1" applyAlignment="1" applyProtection="1">
      <alignment horizontal="center" vertical="center"/>
    </xf>
    <xf numFmtId="3" fontId="35" fillId="36" borderId="45" xfId="0" applyNumberFormat="1" applyFont="1" applyFill="1" applyBorder="1" applyAlignment="1" applyProtection="1">
      <alignment horizontal="center" vertical="center"/>
    </xf>
    <xf numFmtId="3" fontId="35" fillId="36" borderId="46" xfId="0" applyNumberFormat="1" applyFont="1" applyFill="1" applyBorder="1" applyAlignment="1" applyProtection="1">
      <alignment horizontal="center" vertical="center"/>
    </xf>
    <xf numFmtId="0" fontId="35" fillId="34" borderId="44" xfId="24" applyFont="1" applyFill="1" applyBorder="1" applyAlignment="1" applyProtection="1">
      <alignment horizontal="center" vertical="center" wrapText="1"/>
      <protection locked="0"/>
    </xf>
    <xf numFmtId="0" fontId="35" fillId="34" borderId="45" xfId="24" applyFont="1" applyFill="1" applyBorder="1" applyAlignment="1" applyProtection="1">
      <alignment horizontal="center" vertical="center" wrapText="1"/>
      <protection locked="0"/>
    </xf>
    <xf numFmtId="3" fontId="36" fillId="36" borderId="10" xfId="24" applyNumberFormat="1" applyFont="1" applyFill="1" applyBorder="1" applyAlignment="1" applyProtection="1">
      <alignment horizontal="right" vertical="center"/>
    </xf>
    <xf numFmtId="0" fontId="36" fillId="36" borderId="25" xfId="24" applyFont="1" applyFill="1" applyBorder="1" applyAlignment="1" applyProtection="1">
      <alignment horizontal="left" vertical="center" wrapText="1"/>
    </xf>
    <xf numFmtId="0" fontId="36" fillId="36" borderId="10" xfId="24" applyFont="1" applyFill="1" applyBorder="1" applyAlignment="1" applyProtection="1">
      <alignment horizontal="left" vertical="center" wrapText="1"/>
    </xf>
    <xf numFmtId="0" fontId="36" fillId="0" borderId="25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3" fontId="36" fillId="0" borderId="42" xfId="0" applyNumberFormat="1" applyFont="1" applyBorder="1" applyAlignment="1" applyProtection="1">
      <alignment horizontal="right" vertical="center"/>
    </xf>
    <xf numFmtId="0" fontId="35" fillId="36" borderId="31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left" vertical="center" indent="1"/>
      <protection locked="0"/>
    </xf>
    <xf numFmtId="0" fontId="36" fillId="0" borderId="10" xfId="0" applyFont="1" applyFill="1" applyBorder="1" applyAlignment="1" applyProtection="1">
      <alignment horizontal="left" vertical="center" indent="1"/>
      <protection locked="0"/>
    </xf>
    <xf numFmtId="3" fontId="36" fillId="0" borderId="32" xfId="0" applyNumberFormat="1" applyFont="1" applyBorder="1" applyAlignment="1" applyProtection="1">
      <alignment horizontal="right" vertical="center"/>
    </xf>
    <xf numFmtId="0" fontId="36" fillId="36" borderId="25" xfId="24" applyFont="1" applyFill="1" applyBorder="1" applyAlignment="1" applyProtection="1">
      <alignment horizontal="left" vertical="center" indent="1"/>
      <protection locked="0"/>
    </xf>
    <xf numFmtId="0" fontId="36" fillId="36" borderId="10" xfId="24" applyFont="1" applyFill="1" applyBorder="1" applyAlignment="1" applyProtection="1">
      <alignment horizontal="left" vertical="center" indent="1"/>
      <protection locked="0"/>
    </xf>
    <xf numFmtId="0" fontId="35" fillId="36" borderId="44" xfId="10" applyFont="1" applyFill="1" applyBorder="1" applyAlignment="1" applyProtection="1">
      <alignment horizontal="left" vertical="center"/>
      <protection locked="0"/>
    </xf>
    <xf numFmtId="0" fontId="35" fillId="36" borderId="45" xfId="10" applyFont="1" applyFill="1" applyBorder="1" applyAlignment="1" applyProtection="1">
      <alignment horizontal="left" vertical="center"/>
      <protection locked="0"/>
    </xf>
    <xf numFmtId="3" fontId="36" fillId="0" borderId="10" xfId="24" applyNumberFormat="1" applyFont="1" applyFill="1" applyBorder="1" applyAlignment="1" applyProtection="1">
      <alignment horizontal="right" vertical="center"/>
    </xf>
    <xf numFmtId="0" fontId="35" fillId="36" borderId="44" xfId="10" applyFont="1" applyFill="1" applyBorder="1" applyAlignment="1" applyProtection="1">
      <alignment horizontal="center" vertical="center"/>
      <protection locked="0"/>
    </xf>
    <xf numFmtId="0" fontId="35" fillId="36" borderId="45" xfId="10" applyFont="1" applyFill="1" applyBorder="1" applyAlignment="1" applyProtection="1">
      <alignment horizontal="center" vertical="center"/>
      <protection locked="0"/>
    </xf>
    <xf numFmtId="0" fontId="35" fillId="33" borderId="20" xfId="0" applyFont="1" applyFill="1" applyBorder="1" applyAlignment="1" applyProtection="1">
      <alignment horizontal="center" vertical="center"/>
      <protection locked="0"/>
    </xf>
    <xf numFmtId="0" fontId="35" fillId="33" borderId="21" xfId="0" applyFont="1" applyFill="1" applyBorder="1" applyAlignment="1" applyProtection="1">
      <alignment horizontal="center" vertical="center"/>
      <protection locked="0"/>
    </xf>
    <xf numFmtId="0" fontId="35" fillId="33" borderId="25" xfId="0" applyFont="1" applyFill="1" applyBorder="1" applyAlignment="1" applyProtection="1">
      <alignment horizontal="center" vertical="center"/>
      <protection locked="0"/>
    </xf>
    <xf numFmtId="0" fontId="35" fillId="33" borderId="10" xfId="0" applyFont="1" applyFill="1" applyBorder="1" applyAlignment="1" applyProtection="1">
      <alignment horizontal="center" vertical="center"/>
      <protection locked="0"/>
    </xf>
    <xf numFmtId="0" fontId="35" fillId="33" borderId="21" xfId="0" applyFont="1" applyFill="1" applyBorder="1" applyAlignment="1" applyProtection="1">
      <alignment horizontal="center" vertical="center"/>
    </xf>
    <xf numFmtId="0" fontId="35" fillId="33" borderId="31" xfId="0" applyFont="1" applyFill="1" applyBorder="1" applyAlignment="1" applyProtection="1">
      <alignment horizontal="center" vertical="center"/>
    </xf>
    <xf numFmtId="0" fontId="35" fillId="33" borderId="10" xfId="0" applyFont="1" applyFill="1" applyBorder="1" applyAlignment="1" applyProtection="1">
      <alignment horizontal="center" vertical="center" wrapText="1"/>
      <protection locked="0"/>
    </xf>
    <xf numFmtId="0" fontId="35" fillId="33" borderId="32" xfId="0" applyFont="1" applyFill="1" applyBorder="1" applyAlignment="1" applyProtection="1">
      <alignment horizontal="center" vertical="center" wrapText="1"/>
      <protection locked="0"/>
    </xf>
    <xf numFmtId="0" fontId="36" fillId="0" borderId="41" xfId="0" applyFont="1" applyFill="1" applyBorder="1" applyAlignment="1" applyProtection="1">
      <alignment horizontal="left" vertical="center" indent="1"/>
      <protection locked="0"/>
    </xf>
    <xf numFmtId="0" fontId="36" fillId="0" borderId="42" xfId="0" applyFont="1" applyFill="1" applyBorder="1" applyAlignment="1" applyProtection="1">
      <alignment horizontal="left" vertical="center" indent="1"/>
      <protection locked="0"/>
    </xf>
    <xf numFmtId="3" fontId="35" fillId="33" borderId="45" xfId="10" applyNumberFormat="1" applyFont="1" applyFill="1" applyBorder="1" applyAlignment="1" applyProtection="1">
      <alignment horizontal="center" vertical="center"/>
    </xf>
    <xf numFmtId="3" fontId="35" fillId="33" borderId="46" xfId="10" applyNumberFormat="1" applyFont="1" applyFill="1" applyBorder="1" applyAlignment="1" applyProtection="1">
      <alignment horizontal="center" vertical="center"/>
    </xf>
    <xf numFmtId="3" fontId="36" fillId="0" borderId="42" xfId="24" applyNumberFormat="1" applyFont="1" applyFill="1" applyBorder="1" applyAlignment="1" applyProtection="1">
      <alignment horizontal="right" vertical="center"/>
    </xf>
    <xf numFmtId="0" fontId="35" fillId="33" borderId="44" xfId="10" applyFont="1" applyFill="1" applyBorder="1" applyAlignment="1" applyProtection="1">
      <alignment horizontal="center" vertical="center"/>
      <protection locked="0"/>
    </xf>
    <xf numFmtId="0" fontId="35" fillId="33" borderId="45" xfId="1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6" fillId="0" borderId="41" xfId="24" applyFont="1" applyFill="1" applyBorder="1" applyAlignment="1" applyProtection="1">
      <alignment horizontal="left" vertical="center" indent="1"/>
      <protection locked="0"/>
    </xf>
    <xf numFmtId="0" fontId="36" fillId="0" borderId="42" xfId="24" applyFont="1" applyFill="1" applyBorder="1" applyAlignment="1" applyProtection="1">
      <alignment horizontal="left" vertical="center" indent="1"/>
      <protection locked="0"/>
    </xf>
    <xf numFmtId="0" fontId="36" fillId="33" borderId="41" xfId="24" applyFont="1" applyFill="1" applyBorder="1" applyAlignment="1" applyProtection="1">
      <alignment vertical="center" wrapText="1"/>
      <protection locked="0"/>
    </xf>
    <xf numFmtId="0" fontId="36" fillId="33" borderId="42" xfId="24" applyFont="1" applyFill="1" applyBorder="1" applyAlignment="1" applyProtection="1">
      <alignment vertical="center" wrapText="1"/>
      <protection locked="0"/>
    </xf>
    <xf numFmtId="0" fontId="35" fillId="35" borderId="44" xfId="10" applyFont="1" applyFill="1" applyBorder="1" applyAlignment="1" applyProtection="1">
      <alignment horizontal="center" vertical="center" wrapText="1"/>
      <protection locked="0"/>
    </xf>
    <xf numFmtId="0" fontId="35" fillId="35" borderId="45" xfId="10" applyFont="1" applyFill="1" applyBorder="1" applyAlignment="1" applyProtection="1">
      <alignment horizontal="center" vertical="center" wrapText="1"/>
      <protection locked="0"/>
    </xf>
    <xf numFmtId="0" fontId="35" fillId="35" borderId="21" xfId="0" applyFont="1" applyFill="1" applyBorder="1" applyAlignment="1" applyProtection="1">
      <alignment horizontal="center" vertical="center"/>
      <protection locked="0"/>
    </xf>
    <xf numFmtId="3" fontId="35" fillId="35" borderId="46" xfId="10" applyNumberFormat="1" applyFont="1" applyFill="1" applyBorder="1" applyAlignment="1" applyProtection="1">
      <alignment horizontal="center" vertical="center"/>
    </xf>
    <xf numFmtId="0" fontId="35" fillId="35" borderId="22" xfId="0" applyFont="1" applyFill="1" applyBorder="1" applyAlignment="1" applyProtection="1">
      <alignment horizontal="center" vertical="center" wrapText="1"/>
      <protection locked="0"/>
    </xf>
    <xf numFmtId="0" fontId="35" fillId="35" borderId="23" xfId="0" applyFont="1" applyFill="1" applyBorder="1" applyAlignment="1" applyProtection="1">
      <alignment horizontal="center" vertical="center" wrapText="1"/>
      <protection locked="0"/>
    </xf>
    <xf numFmtId="0" fontId="35" fillId="35" borderId="24" xfId="0" applyFont="1" applyFill="1" applyBorder="1" applyAlignment="1" applyProtection="1">
      <alignment horizontal="center" vertical="center" wrapText="1"/>
      <protection locked="0"/>
    </xf>
    <xf numFmtId="3" fontId="36" fillId="35" borderId="29" xfId="0" applyNumberFormat="1" applyFont="1" applyFill="1" applyBorder="1" applyAlignment="1" applyProtection="1">
      <alignment horizontal="right" vertical="center" wrapText="1"/>
    </xf>
    <xf numFmtId="3" fontId="36" fillId="35" borderId="37" xfId="0" applyNumberFormat="1" applyFont="1" applyFill="1" applyBorder="1" applyAlignment="1" applyProtection="1">
      <alignment horizontal="right" vertical="center" wrapText="1"/>
    </xf>
    <xf numFmtId="3" fontId="36" fillId="35" borderId="30" xfId="0" applyNumberFormat="1" applyFont="1" applyFill="1" applyBorder="1" applyAlignment="1" applyProtection="1">
      <alignment horizontal="right" vertical="center" wrapText="1"/>
    </xf>
    <xf numFmtId="0" fontId="36" fillId="34" borderId="41" xfId="0" applyFont="1" applyFill="1" applyBorder="1" applyAlignment="1" applyProtection="1">
      <alignment horizontal="left" vertical="center" wrapText="1"/>
      <protection locked="0"/>
    </xf>
    <xf numFmtId="0" fontId="36" fillId="34" borderId="42" xfId="0" applyFont="1" applyFill="1" applyBorder="1" applyAlignment="1" applyProtection="1">
      <alignment horizontal="left" vertical="center" wrapText="1"/>
      <protection locked="0"/>
    </xf>
    <xf numFmtId="3" fontId="36" fillId="35" borderId="28" xfId="0" applyNumberFormat="1" applyFont="1" applyFill="1" applyBorder="1" applyAlignment="1" applyProtection="1">
      <alignment horizontal="right" vertical="center" wrapText="1"/>
    </xf>
    <xf numFmtId="0" fontId="36" fillId="35" borderId="27" xfId="0" applyFont="1" applyFill="1" applyBorder="1" applyAlignment="1" applyProtection="1">
      <alignment horizontal="center" vertical="center"/>
      <protection locked="0"/>
    </xf>
    <xf numFmtId="0" fontId="36" fillId="35" borderId="28" xfId="0" applyFont="1" applyFill="1" applyBorder="1" applyAlignment="1" applyProtection="1">
      <alignment horizontal="center" vertical="center"/>
      <protection locked="0"/>
    </xf>
    <xf numFmtId="0" fontId="35" fillId="35" borderId="20" xfId="0" applyFont="1" applyFill="1" applyBorder="1" applyAlignment="1" applyProtection="1">
      <alignment horizontal="center" vertical="center"/>
      <protection locked="0"/>
    </xf>
    <xf numFmtId="0" fontId="35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5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6" fillId="36" borderId="10" xfId="24" applyNumberFormat="1" applyFont="1" applyFill="1" applyBorder="1" applyAlignment="1" applyProtection="1">
      <alignment horizontal="right" vertical="center" wrapText="1"/>
    </xf>
    <xf numFmtId="3" fontId="36" fillId="36" borderId="32" xfId="24" applyNumberFormat="1" applyFont="1" applyFill="1" applyBorder="1" applyAlignment="1" applyProtection="1">
      <alignment horizontal="right" vertical="center" wrapText="1"/>
    </xf>
  </cellXfs>
  <cellStyles count="47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tygodniowy'!$B$160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tygodniowy'!$J$159,'Meldunek tygodniowy'!$M$159,'Meldunek tygodniowy'!$P$159,'Meldunek tygodniowy'!$S$159,'Meldunek tygodniowy'!$V$159)</c:f>
              <c:strCache>
                <c:ptCount val="5"/>
                <c:pt idx="0">
                  <c:v>28.12.2016 - 03.01.2017</c:v>
                </c:pt>
                <c:pt idx="1">
                  <c:v>04.01.2017 - 10.01.2017</c:v>
                </c:pt>
                <c:pt idx="2">
                  <c:v>11.01.2017 - 17.01.2017</c:v>
                </c:pt>
                <c:pt idx="3">
                  <c:v>18.01.2017 - 24.01.2017</c:v>
                </c:pt>
                <c:pt idx="4">
                  <c:v>25.01.2017 - 31.01.2017</c:v>
                </c:pt>
              </c:strCache>
            </c:strRef>
          </c:cat>
          <c:val>
            <c:numRef>
              <c:f>('Meldunek tygodniowy'!$J$160,'Meldunek tygodniowy'!$M$160,'Meldunek tygodniowy'!$P$160,'Meldunek tygodniowy'!$S$160,'Meldunek tygodniowy'!$V$160)</c:f>
              <c:numCache>
                <c:formatCode>#,##0</c:formatCode>
                <c:ptCount val="5"/>
                <c:pt idx="0">
                  <c:v>1948</c:v>
                </c:pt>
                <c:pt idx="1">
                  <c:v>2000</c:v>
                </c:pt>
                <c:pt idx="2">
                  <c:v>2043</c:v>
                </c:pt>
                <c:pt idx="3">
                  <c:v>2024</c:v>
                </c:pt>
                <c:pt idx="4">
                  <c:v>2032</c:v>
                </c:pt>
              </c:numCache>
            </c:numRef>
          </c:val>
        </c:ser>
        <c:ser>
          <c:idx val="1"/>
          <c:order val="1"/>
          <c:tx>
            <c:strRef>
              <c:f>'Meldunek tygodniowy'!$B$161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tygodniowy'!$J$159,'Meldunek tygodniowy'!$M$159,'Meldunek tygodniowy'!$P$159,'Meldunek tygodniowy'!$S$159,'Meldunek tygodniowy'!$V$159)</c:f>
              <c:strCache>
                <c:ptCount val="5"/>
                <c:pt idx="0">
                  <c:v>28.12.2016 - 03.01.2017</c:v>
                </c:pt>
                <c:pt idx="1">
                  <c:v>04.01.2017 - 10.01.2017</c:v>
                </c:pt>
                <c:pt idx="2">
                  <c:v>11.01.2017 - 17.01.2017</c:v>
                </c:pt>
                <c:pt idx="3">
                  <c:v>18.01.2017 - 24.01.2017</c:v>
                </c:pt>
                <c:pt idx="4">
                  <c:v>25.01.2017 - 31.01.2017</c:v>
                </c:pt>
              </c:strCache>
            </c:strRef>
          </c:cat>
          <c:val>
            <c:numRef>
              <c:f>('Meldunek tygodniowy'!$J$161,'Meldunek tygodniowy'!$M$161,'Meldunek tygodniowy'!$P$161,'Meldunek tygodniowy'!$S$161,'Meldunek tygodniowy'!$V$161)</c:f>
              <c:numCache>
                <c:formatCode>#,##0</c:formatCode>
                <c:ptCount val="5"/>
                <c:pt idx="0">
                  <c:v>2238</c:v>
                </c:pt>
                <c:pt idx="1">
                  <c:v>2227</c:v>
                </c:pt>
                <c:pt idx="2">
                  <c:v>2246</c:v>
                </c:pt>
                <c:pt idx="3">
                  <c:v>2262</c:v>
                </c:pt>
                <c:pt idx="4">
                  <c:v>2274</c:v>
                </c:pt>
              </c:numCache>
            </c:numRef>
          </c:val>
        </c:ser>
        <c:ser>
          <c:idx val="5"/>
          <c:order val="2"/>
          <c:tx>
            <c:strRef>
              <c:f>'Meldunek tygodniowy'!$B$164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tygodniowy'!$J$159,'Meldunek tygodniowy'!$M$159,'Meldunek tygodniowy'!$P$159,'Meldunek tygodniowy'!$S$159,'Meldunek tygodniowy'!$V$159)</c:f>
              <c:strCache>
                <c:ptCount val="5"/>
                <c:pt idx="0">
                  <c:v>28.12.2016 - 03.01.2017</c:v>
                </c:pt>
                <c:pt idx="1">
                  <c:v>04.01.2017 - 10.01.2017</c:v>
                </c:pt>
                <c:pt idx="2">
                  <c:v>11.01.2017 - 17.01.2017</c:v>
                </c:pt>
                <c:pt idx="3">
                  <c:v>18.01.2017 - 24.01.2017</c:v>
                </c:pt>
                <c:pt idx="4">
                  <c:v>25.01.2017 - 31.01.2017</c:v>
                </c:pt>
              </c:strCache>
            </c:strRef>
          </c:cat>
          <c:val>
            <c:numRef>
              <c:f>('Meldunek tygodniowy'!$J$164,'Meldunek tygodniowy'!$M$164,'Meldunek tygodniowy'!$P$164,'Meldunek tygodniowy'!$S$164,'Meldunek tygodniowy'!$V$164)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86753792"/>
        <c:axId val="186860672"/>
        <c:axId val="0"/>
      </c:bar3DChart>
      <c:catAx>
        <c:axId val="1867537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6860672"/>
        <c:crosses val="autoZero"/>
        <c:auto val="1"/>
        <c:lblAlgn val="ctr"/>
        <c:lblOffset val="100"/>
        <c:noMultiLvlLbl val="0"/>
      </c:catAx>
      <c:valAx>
        <c:axId val="1868606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86753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tygodniowy'!$C$297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tygodniowy'!$L$297:$U$297</c:f>
              <c:numCache>
                <c:formatCode>#,##0</c:formatCode>
                <c:ptCount val="10"/>
                <c:pt idx="0">
                  <c:v>394</c:v>
                </c:pt>
                <c:pt idx="2">
                  <c:v>100</c:v>
                </c:pt>
                <c:pt idx="3">
                  <c:v>70</c:v>
                </c:pt>
                <c:pt idx="4">
                  <c:v>54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107</c:v>
                </c:pt>
              </c:numCache>
            </c:numRef>
          </c:val>
        </c:ser>
        <c:ser>
          <c:idx val="0"/>
          <c:order val="1"/>
          <c:tx>
            <c:strRef>
              <c:f>'Meldunek tygodniowy'!$C$298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tygodniowy'!$L$298:$U$298</c:f>
              <c:numCache>
                <c:formatCode>#,##0</c:formatCode>
                <c:ptCount val="10"/>
                <c:pt idx="0">
                  <c:v>32</c:v>
                </c:pt>
                <c:pt idx="2">
                  <c:v>15</c:v>
                </c:pt>
                <c:pt idx="3">
                  <c:v>7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ser>
          <c:idx val="1"/>
          <c:order val="2"/>
          <c:tx>
            <c:strRef>
              <c:f>'Meldunek tygodniowy'!$C$299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tygodniowy'!$L$299:$U$299</c:f>
              <c:numCache>
                <c:formatCode>#,##0</c:formatCode>
                <c:ptCount val="10"/>
                <c:pt idx="0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3"/>
          <c:tx>
            <c:strRef>
              <c:f>'Meldunek tygodniowy'!$C$300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tygodniowy'!$L$300:$U$300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tygodniowy'!$C$301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tygodniowy'!$L$301:$U$301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tygodniowy'!$C$302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tygodniowy'!$L$302:$U$302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tygodniowy'!$C$303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tygodniowy'!$L$303:$U$303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tygodniowy'!$C$304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tygodniowy'!$L$304:$U$304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tygodniowy'!$C$305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tygodniowy'!$L$305:$U$305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tygodniowy'!$C$306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tygodniowy'!$L$306:$U$306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tygodniowy'!$C$307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tygodniowy'!$L$307:$U$307</c:f>
              <c:numCache>
                <c:formatCode>#,##0</c:formatCode>
                <c:ptCount val="10"/>
                <c:pt idx="0">
                  <c:v>98</c:v>
                </c:pt>
                <c:pt idx="2">
                  <c:v>37</c:v>
                </c:pt>
                <c:pt idx="3">
                  <c:v>3</c:v>
                </c:pt>
                <c:pt idx="4">
                  <c:v>5</c:v>
                </c:pt>
                <c:pt idx="5">
                  <c:v>12</c:v>
                </c:pt>
                <c:pt idx="6">
                  <c:v>1</c:v>
                </c:pt>
                <c:pt idx="7">
                  <c:v>0</c:v>
                </c:pt>
                <c:pt idx="8">
                  <c:v>15</c:v>
                </c:pt>
                <c:pt idx="9">
                  <c:v>23</c:v>
                </c:pt>
              </c:numCache>
            </c:numRef>
          </c:val>
        </c:ser>
        <c:ser>
          <c:idx val="11"/>
          <c:order val="11"/>
          <c:tx>
            <c:strRef>
              <c:f>'Meldunek tygodniowy'!$C$308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tygodniowy'!$L$308:$U$308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tygodniowy'!$C$309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tygodniowy'!$L$309:$U$309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tygodniowy'!$C$310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tygodniowy'!$L$310:$U$310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tygodniowy'!$C$311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tygodniowy'!$L$296:$U$296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tygodniowy'!$L$311:$U$311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43624576"/>
        <c:axId val="243835264"/>
        <c:axId val="0"/>
      </c:bar3DChart>
      <c:catAx>
        <c:axId val="2436245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835264"/>
        <c:crosses val="autoZero"/>
        <c:auto val="1"/>
        <c:lblAlgn val="ctr"/>
        <c:lblOffset val="100"/>
        <c:noMultiLvlLbl val="0"/>
      </c:catAx>
      <c:valAx>
        <c:axId val="2438352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2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83</c:v>
                </c:pt>
                <c:pt idx="2">
                  <c:v>248</c:v>
                </c:pt>
                <c:pt idx="4">
                  <c:v>29</c:v>
                </c:pt>
                <c:pt idx="6">
                  <c:v>76</c:v>
                </c:pt>
                <c:pt idx="8">
                  <c:v>23</c:v>
                </c:pt>
                <c:pt idx="10">
                  <c:v>60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29</c:v>
                </c:pt>
                <c:pt idx="2">
                  <c:v>40</c:v>
                </c:pt>
                <c:pt idx="4">
                  <c:v>18</c:v>
                </c:pt>
                <c:pt idx="6">
                  <c:v>31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KIRGISTAN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1</c:v>
                </c:pt>
                <c:pt idx="2">
                  <c:v>4</c:v>
                </c:pt>
                <c:pt idx="4">
                  <c:v>6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7</c:v>
                </c:pt>
                <c:pt idx="2">
                  <c:v>10</c:v>
                </c:pt>
                <c:pt idx="4">
                  <c:v>2</c:v>
                </c:pt>
                <c:pt idx="6">
                  <c:v>4</c:v>
                </c:pt>
                <c:pt idx="8">
                  <c:v>4</c:v>
                </c:pt>
                <c:pt idx="10">
                  <c:v>8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3</c:v>
                </c:pt>
                <c:pt idx="2">
                  <c:v>13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28</c:v>
                </c:pt>
                <c:pt idx="2">
                  <c:v>31</c:v>
                </c:pt>
                <c:pt idx="4">
                  <c:v>8</c:v>
                </c:pt>
                <c:pt idx="6">
                  <c:v>11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59862528"/>
        <c:axId val="261443584"/>
        <c:axId val="0"/>
      </c:bar3DChart>
      <c:catAx>
        <c:axId val="25986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61443584"/>
        <c:crosses val="autoZero"/>
        <c:auto val="1"/>
        <c:lblAlgn val="ctr"/>
        <c:lblOffset val="100"/>
        <c:noMultiLvlLbl val="0"/>
      </c:catAx>
      <c:valAx>
        <c:axId val="26144358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59862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tygodniowy'!$G$213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tygodniowy'!$K$211:$K$212,'Meldunek tygodniowy'!$M$211:$M$212,'Meldunek tygodniowy'!$O$211:$O$212,'Meldunek tygodniowy'!$Q$211:$Q$212)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01.01.2017 - 31.01.2017 r.</c:v>
                  </c:pt>
                </c:lvl>
              </c:multiLvlStrCache>
            </c:multiLvlStrRef>
          </c:cat>
          <c:val>
            <c:numRef>
              <c:f>('Meldunek tygodniowy'!$K$213,'Meldunek tygodniowy'!$M$213,'Meldunek tygodniowy'!$O$213,'Meldunek tygodniowy'!$Q$213)</c:f>
              <c:numCache>
                <c:formatCode>#,##0</c:formatCode>
                <c:ptCount val="4"/>
                <c:pt idx="0">
                  <c:v>11682</c:v>
                </c:pt>
                <c:pt idx="1">
                  <c:v>8839</c:v>
                </c:pt>
                <c:pt idx="2">
                  <c:v>826</c:v>
                </c:pt>
                <c:pt idx="3">
                  <c:v>382</c:v>
                </c:pt>
              </c:numCache>
            </c:numRef>
          </c:val>
        </c:ser>
        <c:ser>
          <c:idx val="2"/>
          <c:order val="1"/>
          <c:tx>
            <c:strRef>
              <c:f>'Meldunek tygodniowy'!$G$214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tygodniowy'!$K$211:$K$212,'Meldunek tygodniowy'!$M$211:$M$212,'Meldunek tygodniowy'!$O$211:$O$212,'Meldunek tygodniowy'!$Q$211:$Q$212)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01.01.2017 - 31.01.2017 r.</c:v>
                  </c:pt>
                </c:lvl>
              </c:multiLvlStrCache>
            </c:multiLvlStrRef>
          </c:cat>
          <c:val>
            <c:numRef>
              <c:f>('Meldunek tygodniowy'!$K$214,'Meldunek tygodniowy'!$M$214,'Meldunek tygodniowy'!$O$214,'Meldunek tygodniowy'!$Q$214)</c:f>
              <c:numCache>
                <c:formatCode>#,##0</c:formatCode>
                <c:ptCount val="4"/>
                <c:pt idx="0">
                  <c:v>2227</c:v>
                </c:pt>
                <c:pt idx="1">
                  <c:v>922</c:v>
                </c:pt>
                <c:pt idx="2">
                  <c:v>86</c:v>
                </c:pt>
                <c:pt idx="3">
                  <c:v>68</c:v>
                </c:pt>
              </c:numCache>
            </c:numRef>
          </c:val>
        </c:ser>
        <c:ser>
          <c:idx val="4"/>
          <c:order val="2"/>
          <c:tx>
            <c:strRef>
              <c:f>'Meldunek tygodniowy'!$G$215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tygodniowy'!$K$211:$K$212,'Meldunek tygodniowy'!$M$211:$M$212,'Meldunek tygodniowy'!$O$211:$O$212,'Meldunek tygodniowy'!$Q$211:$Q$212)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01.01.2017 - 31.01.2017 r.</c:v>
                  </c:pt>
                </c:lvl>
              </c:multiLvlStrCache>
            </c:multiLvlStrRef>
          </c:cat>
          <c:val>
            <c:numRef>
              <c:f>('Meldunek tygodniowy'!$K$215,'Meldunek tygodniowy'!$M$215,'Meldunek tygodniowy'!$O$215,'Meldunek tygodniowy'!$Q$215)</c:f>
              <c:numCache>
                <c:formatCode>#,##0</c:formatCode>
                <c:ptCount val="4"/>
                <c:pt idx="0">
                  <c:v>200</c:v>
                </c:pt>
                <c:pt idx="1">
                  <c:v>145</c:v>
                </c:pt>
                <c:pt idx="2">
                  <c:v>16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686400"/>
        <c:axId val="261687936"/>
        <c:axId val="0"/>
      </c:bar3DChart>
      <c:catAx>
        <c:axId val="26168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1687936"/>
        <c:crosses val="autoZero"/>
        <c:auto val="1"/>
        <c:lblAlgn val="ctr"/>
        <c:lblOffset val="100"/>
        <c:noMultiLvlLbl val="0"/>
      </c:catAx>
      <c:valAx>
        <c:axId val="261687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686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tygodniowy'!$D$377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tygodniowy'!$H$376:$K$376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tygodniowy'!$H$377:$K$377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'Meldunek tygodniowy'!$D$378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tygodniowy'!$H$376:$K$376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tygodniowy'!$H$378:$K$378</c:f>
              <c:numCache>
                <c:formatCode>#,##0</c:formatCode>
                <c:ptCount val="4"/>
              </c:numCache>
            </c:numRef>
          </c:val>
        </c:ser>
        <c:ser>
          <c:idx val="0"/>
          <c:order val="2"/>
          <c:tx>
            <c:strRef>
              <c:f>'Meldunek tygodniowy'!$D$379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tygodniowy'!$H$376:$K$376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tygodniowy'!$H$379:$K$379</c:f>
              <c:numCache>
                <c:formatCode>#,##0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6429056"/>
        <c:axId val="316430592"/>
        <c:axId val="251323712"/>
      </c:bar3DChart>
      <c:catAx>
        <c:axId val="31642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430592"/>
        <c:crosses val="autoZero"/>
        <c:auto val="1"/>
        <c:lblAlgn val="ctr"/>
        <c:lblOffset val="100"/>
        <c:noMultiLvlLbl val="0"/>
      </c:catAx>
      <c:valAx>
        <c:axId val="31643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429056"/>
        <c:crosses val="autoZero"/>
        <c:crossBetween val="between"/>
      </c:valAx>
      <c:serAx>
        <c:axId val="251323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43059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tygodniowy'!$K$245:$K$246,'Meldunek tygodniowy'!$M$245:$M$246,'Meldunek tygodniowy'!$O$245:$O$246,'Meldunek tygodniowy'!$Q$245:$Q$246)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01.01.2017 - 31.01.2017 r.</c:v>
                  </c:pt>
                </c:lvl>
              </c:multiLvlStrCache>
            </c:multiLvlStrRef>
          </c:cat>
          <c:val>
            <c:numRef>
              <c:f>('Meldunek tygodniowy'!$K$247,'Meldunek tygodniowy'!$M$247,'Meldunek tygodniowy'!$O$247,'Meldunek tygodniowy'!$Q$247)</c:f>
              <c:numCache>
                <c:formatCode>#,##0</c:formatCode>
                <c:ptCount val="4"/>
                <c:pt idx="0">
                  <c:v>11682</c:v>
                </c:pt>
                <c:pt idx="1">
                  <c:v>8839</c:v>
                </c:pt>
                <c:pt idx="2">
                  <c:v>826</c:v>
                </c:pt>
                <c:pt idx="3">
                  <c:v>382</c:v>
                </c:pt>
              </c:numCache>
            </c:numRef>
          </c:val>
        </c:ser>
        <c:ser>
          <c:idx val="2"/>
          <c:order val="1"/>
          <c:tx>
            <c:strRef>
              <c:f>'Meldunek tygodniowy'!$G$248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tygodniowy'!$K$245:$K$246,'Meldunek tygodniowy'!$M$245:$M$246,'Meldunek tygodniowy'!$O$245:$O$246,'Meldunek tygodniowy'!$Q$245:$Q$246)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01.01.2017 - 31.01.2017 r.</c:v>
                  </c:pt>
                </c:lvl>
              </c:multiLvlStrCache>
            </c:multiLvlStrRef>
          </c:cat>
          <c:val>
            <c:numRef>
              <c:f>('Meldunek tygodniowy'!$K$248,'Meldunek tygodniowy'!$M$248,'Meldunek tygodniowy'!$O$248,'Meldunek tygodniowy'!$Q$248)</c:f>
              <c:numCache>
                <c:formatCode>#,##0</c:formatCode>
                <c:ptCount val="4"/>
                <c:pt idx="0">
                  <c:v>2227</c:v>
                </c:pt>
                <c:pt idx="1">
                  <c:v>922</c:v>
                </c:pt>
                <c:pt idx="2">
                  <c:v>86</c:v>
                </c:pt>
                <c:pt idx="3">
                  <c:v>68</c:v>
                </c:pt>
              </c:numCache>
            </c:numRef>
          </c:val>
        </c:ser>
        <c:ser>
          <c:idx val="4"/>
          <c:order val="2"/>
          <c:tx>
            <c:strRef>
              <c:f>'Meldunek tygodniowy'!$G$249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tygodniowy'!$K$245:$K$246,'Meldunek tygodniowy'!$M$245:$M$246,'Meldunek tygodniowy'!$O$245:$O$246,'Meldunek tygodniowy'!$Q$245:$Q$246)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01.01.2017 - 31.01.2017 r.</c:v>
                  </c:pt>
                </c:lvl>
              </c:multiLvlStrCache>
            </c:multiLvlStrRef>
          </c:cat>
          <c:val>
            <c:numRef>
              <c:f>('Meldunek tygodniowy'!$K$249,'Meldunek tygodniowy'!$M$249,'Meldunek tygodniowy'!$O$249,'Meldunek tygodniowy'!$Q$249)</c:f>
              <c:numCache>
                <c:formatCode>#,##0</c:formatCode>
                <c:ptCount val="4"/>
                <c:pt idx="0">
                  <c:v>200</c:v>
                </c:pt>
                <c:pt idx="1">
                  <c:v>145</c:v>
                </c:pt>
                <c:pt idx="2">
                  <c:v>16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8785024"/>
        <c:axId val="318786560"/>
        <c:axId val="0"/>
      </c:bar3DChart>
      <c:catAx>
        <c:axId val="31878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8786560"/>
        <c:crosses val="autoZero"/>
        <c:auto val="1"/>
        <c:lblAlgn val="ctr"/>
        <c:lblOffset val="100"/>
        <c:noMultiLvlLbl val="0"/>
      </c:catAx>
      <c:valAx>
        <c:axId val="318786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8785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171</xdr:row>
      <xdr:rowOff>65086</xdr:rowOff>
    </xdr:from>
    <xdr:to>
      <xdr:col>23</xdr:col>
      <xdr:colOff>9525</xdr:colOff>
      <xdr:row>185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313</xdr:row>
      <xdr:rowOff>69397</xdr:rowOff>
    </xdr:from>
    <xdr:to>
      <xdr:col>23</xdr:col>
      <xdr:colOff>1</xdr:colOff>
      <xdr:row>335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47626</xdr:colOff>
      <xdr:row>217</xdr:row>
      <xdr:rowOff>9526</xdr:rowOff>
    </xdr:from>
    <xdr:to>
      <xdr:col>23</xdr:col>
      <xdr:colOff>9525</xdr:colOff>
      <xdr:row>231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381</xdr:row>
      <xdr:rowOff>1</xdr:rowOff>
    </xdr:from>
    <xdr:to>
      <xdr:col>21</xdr:col>
      <xdr:colOff>238125</xdr:colOff>
      <xdr:row>396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107</xdr:row>
      <xdr:rowOff>0</xdr:rowOff>
    </xdr:from>
    <xdr:to>
      <xdr:col>20</xdr:col>
      <xdr:colOff>234084</xdr:colOff>
      <xdr:row>107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49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255</xdr:row>
      <xdr:rowOff>0</xdr:rowOff>
    </xdr:from>
    <xdr:to>
      <xdr:col>22</xdr:col>
      <xdr:colOff>266700</xdr:colOff>
      <xdr:row>268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10583</xdr:colOff>
      <xdr:row>50</xdr:row>
      <xdr:rowOff>31751</xdr:rowOff>
    </xdr:from>
    <xdr:to>
      <xdr:col>25</xdr:col>
      <xdr:colOff>21167</xdr:colOff>
      <xdr:row>78</xdr:row>
      <xdr:rowOff>0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96</xdr:row>
      <xdr:rowOff>0</xdr:rowOff>
    </xdr:from>
    <xdr:to>
      <xdr:col>25</xdr:col>
      <xdr:colOff>10584</xdr:colOff>
      <xdr:row>107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135</xdr:row>
      <xdr:rowOff>190499</xdr:rowOff>
    </xdr:from>
    <xdr:to>
      <xdr:col>25</xdr:col>
      <xdr:colOff>10584</xdr:colOff>
      <xdr:row>150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189</xdr:row>
      <xdr:rowOff>0</xdr:rowOff>
    </xdr:from>
    <xdr:to>
      <xdr:col>25</xdr:col>
      <xdr:colOff>10584</xdr:colOff>
      <xdr:row>199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278</xdr:row>
      <xdr:rowOff>190499</xdr:rowOff>
    </xdr:from>
    <xdr:to>
      <xdr:col>25</xdr:col>
      <xdr:colOff>10584</xdr:colOff>
      <xdr:row>288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340</xdr:row>
      <xdr:rowOff>0</xdr:rowOff>
    </xdr:from>
    <xdr:to>
      <xdr:col>25</xdr:col>
      <xdr:colOff>10584</xdr:colOff>
      <xdr:row>345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363</xdr:row>
      <xdr:rowOff>0</xdr:rowOff>
    </xdr:from>
    <xdr:to>
      <xdr:col>25</xdr:col>
      <xdr:colOff>10584</xdr:colOff>
      <xdr:row>371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398</xdr:row>
      <xdr:rowOff>0</xdr:rowOff>
    </xdr:from>
    <xdr:to>
      <xdr:col>25</xdr:col>
      <xdr:colOff>10584</xdr:colOff>
      <xdr:row>406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428</xdr:row>
      <xdr:rowOff>0</xdr:rowOff>
    </xdr:from>
    <xdr:to>
      <xdr:col>25</xdr:col>
      <xdr:colOff>10584</xdr:colOff>
      <xdr:row>437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442</xdr:row>
      <xdr:rowOff>190499</xdr:rowOff>
    </xdr:from>
    <xdr:to>
      <xdr:col>25</xdr:col>
      <xdr:colOff>10584</xdr:colOff>
      <xdr:row>468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83"/>
  <sheetViews>
    <sheetView showGridLines="0" tabSelected="1" zoomScale="85" zoomScaleNormal="85" zoomScalePageLayoutView="70" workbookViewId="0">
      <selection activeCell="X5" sqref="X5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53"/>
      <c r="U1" s="54"/>
      <c r="V1" s="54"/>
      <c r="W1" s="54"/>
      <c r="X1" s="54"/>
      <c r="Y1" s="54"/>
      <c r="Z1" s="54"/>
      <c r="AA1" s="54"/>
      <c r="AB1" s="54"/>
      <c r="AC1" s="54"/>
    </row>
    <row r="2" spans="1:29" x14ac:dyDescent="0.25">
      <c r="Q2" s="5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spans="1:29" x14ac:dyDescent="0.25"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1:29" x14ac:dyDescent="0.25">
      <c r="T4" s="54"/>
      <c r="U4" s="54"/>
      <c r="V4" s="54"/>
      <c r="W4" s="54"/>
      <c r="X4" s="54"/>
      <c r="Y4" s="54"/>
      <c r="Z4" s="54"/>
      <c r="AA4" s="54"/>
      <c r="AB4" s="54"/>
      <c r="AC4" s="54"/>
    </row>
    <row r="5" spans="1:29" x14ac:dyDescent="0.25">
      <c r="E5" s="227" t="s">
        <v>75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1:29" x14ac:dyDescent="0.25"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T6" s="54"/>
      <c r="U6" s="54"/>
      <c r="V6" s="54"/>
      <c r="W6" s="54"/>
      <c r="X6" s="54"/>
      <c r="Y6" s="54"/>
      <c r="Z6" s="54"/>
      <c r="AA6" s="54"/>
      <c r="AB6" s="54"/>
      <c r="AC6" s="54"/>
    </row>
    <row r="7" spans="1:29" x14ac:dyDescent="0.25"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9" x14ac:dyDescent="0.25"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T8" s="54"/>
      <c r="U8" s="54"/>
      <c r="V8" s="54"/>
      <c r="W8" s="54"/>
      <c r="X8" s="54"/>
      <c r="Y8" s="54"/>
      <c r="Z8" s="54"/>
      <c r="AA8" s="54"/>
      <c r="AB8" s="54"/>
      <c r="AC8" s="54"/>
    </row>
    <row r="9" spans="1:29" ht="19.5" x14ac:dyDescent="0.3">
      <c r="E9" s="202" t="str">
        <f>CONCATENATE("w okresie ",Arkusz18!A2," - ",Arkusz18!B2," r.")</f>
        <v>w okresie 01.01.2017 - 31.01.2017 r.</v>
      </c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T9" s="54"/>
      <c r="U9" s="54"/>
      <c r="V9" s="54"/>
      <c r="W9" s="54"/>
      <c r="X9" s="54"/>
      <c r="Y9" s="54"/>
      <c r="Z9" s="54"/>
      <c r="AA9" s="54"/>
      <c r="AB9" s="54"/>
      <c r="AC9" s="54"/>
    </row>
    <row r="10" spans="1:29" x14ac:dyDescent="0.25">
      <c r="T10" s="54"/>
      <c r="U10" s="54"/>
      <c r="V10" s="54"/>
      <c r="W10" s="54"/>
      <c r="X10" s="54"/>
      <c r="Y10" s="54"/>
      <c r="Z10" s="54"/>
      <c r="AA10" s="54"/>
      <c r="AB10" s="54"/>
      <c r="AC10" s="54"/>
    </row>
    <row r="11" spans="1:29" x14ac:dyDescent="0.25">
      <c r="T11" s="54"/>
      <c r="U11" s="54"/>
      <c r="V11" s="54"/>
      <c r="W11" s="54"/>
      <c r="X11" s="54"/>
      <c r="Y11" s="54"/>
      <c r="Z11" s="54"/>
      <c r="AA11" s="54"/>
      <c r="AB11" s="54"/>
      <c r="AC11" s="54"/>
    </row>
    <row r="12" spans="1:29" x14ac:dyDescent="0.25">
      <c r="T12" s="54"/>
      <c r="U12" s="54"/>
      <c r="V12" s="54"/>
      <c r="W12" s="54"/>
      <c r="X12" s="54"/>
      <c r="Y12" s="54"/>
      <c r="Z12" s="54"/>
      <c r="AA12" s="54"/>
      <c r="AB12" s="54"/>
      <c r="AC12" s="54"/>
    </row>
    <row r="13" spans="1:29" x14ac:dyDescent="0.25">
      <c r="T13" s="54"/>
      <c r="U13" s="54"/>
      <c r="V13" s="54"/>
      <c r="W13" s="54"/>
      <c r="X13" s="54"/>
      <c r="Y13" s="54"/>
      <c r="Z13" s="54"/>
      <c r="AA13" s="54"/>
      <c r="AB13" s="54"/>
      <c r="AC13" s="54"/>
    </row>
    <row r="14" spans="1:29" ht="18" x14ac:dyDescent="0.25">
      <c r="A14" s="8" t="s">
        <v>76</v>
      </c>
      <c r="F14" s="9"/>
      <c r="T14" s="54"/>
      <c r="U14" s="54"/>
      <c r="V14" s="54"/>
      <c r="W14" s="54"/>
      <c r="X14" s="54"/>
      <c r="Y14" s="54"/>
      <c r="Z14" s="54"/>
      <c r="AA14" s="54"/>
      <c r="AB14" s="54"/>
      <c r="AC14" s="54"/>
    </row>
    <row r="15" spans="1:29" x14ac:dyDescent="0.25">
      <c r="F15" s="9"/>
      <c r="T15" s="54"/>
      <c r="U15" s="54"/>
      <c r="V15" s="54"/>
      <c r="W15" s="54"/>
      <c r="X15" s="54"/>
      <c r="Y15" s="54"/>
      <c r="Z15" s="54"/>
      <c r="AA15" s="54"/>
      <c r="AB15" s="54"/>
      <c r="AC15" s="54"/>
    </row>
    <row r="16" spans="1:29" x14ac:dyDescent="0.25">
      <c r="A16" s="228" t="s">
        <v>155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61" t="s">
        <v>0</v>
      </c>
      <c r="D19" s="162"/>
      <c r="E19" s="162"/>
      <c r="F19" s="162"/>
      <c r="G19" s="126" t="str">
        <f>CONCATENATE(Arkusz18!A2," - ",Arkusz18!B2," r.")</f>
        <v>01.01.2017 - 31.01.2017 r.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</row>
    <row r="20" spans="1:22" x14ac:dyDescent="0.25">
      <c r="C20" s="163"/>
      <c r="D20" s="164"/>
      <c r="E20" s="164"/>
      <c r="F20" s="164"/>
      <c r="G20" s="120" t="s">
        <v>37</v>
      </c>
      <c r="H20" s="124"/>
      <c r="I20" s="124"/>
      <c r="J20" s="125"/>
      <c r="K20" s="120" t="s">
        <v>38</v>
      </c>
      <c r="L20" s="124"/>
      <c r="M20" s="124"/>
      <c r="N20" s="125"/>
      <c r="O20" s="120" t="s">
        <v>114</v>
      </c>
      <c r="P20" s="124"/>
      <c r="Q20" s="124"/>
      <c r="R20" s="125"/>
      <c r="S20" s="120" t="s">
        <v>62</v>
      </c>
      <c r="T20" s="124"/>
      <c r="U20" s="124"/>
      <c r="V20" s="121"/>
    </row>
    <row r="21" spans="1:22" ht="15" customHeight="1" x14ac:dyDescent="0.25">
      <c r="C21" s="163"/>
      <c r="D21" s="164"/>
      <c r="E21" s="164"/>
      <c r="F21" s="164"/>
      <c r="G21" s="122" t="s">
        <v>36</v>
      </c>
      <c r="H21" s="123"/>
      <c r="I21" s="120" t="s">
        <v>10</v>
      </c>
      <c r="J21" s="125"/>
      <c r="K21" s="122" t="s">
        <v>39</v>
      </c>
      <c r="L21" s="123"/>
      <c r="M21" s="120" t="s">
        <v>10</v>
      </c>
      <c r="N21" s="125"/>
      <c r="O21" s="122" t="s">
        <v>36</v>
      </c>
      <c r="P21" s="123"/>
      <c r="Q21" s="120" t="s">
        <v>10</v>
      </c>
      <c r="R21" s="125"/>
      <c r="S21" s="122" t="s">
        <v>36</v>
      </c>
      <c r="T21" s="123"/>
      <c r="U21" s="120" t="s">
        <v>10</v>
      </c>
      <c r="V21" s="121"/>
    </row>
    <row r="22" spans="1:22" x14ac:dyDescent="0.25">
      <c r="C22" s="165" t="str">
        <f>Arkusz2!B2</f>
        <v>ROSJA</v>
      </c>
      <c r="D22" s="166"/>
      <c r="E22" s="166"/>
      <c r="F22" s="166"/>
      <c r="G22" s="135">
        <f>Arkusz2!F2</f>
        <v>83</v>
      </c>
      <c r="H22" s="137"/>
      <c r="I22" s="135">
        <f>Arkusz2!F8</f>
        <v>248</v>
      </c>
      <c r="J22" s="137"/>
      <c r="K22" s="135">
        <f>SUM(Arkusz2!F14,-G22)</f>
        <v>29</v>
      </c>
      <c r="L22" s="137"/>
      <c r="M22" s="135">
        <f>SUM(Arkusz2!F20,-I22)</f>
        <v>76</v>
      </c>
      <c r="N22" s="137"/>
      <c r="O22" s="135">
        <f>Arkusz2!F26</f>
        <v>23</v>
      </c>
      <c r="P22" s="137"/>
      <c r="Q22" s="135">
        <f>Arkusz2!F32</f>
        <v>60</v>
      </c>
      <c r="R22" s="137"/>
      <c r="S22" s="135">
        <f>SUM(Arkusz2!F14,O22)</f>
        <v>135</v>
      </c>
      <c r="T22" s="137"/>
      <c r="U22" s="135">
        <f>SUM(Arkusz2!F20,Q22)</f>
        <v>384</v>
      </c>
      <c r="V22" s="136"/>
    </row>
    <row r="23" spans="1:22" x14ac:dyDescent="0.25">
      <c r="C23" s="80" t="str">
        <f>Arkusz2!B3</f>
        <v>UKRAINA</v>
      </c>
      <c r="D23" s="81"/>
      <c r="E23" s="81"/>
      <c r="F23" s="81"/>
      <c r="G23" s="132">
        <f>Arkusz2!F3</f>
        <v>29</v>
      </c>
      <c r="H23" s="134"/>
      <c r="I23" s="132">
        <f>Arkusz2!F9</f>
        <v>40</v>
      </c>
      <c r="J23" s="134"/>
      <c r="K23" s="132">
        <f>SUM(Arkusz2!F15,-G23)</f>
        <v>18</v>
      </c>
      <c r="L23" s="134"/>
      <c r="M23" s="132">
        <f>SUM(Arkusz2!F21,-I23)</f>
        <v>31</v>
      </c>
      <c r="N23" s="134"/>
      <c r="O23" s="132">
        <f>Arkusz2!F27</f>
        <v>2</v>
      </c>
      <c r="P23" s="134"/>
      <c r="Q23" s="132">
        <f>Arkusz2!F33</f>
        <v>2</v>
      </c>
      <c r="R23" s="134"/>
      <c r="S23" s="132">
        <f>SUM(Arkusz2!F15,O23)</f>
        <v>49</v>
      </c>
      <c r="T23" s="134"/>
      <c r="U23" s="132">
        <f>SUM(Arkusz2!F21,Q23)</f>
        <v>73</v>
      </c>
      <c r="V23" s="133"/>
    </row>
    <row r="24" spans="1:22" x14ac:dyDescent="0.25">
      <c r="C24" s="165" t="str">
        <f>Arkusz2!B4</f>
        <v>KIRGISTAN</v>
      </c>
      <c r="D24" s="166"/>
      <c r="E24" s="166"/>
      <c r="F24" s="166"/>
      <c r="G24" s="135">
        <f>Arkusz2!F4</f>
        <v>1</v>
      </c>
      <c r="H24" s="137"/>
      <c r="I24" s="135">
        <f>Arkusz2!F10</f>
        <v>4</v>
      </c>
      <c r="J24" s="137"/>
      <c r="K24" s="135">
        <f>SUM(Arkusz2!F16,-G24)</f>
        <v>6</v>
      </c>
      <c r="L24" s="137"/>
      <c r="M24" s="135">
        <f>SUM(Arkusz2!F22,-I24)</f>
        <v>11</v>
      </c>
      <c r="N24" s="137"/>
      <c r="O24" s="135">
        <f>Arkusz2!F28</f>
        <v>0</v>
      </c>
      <c r="P24" s="137"/>
      <c r="Q24" s="135">
        <f>Arkusz2!F34</f>
        <v>0</v>
      </c>
      <c r="R24" s="137"/>
      <c r="S24" s="135">
        <f>SUM(Arkusz2!F16,O24)</f>
        <v>7</v>
      </c>
      <c r="T24" s="137"/>
      <c r="U24" s="135">
        <f>SUM(Arkusz2!F22,Q24)</f>
        <v>15</v>
      </c>
      <c r="V24" s="136"/>
    </row>
    <row r="25" spans="1:22" x14ac:dyDescent="0.25">
      <c r="C25" s="80" t="str">
        <f>Arkusz2!B5</f>
        <v>TADŻYKISTAN</v>
      </c>
      <c r="D25" s="81"/>
      <c r="E25" s="81"/>
      <c r="F25" s="81"/>
      <c r="G25" s="132">
        <f>Arkusz2!F5</f>
        <v>7</v>
      </c>
      <c r="H25" s="134"/>
      <c r="I25" s="132">
        <f>Arkusz2!F11</f>
        <v>10</v>
      </c>
      <c r="J25" s="134"/>
      <c r="K25" s="132">
        <f>SUM(Arkusz2!F17,-G25)</f>
        <v>2</v>
      </c>
      <c r="L25" s="134"/>
      <c r="M25" s="132">
        <f>SUM(Arkusz2!F23,-I25)</f>
        <v>4</v>
      </c>
      <c r="N25" s="134"/>
      <c r="O25" s="132">
        <f>Arkusz2!F29</f>
        <v>4</v>
      </c>
      <c r="P25" s="134"/>
      <c r="Q25" s="132">
        <f>Arkusz2!F35</f>
        <v>8</v>
      </c>
      <c r="R25" s="134"/>
      <c r="S25" s="132">
        <f>SUM(Arkusz2!F17,O25)</f>
        <v>13</v>
      </c>
      <c r="T25" s="134"/>
      <c r="U25" s="132">
        <f>SUM(Arkusz2!F23,Q25)</f>
        <v>22</v>
      </c>
      <c r="V25" s="133"/>
    </row>
    <row r="26" spans="1:22" x14ac:dyDescent="0.25">
      <c r="C26" s="165" t="str">
        <f>Arkusz2!B6</f>
        <v>ARMENIA</v>
      </c>
      <c r="D26" s="166"/>
      <c r="E26" s="166"/>
      <c r="F26" s="166"/>
      <c r="G26" s="135">
        <f>Arkusz2!F6</f>
        <v>3</v>
      </c>
      <c r="H26" s="137"/>
      <c r="I26" s="135">
        <f>Arkusz2!F12</f>
        <v>13</v>
      </c>
      <c r="J26" s="137"/>
      <c r="K26" s="135">
        <f>SUM(Arkusz2!F18,-G26)</f>
        <v>1</v>
      </c>
      <c r="L26" s="137"/>
      <c r="M26" s="135">
        <f>SUM(Arkusz2!F24,-I26)</f>
        <v>1</v>
      </c>
      <c r="N26" s="137"/>
      <c r="O26" s="135">
        <f>Arkusz2!F30</f>
        <v>1</v>
      </c>
      <c r="P26" s="137"/>
      <c r="Q26" s="135">
        <f>Arkusz2!F36</f>
        <v>1</v>
      </c>
      <c r="R26" s="137"/>
      <c r="S26" s="135">
        <f>SUM(Arkusz2!F18,O26)</f>
        <v>5</v>
      </c>
      <c r="T26" s="137"/>
      <c r="U26" s="135">
        <f>SUM(Arkusz2!F24,Q26)</f>
        <v>15</v>
      </c>
      <c r="V26" s="136"/>
    </row>
    <row r="27" spans="1:22" ht="15.75" thickBot="1" x14ac:dyDescent="0.3">
      <c r="C27" s="169" t="str">
        <f>Arkusz2!B7</f>
        <v>Pozostałe</v>
      </c>
      <c r="D27" s="170"/>
      <c r="E27" s="170"/>
      <c r="F27" s="170"/>
      <c r="G27" s="129">
        <f>Arkusz2!F7</f>
        <v>28</v>
      </c>
      <c r="H27" s="131"/>
      <c r="I27" s="129">
        <f>Arkusz2!F13</f>
        <v>31</v>
      </c>
      <c r="J27" s="131"/>
      <c r="K27" s="129">
        <f>SUM(Arkusz2!F19,-G27)</f>
        <v>8</v>
      </c>
      <c r="L27" s="131"/>
      <c r="M27" s="129">
        <f>SUM(Arkusz2!F25,-I27)</f>
        <v>11</v>
      </c>
      <c r="N27" s="131"/>
      <c r="O27" s="129">
        <f>Arkusz2!F31</f>
        <v>2</v>
      </c>
      <c r="P27" s="131"/>
      <c r="Q27" s="129">
        <f>Arkusz2!F37</f>
        <v>3</v>
      </c>
      <c r="R27" s="131"/>
      <c r="S27" s="129">
        <f>SUM(Arkusz2!F19,O27)</f>
        <v>38</v>
      </c>
      <c r="T27" s="131"/>
      <c r="U27" s="129">
        <f>SUM(Arkusz2!F25,Q27)</f>
        <v>45</v>
      </c>
      <c r="V27" s="130"/>
    </row>
    <row r="28" spans="1:22" ht="15.75" thickBot="1" x14ac:dyDescent="0.3">
      <c r="C28" s="167" t="s">
        <v>1</v>
      </c>
      <c r="D28" s="168"/>
      <c r="E28" s="168"/>
      <c r="F28" s="168"/>
      <c r="G28" s="200">
        <f>SUM(G22:G27)</f>
        <v>151</v>
      </c>
      <c r="H28" s="201"/>
      <c r="I28" s="200">
        <f>SUM(I22:I27)</f>
        <v>346</v>
      </c>
      <c r="J28" s="201"/>
      <c r="K28" s="200">
        <f>SUM(K22:K27)</f>
        <v>64</v>
      </c>
      <c r="L28" s="201"/>
      <c r="M28" s="200">
        <f>SUM(M22:M27)</f>
        <v>134</v>
      </c>
      <c r="N28" s="201"/>
      <c r="O28" s="200">
        <f>SUM(O22:O27)</f>
        <v>32</v>
      </c>
      <c r="P28" s="201"/>
      <c r="Q28" s="200">
        <f>SUM(Q22:Q27)</f>
        <v>74</v>
      </c>
      <c r="R28" s="201"/>
      <c r="S28" s="200">
        <f>SUM(S22:S27)</f>
        <v>247</v>
      </c>
      <c r="T28" s="201"/>
      <c r="U28" s="200">
        <f>SUM(U22:U27)</f>
        <v>554</v>
      </c>
      <c r="V28" s="225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26"/>
      <c r="E40" s="226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2"/>
      <c r="W50" s="12"/>
      <c r="X50" s="12"/>
      <c r="Y50" s="13"/>
      <c r="Z50" s="12"/>
    </row>
    <row r="51" spans="1:26" x14ac:dyDescent="0.25">
      <c r="A51" s="219" t="s">
        <v>170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</row>
    <row r="52" spans="1:26" s="55" customFormat="1" x14ac:dyDescent="0.25">
      <c r="A52" s="219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</row>
    <row r="53" spans="1:26" s="55" customFormat="1" x14ac:dyDescent="0.25">
      <c r="A53" s="219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</row>
    <row r="54" spans="1:26" s="55" customFormat="1" x14ac:dyDescent="0.25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</row>
    <row r="55" spans="1:26" s="55" customFormat="1" x14ac:dyDescent="0.25">
      <c r="A55" s="219"/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</row>
    <row r="56" spans="1:26" s="55" customFormat="1" x14ac:dyDescent="0.25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</row>
    <row r="57" spans="1:26" s="55" customFormat="1" x14ac:dyDescent="0.25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</row>
    <row r="58" spans="1:26" s="55" customFormat="1" x14ac:dyDescent="0.25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</row>
    <row r="59" spans="1:26" s="55" customFormat="1" x14ac:dyDescent="0.25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</row>
    <row r="60" spans="1:26" s="55" customFormat="1" x14ac:dyDescent="0.25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</row>
    <row r="61" spans="1:26" s="55" customFormat="1" x14ac:dyDescent="0.25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</row>
    <row r="62" spans="1:26" s="55" customFormat="1" x14ac:dyDescent="0.25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</row>
    <row r="63" spans="1:26" s="55" customFormat="1" x14ac:dyDescent="0.25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</row>
    <row r="64" spans="1:26" s="55" customFormat="1" x14ac:dyDescent="0.25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</row>
    <row r="65" spans="1:25" s="55" customFormat="1" x14ac:dyDescent="0.25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</row>
    <row r="66" spans="1:25" s="55" customFormat="1" x14ac:dyDescent="0.25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</row>
    <row r="67" spans="1:25" s="55" customFormat="1" x14ac:dyDescent="0.25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</row>
    <row r="68" spans="1:25" s="55" customFormat="1" x14ac:dyDescent="0.25">
      <c r="A68" s="219"/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55" customFormat="1" x14ac:dyDescent="0.25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55" customFormat="1" x14ac:dyDescent="0.25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55" customFormat="1" x14ac:dyDescent="0.25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55" customFormat="1" x14ac:dyDescent="0.25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55" customFormat="1" x14ac:dyDescent="0.25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55" customFormat="1" x14ac:dyDescent="0.25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55" customFormat="1" x14ac:dyDescent="0.25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55" customFormat="1" x14ac:dyDescent="0.25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</row>
    <row r="77" spans="1:25" s="55" customFormat="1" x14ac:dyDescent="0.25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55" customFormat="1" x14ac:dyDescent="0.25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</row>
    <row r="82" spans="1:21" x14ac:dyDescent="0.25">
      <c r="A82" s="148" t="s">
        <v>77</v>
      </c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</row>
    <row r="83" spans="1:2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5" spans="1:21" ht="15.75" thickBot="1" x14ac:dyDescent="0.3"/>
    <row r="86" spans="1:21" x14ac:dyDescent="0.25">
      <c r="A86" s="222" t="str">
        <f>CONCATENATE(Arkusz18!C2," - ",Arkusz18!B2," r.")</f>
        <v>01.01.2017 - 31.01.2017 r.</v>
      </c>
      <c r="B86" s="223"/>
      <c r="C86" s="223"/>
      <c r="D86" s="223"/>
      <c r="E86" s="223"/>
      <c r="F86" s="223"/>
      <c r="G86" s="223"/>
      <c r="H86" s="223"/>
      <c r="I86" s="224"/>
      <c r="M86" s="222" t="str">
        <f>CONCATENATE(Arkusz18!C2," - ",Arkusz18!B2," r.")</f>
        <v>01.01.2017 - 31.01.2017 r.</v>
      </c>
      <c r="N86" s="223"/>
      <c r="O86" s="223"/>
      <c r="P86" s="223"/>
      <c r="Q86" s="223"/>
      <c r="R86" s="223"/>
      <c r="S86" s="223"/>
      <c r="T86" s="223"/>
      <c r="U86" s="224"/>
    </row>
    <row r="87" spans="1:21" ht="15" customHeight="1" x14ac:dyDescent="0.25">
      <c r="A87" s="213" t="s">
        <v>63</v>
      </c>
      <c r="B87" s="214"/>
      <c r="C87" s="215"/>
      <c r="D87" s="194" t="s">
        <v>64</v>
      </c>
      <c r="E87" s="195"/>
      <c r="F87" s="194" t="s">
        <v>65</v>
      </c>
      <c r="G87" s="195"/>
      <c r="H87" s="194" t="s">
        <v>61</v>
      </c>
      <c r="I87" s="220"/>
      <c r="M87" s="213" t="s">
        <v>63</v>
      </c>
      <c r="N87" s="214"/>
      <c r="O87" s="215"/>
      <c r="P87" s="194" t="s">
        <v>66</v>
      </c>
      <c r="Q87" s="195"/>
      <c r="R87" s="194" t="s">
        <v>65</v>
      </c>
      <c r="S87" s="195"/>
      <c r="T87" s="194" t="s">
        <v>61</v>
      </c>
      <c r="U87" s="220"/>
    </row>
    <row r="88" spans="1:21" ht="46.5" customHeight="1" x14ac:dyDescent="0.25">
      <c r="A88" s="216"/>
      <c r="B88" s="217"/>
      <c r="C88" s="218"/>
      <c r="D88" s="196"/>
      <c r="E88" s="197"/>
      <c r="F88" s="196"/>
      <c r="G88" s="197"/>
      <c r="H88" s="196"/>
      <c r="I88" s="221"/>
      <c r="M88" s="216"/>
      <c r="N88" s="217"/>
      <c r="O88" s="218"/>
      <c r="P88" s="196"/>
      <c r="Q88" s="197"/>
      <c r="R88" s="196"/>
      <c r="S88" s="197"/>
      <c r="T88" s="196"/>
      <c r="U88" s="221"/>
    </row>
    <row r="89" spans="1:21" ht="15" customHeight="1" x14ac:dyDescent="0.25">
      <c r="A89" s="149" t="str">
        <f>Arkusz4!B2</f>
        <v>NIEMCY</v>
      </c>
      <c r="B89" s="150"/>
      <c r="C89" s="150"/>
      <c r="D89" s="113">
        <f>Arkusz4!C2</f>
        <v>256</v>
      </c>
      <c r="E89" s="113"/>
      <c r="F89" s="113">
        <f>Arkusz4!D2</f>
        <v>209</v>
      </c>
      <c r="G89" s="113"/>
      <c r="H89" s="113">
        <f>Arkusz4!E2</f>
        <v>82</v>
      </c>
      <c r="I89" s="113"/>
      <c r="M89" s="149" t="str">
        <f>Arkusz5!B2</f>
        <v>NIEMCY</v>
      </c>
      <c r="N89" s="150"/>
      <c r="O89" s="150"/>
      <c r="P89" s="113">
        <f>Arkusz5!C2</f>
        <v>8</v>
      </c>
      <c r="Q89" s="113"/>
      <c r="R89" s="113">
        <f>Arkusz5!D2</f>
        <v>4</v>
      </c>
      <c r="S89" s="113"/>
      <c r="T89" s="113">
        <f>Arkusz5!E2</f>
        <v>1</v>
      </c>
      <c r="U89" s="114"/>
    </row>
    <row r="90" spans="1:21" ht="15" customHeight="1" x14ac:dyDescent="0.25">
      <c r="A90" s="190" t="str">
        <f>Arkusz4!B3</f>
        <v>FRANCJA</v>
      </c>
      <c r="B90" s="191"/>
      <c r="C90" s="191"/>
      <c r="D90" s="115">
        <f>Arkusz4!C3</f>
        <v>91</v>
      </c>
      <c r="E90" s="115"/>
      <c r="F90" s="115">
        <f>Arkusz4!D3</f>
        <v>72</v>
      </c>
      <c r="G90" s="115"/>
      <c r="H90" s="115">
        <f>Arkusz4!E3</f>
        <v>9</v>
      </c>
      <c r="I90" s="115"/>
      <c r="M90" s="190" t="str">
        <f>Arkusz5!B3</f>
        <v>WŁOCHY</v>
      </c>
      <c r="N90" s="191"/>
      <c r="O90" s="191"/>
      <c r="P90" s="115">
        <f>Arkusz5!C3</f>
        <v>3</v>
      </c>
      <c r="Q90" s="115"/>
      <c r="R90" s="115">
        <f>Arkusz5!D3</f>
        <v>1</v>
      </c>
      <c r="S90" s="115"/>
      <c r="T90" s="115">
        <f>Arkusz5!E3</f>
        <v>0</v>
      </c>
      <c r="U90" s="116"/>
    </row>
    <row r="91" spans="1:21" ht="15" customHeight="1" x14ac:dyDescent="0.25">
      <c r="A91" s="149" t="str">
        <f>Arkusz4!B4</f>
        <v>AUSTRIA</v>
      </c>
      <c r="B91" s="150"/>
      <c r="C91" s="150"/>
      <c r="D91" s="113">
        <f>Arkusz4!C4</f>
        <v>35</v>
      </c>
      <c r="E91" s="113"/>
      <c r="F91" s="113">
        <f>Arkusz4!D4</f>
        <v>27</v>
      </c>
      <c r="G91" s="113"/>
      <c r="H91" s="113">
        <f>Arkusz4!E4</f>
        <v>8</v>
      </c>
      <c r="I91" s="113"/>
      <c r="K91" s="57"/>
      <c r="M91" s="149" t="str">
        <f>Arkusz5!B4</f>
        <v>BUŁGARIA</v>
      </c>
      <c r="N91" s="150"/>
      <c r="O91" s="150"/>
      <c r="P91" s="113">
        <f>Arkusz5!C4</f>
        <v>1</v>
      </c>
      <c r="Q91" s="113"/>
      <c r="R91" s="113">
        <f>Arkusz5!D4</f>
        <v>0</v>
      </c>
      <c r="S91" s="113"/>
      <c r="T91" s="113">
        <f>Arkusz5!E4</f>
        <v>0</v>
      </c>
      <c r="U91" s="114"/>
    </row>
    <row r="92" spans="1:21" ht="15" customHeight="1" x14ac:dyDescent="0.25">
      <c r="A92" s="190" t="str">
        <f>Arkusz4!B5</f>
        <v>BELGIA</v>
      </c>
      <c r="B92" s="191"/>
      <c r="C92" s="191"/>
      <c r="D92" s="115">
        <f>Arkusz4!C5</f>
        <v>21</v>
      </c>
      <c r="E92" s="115"/>
      <c r="F92" s="115">
        <f>Arkusz4!D5</f>
        <v>11</v>
      </c>
      <c r="G92" s="115"/>
      <c r="H92" s="115">
        <f>Arkusz4!E5</f>
        <v>5</v>
      </c>
      <c r="I92" s="115"/>
      <c r="M92" s="190" t="str">
        <f>Arkusz5!B5</f>
        <v>FRANCJA</v>
      </c>
      <c r="N92" s="191"/>
      <c r="O92" s="191"/>
      <c r="P92" s="115">
        <f>Arkusz5!C5</f>
        <v>1</v>
      </c>
      <c r="Q92" s="115"/>
      <c r="R92" s="115">
        <f>Arkusz5!D5</f>
        <v>0</v>
      </c>
      <c r="S92" s="115"/>
      <c r="T92" s="115">
        <f>Arkusz5!E5</f>
        <v>0</v>
      </c>
      <c r="U92" s="116"/>
    </row>
    <row r="93" spans="1:21" ht="15" customHeight="1" x14ac:dyDescent="0.25">
      <c r="A93" s="149" t="str">
        <f>Arkusz4!B6</f>
        <v>SZWECJA</v>
      </c>
      <c r="B93" s="150"/>
      <c r="C93" s="150"/>
      <c r="D93" s="113">
        <f>Arkusz4!C6</f>
        <v>21</v>
      </c>
      <c r="E93" s="113"/>
      <c r="F93" s="113">
        <f>Arkusz4!D6</f>
        <v>17</v>
      </c>
      <c r="G93" s="113"/>
      <c r="H93" s="113">
        <f>Arkusz4!E6</f>
        <v>17</v>
      </c>
      <c r="I93" s="113"/>
      <c r="M93" s="149" t="str">
        <f>Arkusz5!B6</f>
        <v>LITWA</v>
      </c>
      <c r="N93" s="150"/>
      <c r="O93" s="150"/>
      <c r="P93" s="113">
        <f>Arkusz5!C6</f>
        <v>1</v>
      </c>
      <c r="Q93" s="113"/>
      <c r="R93" s="113">
        <f>Arkusz5!D6</f>
        <v>0</v>
      </c>
      <c r="S93" s="113"/>
      <c r="T93" s="113">
        <f>Arkusz5!E6</f>
        <v>0</v>
      </c>
      <c r="U93" s="114"/>
    </row>
    <row r="94" spans="1:21" ht="15" customHeight="1" thickBot="1" x14ac:dyDescent="0.3">
      <c r="A94" s="187" t="str">
        <f>Arkusz4!B7</f>
        <v>Pozostałe</v>
      </c>
      <c r="B94" s="188"/>
      <c r="C94" s="188"/>
      <c r="D94" s="140">
        <f>Arkusz4!C7</f>
        <v>38</v>
      </c>
      <c r="E94" s="140"/>
      <c r="F94" s="140">
        <f>Arkusz4!D7</f>
        <v>31</v>
      </c>
      <c r="G94" s="140"/>
      <c r="H94" s="140">
        <f>Arkusz4!E7</f>
        <v>12</v>
      </c>
      <c r="I94" s="140"/>
      <c r="M94" s="187" t="str">
        <f>Arkusz5!B7</f>
        <v>Pozostałe</v>
      </c>
      <c r="N94" s="188"/>
      <c r="O94" s="188"/>
      <c r="P94" s="140">
        <f>Arkusz5!C7</f>
        <v>2</v>
      </c>
      <c r="Q94" s="140"/>
      <c r="R94" s="140">
        <f>Arkusz5!D7</f>
        <v>1</v>
      </c>
      <c r="S94" s="140"/>
      <c r="T94" s="140">
        <f>Arkusz5!E7</f>
        <v>0</v>
      </c>
      <c r="U94" s="189"/>
    </row>
    <row r="95" spans="1:21" ht="15.75" thickBot="1" x14ac:dyDescent="0.3">
      <c r="A95" s="198" t="s">
        <v>79</v>
      </c>
      <c r="B95" s="199"/>
      <c r="C95" s="199"/>
      <c r="D95" s="185">
        <f>SUM(D89:E94)</f>
        <v>462</v>
      </c>
      <c r="E95" s="185"/>
      <c r="F95" s="185">
        <f>SUM(F89:G94)</f>
        <v>367</v>
      </c>
      <c r="G95" s="185"/>
      <c r="H95" s="185">
        <f>SUM(H89:I94)</f>
        <v>133</v>
      </c>
      <c r="I95" s="186"/>
      <c r="M95" s="198" t="s">
        <v>79</v>
      </c>
      <c r="N95" s="199"/>
      <c r="O95" s="199"/>
      <c r="P95" s="185">
        <f>SUM(P89:Q94)</f>
        <v>16</v>
      </c>
      <c r="Q95" s="185"/>
      <c r="R95" s="185">
        <f t="shared" ref="R95" si="0">SUM(R89:S94)</f>
        <v>6</v>
      </c>
      <c r="S95" s="185"/>
      <c r="T95" s="185">
        <f>SUM(T89:U94)</f>
        <v>1</v>
      </c>
      <c r="U95" s="186"/>
    </row>
    <row r="97" spans="1:26" x14ac:dyDescent="0.25">
      <c r="A97" s="141" t="s">
        <v>171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</row>
    <row r="98" spans="1:26" x14ac:dyDescent="0.25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</row>
    <row r="99" spans="1:26" s="56" customFormat="1" x14ac:dyDescent="0.25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</row>
    <row r="100" spans="1:26" s="56" customFormat="1" x14ac:dyDescent="0.25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</row>
    <row r="101" spans="1:26" s="56" customFormat="1" x14ac:dyDescent="0.25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</row>
    <row r="102" spans="1:26" x14ac:dyDescent="0.25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</row>
    <row r="103" spans="1:26" x14ac:dyDescent="0.25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</row>
    <row r="104" spans="1:26" x14ac:dyDescent="0.25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</row>
    <row r="105" spans="1:26" x14ac:dyDescent="0.25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</row>
    <row r="106" spans="1:26" x14ac:dyDescent="0.25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</row>
    <row r="107" spans="1:26" x14ac:dyDescent="0.25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</row>
    <row r="109" spans="1:26" ht="15" customHeight="1" x14ac:dyDescent="0.25">
      <c r="A109" s="152" t="s">
        <v>78</v>
      </c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:26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6" x14ac:dyDescent="0.25">
      <c r="A111" s="148" t="s">
        <v>156</v>
      </c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</row>
    <row r="112" spans="1:26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ht="15.75" thickBot="1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x14ac:dyDescent="0.25">
      <c r="C114" s="138" t="s">
        <v>0</v>
      </c>
      <c r="D114" s="139"/>
      <c r="E114" s="139"/>
      <c r="F114" s="139"/>
      <c r="G114" s="183" t="str">
        <f>CONCATENATE(Arkusz18!A2," - ",Arkusz18!B2," r.")</f>
        <v>01.01.2017 - 31.01.2017 r.</v>
      </c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4"/>
    </row>
    <row r="115" spans="1:21" ht="72" customHeight="1" x14ac:dyDescent="0.25">
      <c r="C115" s="192"/>
      <c r="D115" s="193"/>
      <c r="E115" s="193"/>
      <c r="F115" s="193"/>
      <c r="G115" s="97" t="s">
        <v>67</v>
      </c>
      <c r="H115" s="98"/>
      <c r="I115" s="99"/>
      <c r="J115" s="97" t="s">
        <v>68</v>
      </c>
      <c r="K115" s="98"/>
      <c r="L115" s="99"/>
      <c r="M115" s="97" t="s">
        <v>69</v>
      </c>
      <c r="N115" s="98"/>
      <c r="O115" s="99"/>
      <c r="P115" s="97" t="s">
        <v>81</v>
      </c>
      <c r="Q115" s="98"/>
      <c r="R115" s="99"/>
      <c r="S115" s="97" t="s">
        <v>70</v>
      </c>
      <c r="T115" s="98"/>
      <c r="U115" s="151"/>
    </row>
    <row r="116" spans="1:21" x14ac:dyDescent="0.25">
      <c r="C116" s="145" t="str">
        <f>Arkusz6!B2</f>
        <v>ROSJA</v>
      </c>
      <c r="D116" s="146"/>
      <c r="E116" s="146"/>
      <c r="F116" s="146"/>
      <c r="G116" s="108">
        <f>Arkusz6!C2</f>
        <v>9</v>
      </c>
      <c r="H116" s="108"/>
      <c r="I116" s="108"/>
      <c r="J116" s="108">
        <f>Arkusz6!D2</f>
        <v>8</v>
      </c>
      <c r="K116" s="108"/>
      <c r="L116" s="108"/>
      <c r="M116" s="108">
        <f>Arkusz6!E2</f>
        <v>0</v>
      </c>
      <c r="N116" s="108"/>
      <c r="O116" s="108"/>
      <c r="P116" s="108">
        <f>Arkusz6!F2</f>
        <v>187</v>
      </c>
      <c r="Q116" s="108"/>
      <c r="R116" s="108"/>
      <c r="S116" s="108">
        <f>Arkusz6!G2</f>
        <v>221</v>
      </c>
      <c r="T116" s="108"/>
      <c r="U116" s="108"/>
    </row>
    <row r="117" spans="1:21" ht="15" customHeight="1" x14ac:dyDescent="0.25">
      <c r="C117" s="143" t="str">
        <f>Arkusz6!B3</f>
        <v>UKRAINA</v>
      </c>
      <c r="D117" s="144"/>
      <c r="E117" s="144"/>
      <c r="F117" s="144"/>
      <c r="G117" s="119">
        <f>Arkusz6!C3</f>
        <v>0</v>
      </c>
      <c r="H117" s="119"/>
      <c r="I117" s="119"/>
      <c r="J117" s="119">
        <f>Arkusz6!D3</f>
        <v>15</v>
      </c>
      <c r="K117" s="119"/>
      <c r="L117" s="119"/>
      <c r="M117" s="119">
        <f>Arkusz6!E3</f>
        <v>0</v>
      </c>
      <c r="N117" s="119"/>
      <c r="O117" s="119"/>
      <c r="P117" s="119">
        <f>Arkusz6!F3</f>
        <v>44</v>
      </c>
      <c r="Q117" s="119"/>
      <c r="R117" s="119"/>
      <c r="S117" s="119">
        <f>Arkusz6!G3</f>
        <v>18</v>
      </c>
      <c r="T117" s="119"/>
      <c r="U117" s="119"/>
    </row>
    <row r="118" spans="1:21" ht="15" customHeight="1" x14ac:dyDescent="0.25">
      <c r="C118" s="145" t="str">
        <f>Arkusz6!B4</f>
        <v>TADŻYKISTAN</v>
      </c>
      <c r="D118" s="146"/>
      <c r="E118" s="146"/>
      <c r="F118" s="146"/>
      <c r="G118" s="108">
        <f>Arkusz6!C4</f>
        <v>0</v>
      </c>
      <c r="H118" s="108"/>
      <c r="I118" s="108"/>
      <c r="J118" s="108">
        <f>Arkusz6!D4</f>
        <v>2</v>
      </c>
      <c r="K118" s="108"/>
      <c r="L118" s="108"/>
      <c r="M118" s="108">
        <f>Arkusz6!E4</f>
        <v>0</v>
      </c>
      <c r="N118" s="108"/>
      <c r="O118" s="108"/>
      <c r="P118" s="108">
        <f>Arkusz6!F4</f>
        <v>14</v>
      </c>
      <c r="Q118" s="108"/>
      <c r="R118" s="108"/>
      <c r="S118" s="108">
        <f>Arkusz6!G4</f>
        <v>0</v>
      </c>
      <c r="T118" s="108"/>
      <c r="U118" s="108"/>
    </row>
    <row r="119" spans="1:21" ht="15" customHeight="1" x14ac:dyDescent="0.25">
      <c r="C119" s="143" t="str">
        <f>Arkusz6!B5</f>
        <v>AZERBEJDŻAN</v>
      </c>
      <c r="D119" s="144"/>
      <c r="E119" s="144"/>
      <c r="F119" s="144"/>
      <c r="G119" s="119">
        <f>Arkusz6!C5</f>
        <v>0</v>
      </c>
      <c r="H119" s="119"/>
      <c r="I119" s="119"/>
      <c r="J119" s="119">
        <f>Arkusz6!D5</f>
        <v>0</v>
      </c>
      <c r="K119" s="119"/>
      <c r="L119" s="119"/>
      <c r="M119" s="119">
        <f>Arkusz6!E5</f>
        <v>0</v>
      </c>
      <c r="N119" s="119"/>
      <c r="O119" s="119"/>
      <c r="P119" s="119">
        <f>Arkusz6!F5</f>
        <v>4</v>
      </c>
      <c r="Q119" s="119"/>
      <c r="R119" s="119"/>
      <c r="S119" s="119">
        <f>Arkusz6!G5</f>
        <v>4</v>
      </c>
      <c r="T119" s="119"/>
      <c r="U119" s="119"/>
    </row>
    <row r="120" spans="1:21" ht="15" customHeight="1" x14ac:dyDescent="0.25">
      <c r="C120" s="145" t="str">
        <f>Arkusz6!B6</f>
        <v>KIRGISTAN</v>
      </c>
      <c r="D120" s="146"/>
      <c r="E120" s="146"/>
      <c r="F120" s="146"/>
      <c r="G120" s="108">
        <f>Arkusz6!C6</f>
        <v>0</v>
      </c>
      <c r="H120" s="108"/>
      <c r="I120" s="108"/>
      <c r="J120" s="108">
        <f>Arkusz6!D6</f>
        <v>0</v>
      </c>
      <c r="K120" s="108"/>
      <c r="L120" s="108"/>
      <c r="M120" s="108">
        <f>Arkusz6!E6</f>
        <v>0</v>
      </c>
      <c r="N120" s="108"/>
      <c r="O120" s="108"/>
      <c r="P120" s="108">
        <f>Arkusz6!F6</f>
        <v>5</v>
      </c>
      <c r="Q120" s="108"/>
      <c r="R120" s="108"/>
      <c r="S120" s="108">
        <f>Arkusz6!G6</f>
        <v>2</v>
      </c>
      <c r="T120" s="108"/>
      <c r="U120" s="108"/>
    </row>
    <row r="121" spans="1:21" ht="15" customHeight="1" thickBot="1" x14ac:dyDescent="0.3">
      <c r="C121" s="181" t="str">
        <f>Arkusz6!B7</f>
        <v>Pozostałe</v>
      </c>
      <c r="D121" s="182"/>
      <c r="E121" s="182"/>
      <c r="F121" s="182"/>
      <c r="G121" s="118">
        <f>Arkusz6!C7</f>
        <v>3</v>
      </c>
      <c r="H121" s="118"/>
      <c r="I121" s="118"/>
      <c r="J121" s="118">
        <f>Arkusz6!D7</f>
        <v>2</v>
      </c>
      <c r="K121" s="118"/>
      <c r="L121" s="118"/>
      <c r="M121" s="118">
        <f>Arkusz6!E7</f>
        <v>0</v>
      </c>
      <c r="N121" s="118"/>
      <c r="O121" s="118"/>
      <c r="P121" s="118">
        <f>Arkusz6!F7</f>
        <v>16</v>
      </c>
      <c r="Q121" s="118"/>
      <c r="R121" s="118"/>
      <c r="S121" s="118">
        <f>Arkusz6!G7</f>
        <v>21</v>
      </c>
      <c r="T121" s="118"/>
      <c r="U121" s="118"/>
    </row>
    <row r="122" spans="1:21" ht="15.75" thickBot="1" x14ac:dyDescent="0.3">
      <c r="C122" s="179" t="s">
        <v>1</v>
      </c>
      <c r="D122" s="180"/>
      <c r="E122" s="180"/>
      <c r="F122" s="180"/>
      <c r="G122" s="95">
        <f>SUM(G116:I121)</f>
        <v>12</v>
      </c>
      <c r="H122" s="95"/>
      <c r="I122" s="95"/>
      <c r="J122" s="95">
        <f t="shared" ref="J122" si="1">SUM(J116:L121)</f>
        <v>27</v>
      </c>
      <c r="K122" s="95"/>
      <c r="L122" s="95"/>
      <c r="M122" s="95">
        <f t="shared" ref="M122" si="2">SUM(M116:O121)</f>
        <v>0</v>
      </c>
      <c r="N122" s="95"/>
      <c r="O122" s="95"/>
      <c r="P122" s="95">
        <f t="shared" ref="P122" si="3">SUM(P116:R121)</f>
        <v>270</v>
      </c>
      <c r="Q122" s="95"/>
      <c r="R122" s="95"/>
      <c r="S122" s="95">
        <f>SUM(S116:U121)</f>
        <v>266</v>
      </c>
      <c r="T122" s="95"/>
      <c r="U122" s="96"/>
    </row>
    <row r="125" spans="1:21" ht="15.75" thickBot="1" x14ac:dyDescent="0.3"/>
    <row r="126" spans="1:21" ht="15" customHeight="1" x14ac:dyDescent="0.25">
      <c r="C126" s="138" t="s">
        <v>0</v>
      </c>
      <c r="D126" s="139"/>
      <c r="E126" s="139"/>
      <c r="F126" s="139"/>
      <c r="G126" s="183" t="str">
        <f>CONCATENATE(Arkusz18!C2," - ",Arkusz18!B2," r.")</f>
        <v>01.01.2017 - 31.01.2017 r.</v>
      </c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4"/>
    </row>
    <row r="127" spans="1:21" ht="70.5" customHeight="1" x14ac:dyDescent="0.25">
      <c r="C127" s="192"/>
      <c r="D127" s="193"/>
      <c r="E127" s="193"/>
      <c r="F127" s="193"/>
      <c r="G127" s="97" t="s">
        <v>67</v>
      </c>
      <c r="H127" s="98"/>
      <c r="I127" s="99"/>
      <c r="J127" s="97" t="s">
        <v>68</v>
      </c>
      <c r="K127" s="98"/>
      <c r="L127" s="99"/>
      <c r="M127" s="97" t="s">
        <v>69</v>
      </c>
      <c r="N127" s="98"/>
      <c r="O127" s="99"/>
      <c r="P127" s="97" t="s">
        <v>81</v>
      </c>
      <c r="Q127" s="98"/>
      <c r="R127" s="99"/>
      <c r="S127" s="97" t="s">
        <v>70</v>
      </c>
      <c r="T127" s="98"/>
      <c r="U127" s="151"/>
    </row>
    <row r="128" spans="1:21" ht="15" customHeight="1" x14ac:dyDescent="0.25">
      <c r="C128" s="145" t="str">
        <f>Arkusz7!B2</f>
        <v>ROSJA</v>
      </c>
      <c r="D128" s="146"/>
      <c r="E128" s="146"/>
      <c r="F128" s="146"/>
      <c r="G128" s="108">
        <f>Arkusz7!C2</f>
        <v>9</v>
      </c>
      <c r="H128" s="108"/>
      <c r="I128" s="108"/>
      <c r="J128" s="108">
        <f>Arkusz7!D2</f>
        <v>8</v>
      </c>
      <c r="K128" s="108"/>
      <c r="L128" s="108"/>
      <c r="M128" s="108">
        <f>Arkusz7!E2</f>
        <v>0</v>
      </c>
      <c r="N128" s="108"/>
      <c r="O128" s="108"/>
      <c r="P128" s="108">
        <f>Arkusz7!F2</f>
        <v>187</v>
      </c>
      <c r="Q128" s="108"/>
      <c r="R128" s="108"/>
      <c r="S128" s="108">
        <f>Arkusz7!G2</f>
        <v>221</v>
      </c>
      <c r="T128" s="108"/>
      <c r="U128" s="108"/>
    </row>
    <row r="129" spans="1:25" ht="15" customHeight="1" x14ac:dyDescent="0.25">
      <c r="C129" s="143" t="str">
        <f>Arkusz7!B3</f>
        <v>UKRAINA</v>
      </c>
      <c r="D129" s="144"/>
      <c r="E129" s="144"/>
      <c r="F129" s="144"/>
      <c r="G129" s="119">
        <f>Arkusz7!C3</f>
        <v>0</v>
      </c>
      <c r="H129" s="119"/>
      <c r="I129" s="119"/>
      <c r="J129" s="119">
        <f>Arkusz7!D3</f>
        <v>15</v>
      </c>
      <c r="K129" s="119"/>
      <c r="L129" s="119"/>
      <c r="M129" s="119">
        <f>Arkusz7!E3</f>
        <v>0</v>
      </c>
      <c r="N129" s="119"/>
      <c r="O129" s="119"/>
      <c r="P129" s="119">
        <f>Arkusz7!F3</f>
        <v>44</v>
      </c>
      <c r="Q129" s="119"/>
      <c r="R129" s="119"/>
      <c r="S129" s="119">
        <f>Arkusz7!G3</f>
        <v>18</v>
      </c>
      <c r="T129" s="119"/>
      <c r="U129" s="119"/>
    </row>
    <row r="130" spans="1:25" ht="15" customHeight="1" x14ac:dyDescent="0.25">
      <c r="C130" s="145" t="str">
        <f>Arkusz7!B4</f>
        <v>TADŻYKISTAN</v>
      </c>
      <c r="D130" s="146"/>
      <c r="E130" s="146"/>
      <c r="F130" s="146"/>
      <c r="G130" s="108">
        <f>Arkusz7!C4</f>
        <v>0</v>
      </c>
      <c r="H130" s="108"/>
      <c r="I130" s="108"/>
      <c r="J130" s="108">
        <f>Arkusz7!D4</f>
        <v>2</v>
      </c>
      <c r="K130" s="108"/>
      <c r="L130" s="108"/>
      <c r="M130" s="108">
        <f>Arkusz7!E4</f>
        <v>0</v>
      </c>
      <c r="N130" s="108"/>
      <c r="O130" s="108"/>
      <c r="P130" s="108">
        <f>Arkusz7!F4</f>
        <v>14</v>
      </c>
      <c r="Q130" s="108"/>
      <c r="R130" s="108"/>
      <c r="S130" s="108">
        <f>Arkusz7!G4</f>
        <v>0</v>
      </c>
      <c r="T130" s="108"/>
      <c r="U130" s="108"/>
    </row>
    <row r="131" spans="1:25" ht="15" customHeight="1" x14ac:dyDescent="0.25">
      <c r="C131" s="143" t="str">
        <f>Arkusz7!B5</f>
        <v>AZERBEJDŻAN</v>
      </c>
      <c r="D131" s="144"/>
      <c r="E131" s="144"/>
      <c r="F131" s="144"/>
      <c r="G131" s="119">
        <f>Arkusz7!C5</f>
        <v>0</v>
      </c>
      <c r="H131" s="119"/>
      <c r="I131" s="119"/>
      <c r="J131" s="119">
        <f>Arkusz7!D5</f>
        <v>0</v>
      </c>
      <c r="K131" s="119"/>
      <c r="L131" s="119"/>
      <c r="M131" s="119">
        <f>Arkusz7!E5</f>
        <v>0</v>
      </c>
      <c r="N131" s="119"/>
      <c r="O131" s="119"/>
      <c r="P131" s="119">
        <f>Arkusz7!F5</f>
        <v>4</v>
      </c>
      <c r="Q131" s="119"/>
      <c r="R131" s="119"/>
      <c r="S131" s="119">
        <f>Arkusz7!G5</f>
        <v>4</v>
      </c>
      <c r="T131" s="119"/>
      <c r="U131" s="119"/>
    </row>
    <row r="132" spans="1:25" ht="15" customHeight="1" x14ac:dyDescent="0.25">
      <c r="C132" s="145" t="str">
        <f>Arkusz7!B6</f>
        <v>KIRGISTAN</v>
      </c>
      <c r="D132" s="146"/>
      <c r="E132" s="146"/>
      <c r="F132" s="146"/>
      <c r="G132" s="108">
        <f>Arkusz7!C6</f>
        <v>0</v>
      </c>
      <c r="H132" s="108"/>
      <c r="I132" s="108"/>
      <c r="J132" s="108">
        <f>Arkusz7!D6</f>
        <v>0</v>
      </c>
      <c r="K132" s="108"/>
      <c r="L132" s="108"/>
      <c r="M132" s="108">
        <f>Arkusz7!E6</f>
        <v>0</v>
      </c>
      <c r="N132" s="108"/>
      <c r="O132" s="108"/>
      <c r="P132" s="108">
        <f>Arkusz7!F6</f>
        <v>5</v>
      </c>
      <c r="Q132" s="108"/>
      <c r="R132" s="108"/>
      <c r="S132" s="108">
        <f>Arkusz7!G6</f>
        <v>2</v>
      </c>
      <c r="T132" s="108"/>
      <c r="U132" s="108"/>
    </row>
    <row r="133" spans="1:25" ht="15" customHeight="1" thickBot="1" x14ac:dyDescent="0.3">
      <c r="C133" s="181" t="str">
        <f>Arkusz7!B7</f>
        <v>Pozostałe</v>
      </c>
      <c r="D133" s="182"/>
      <c r="E133" s="182"/>
      <c r="F133" s="182"/>
      <c r="G133" s="118">
        <f>Arkusz7!C7</f>
        <v>3</v>
      </c>
      <c r="H133" s="118"/>
      <c r="I133" s="118"/>
      <c r="J133" s="118">
        <f>Arkusz7!D7</f>
        <v>2</v>
      </c>
      <c r="K133" s="118"/>
      <c r="L133" s="118"/>
      <c r="M133" s="118">
        <f>Arkusz7!E7</f>
        <v>0</v>
      </c>
      <c r="N133" s="118"/>
      <c r="O133" s="118"/>
      <c r="P133" s="118">
        <f>Arkusz7!F7</f>
        <v>16</v>
      </c>
      <c r="Q133" s="118"/>
      <c r="R133" s="118"/>
      <c r="S133" s="118">
        <f>Arkusz7!G7</f>
        <v>21</v>
      </c>
      <c r="T133" s="118"/>
      <c r="U133" s="118"/>
    </row>
    <row r="134" spans="1:25" ht="15" customHeight="1" thickBot="1" x14ac:dyDescent="0.3">
      <c r="C134" s="179" t="s">
        <v>1</v>
      </c>
      <c r="D134" s="180"/>
      <c r="E134" s="180"/>
      <c r="F134" s="180"/>
      <c r="G134" s="95">
        <f>SUM(G128:I133)</f>
        <v>12</v>
      </c>
      <c r="H134" s="95"/>
      <c r="I134" s="95"/>
      <c r="J134" s="95">
        <f t="shared" ref="J134" si="4">SUM(J128:L133)</f>
        <v>27</v>
      </c>
      <c r="K134" s="95"/>
      <c r="L134" s="95"/>
      <c r="M134" s="95">
        <f t="shared" ref="M134" si="5">SUM(M128:O133)</f>
        <v>0</v>
      </c>
      <c r="N134" s="95"/>
      <c r="O134" s="95"/>
      <c r="P134" s="95">
        <f t="shared" ref="P134" si="6">SUM(P128:R133)</f>
        <v>270</v>
      </c>
      <c r="Q134" s="95"/>
      <c r="R134" s="95"/>
      <c r="S134" s="95">
        <f>SUM(S128:U133)</f>
        <v>266</v>
      </c>
      <c r="T134" s="95"/>
      <c r="U134" s="96"/>
    </row>
    <row r="137" spans="1:25" x14ac:dyDescent="0.25">
      <c r="A137" s="141" t="s">
        <v>172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</row>
    <row r="138" spans="1:25" x14ac:dyDescent="0.25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</row>
    <row r="139" spans="1:25" x14ac:dyDescent="0.25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</row>
    <row r="140" spans="1:25" x14ac:dyDescent="0.25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</row>
    <row r="141" spans="1:25" x14ac:dyDescent="0.25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</row>
    <row r="142" spans="1:25" s="56" customFormat="1" x14ac:dyDescent="0.25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</row>
    <row r="143" spans="1:25" s="56" customFormat="1" x14ac:dyDescent="0.25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</row>
    <row r="144" spans="1:25" s="56" customFormat="1" x14ac:dyDescent="0.25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</row>
    <row r="145" spans="1:25" s="56" customFormat="1" x14ac:dyDescent="0.25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</row>
    <row r="146" spans="1:25" x14ac:dyDescent="0.25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</row>
    <row r="147" spans="1:25" x14ac:dyDescent="0.25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</row>
    <row r="148" spans="1:25" x14ac:dyDescent="0.25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</row>
    <row r="149" spans="1:25" x14ac:dyDescent="0.25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</row>
    <row r="150" spans="1:25" x14ac:dyDescent="0.25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</row>
    <row r="151" spans="1:25" x14ac:dyDescent="0.25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</row>
    <row r="155" spans="1:25" ht="15" customHeight="1" x14ac:dyDescent="0.25">
      <c r="A155" s="148" t="s">
        <v>158</v>
      </c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</row>
    <row r="156" spans="1:25" x14ac:dyDescent="0.25">
      <c r="A156" s="148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</row>
    <row r="157" spans="1:25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1:25" ht="15.75" thickBot="1" x14ac:dyDescent="0.3"/>
    <row r="159" spans="1:25" ht="27" customHeight="1" x14ac:dyDescent="0.25">
      <c r="B159" s="138" t="s">
        <v>9</v>
      </c>
      <c r="C159" s="139"/>
      <c r="D159" s="139"/>
      <c r="E159" s="139"/>
      <c r="F159" s="139"/>
      <c r="G159" s="139"/>
      <c r="H159" s="139"/>
      <c r="I159" s="139"/>
      <c r="J159" s="231" t="str">
        <f>Arkusz8!C6</f>
        <v>28.12.2016 - 03.01.2017</v>
      </c>
      <c r="K159" s="231"/>
      <c r="L159" s="231"/>
      <c r="M159" s="231" t="str">
        <f>Arkusz8!C10</f>
        <v>04.01.2017 - 10.01.2017</v>
      </c>
      <c r="N159" s="231"/>
      <c r="O159" s="231"/>
      <c r="P159" s="231" t="str">
        <f>Arkusz8!C9</f>
        <v>11.01.2017 - 17.01.2017</v>
      </c>
      <c r="Q159" s="231"/>
      <c r="R159" s="231"/>
      <c r="S159" s="231" t="str">
        <f>Arkusz8!C8</f>
        <v>18.01.2017 - 24.01.2017</v>
      </c>
      <c r="T159" s="231"/>
      <c r="U159" s="231"/>
      <c r="V159" s="231" t="str">
        <f>Arkusz8!C7</f>
        <v>25.01.2017 - 31.01.2017</v>
      </c>
      <c r="W159" s="231"/>
      <c r="X159" s="232"/>
    </row>
    <row r="160" spans="1:25" ht="15" customHeight="1" x14ac:dyDescent="0.25">
      <c r="B160" s="111" t="s">
        <v>34</v>
      </c>
      <c r="C160" s="112"/>
      <c r="D160" s="112"/>
      <c r="E160" s="112"/>
      <c r="F160" s="112"/>
      <c r="G160" s="112"/>
      <c r="H160" s="112"/>
      <c r="I160" s="112"/>
      <c r="J160" s="147">
        <f>Arkusz8!A6</f>
        <v>1948</v>
      </c>
      <c r="K160" s="147"/>
      <c r="L160" s="147"/>
      <c r="M160" s="147">
        <f>Arkusz8!A5</f>
        <v>2000</v>
      </c>
      <c r="N160" s="147"/>
      <c r="O160" s="147"/>
      <c r="P160" s="147">
        <f>Arkusz8!A4</f>
        <v>2043</v>
      </c>
      <c r="Q160" s="147"/>
      <c r="R160" s="147"/>
      <c r="S160" s="147">
        <f>Arkusz8!A3</f>
        <v>2024</v>
      </c>
      <c r="T160" s="147"/>
      <c r="U160" s="147"/>
      <c r="V160" s="147">
        <f>Arkusz8!A2</f>
        <v>2032</v>
      </c>
      <c r="W160" s="147"/>
      <c r="X160" s="147"/>
    </row>
    <row r="161" spans="2:25" x14ac:dyDescent="0.25">
      <c r="B161" s="109" t="s">
        <v>5</v>
      </c>
      <c r="C161" s="110"/>
      <c r="D161" s="110"/>
      <c r="E161" s="110"/>
      <c r="F161" s="110"/>
      <c r="G161" s="110"/>
      <c r="H161" s="110"/>
      <c r="I161" s="110"/>
      <c r="J161" s="108">
        <f>Arkusz8!A11</f>
        <v>2238</v>
      </c>
      <c r="K161" s="108"/>
      <c r="L161" s="108"/>
      <c r="M161" s="108">
        <f>Arkusz8!A10</f>
        <v>2227</v>
      </c>
      <c r="N161" s="108"/>
      <c r="O161" s="108"/>
      <c r="P161" s="108">
        <f>Arkusz8!A9</f>
        <v>2246</v>
      </c>
      <c r="Q161" s="108"/>
      <c r="R161" s="108"/>
      <c r="S161" s="108">
        <f>Arkusz8!A8</f>
        <v>2262</v>
      </c>
      <c r="T161" s="108"/>
      <c r="U161" s="108"/>
      <c r="V161" s="108">
        <f>Arkusz8!A7</f>
        <v>2274</v>
      </c>
      <c r="W161" s="108"/>
      <c r="X161" s="108"/>
    </row>
    <row r="162" spans="2:25" ht="15" customHeight="1" x14ac:dyDescent="0.25">
      <c r="B162" s="111" t="s">
        <v>6</v>
      </c>
      <c r="C162" s="112"/>
      <c r="D162" s="112"/>
      <c r="E162" s="112"/>
      <c r="F162" s="112"/>
      <c r="G162" s="112"/>
      <c r="H162" s="112"/>
      <c r="I162" s="112"/>
      <c r="J162" s="147">
        <f>Arkusz8!A16</f>
        <v>83</v>
      </c>
      <c r="K162" s="147"/>
      <c r="L162" s="147"/>
      <c r="M162" s="147">
        <f>Arkusz8!A15</f>
        <v>47</v>
      </c>
      <c r="N162" s="147"/>
      <c r="O162" s="147"/>
      <c r="P162" s="147">
        <f>Arkusz8!A14</f>
        <v>80</v>
      </c>
      <c r="Q162" s="147"/>
      <c r="R162" s="147"/>
      <c r="S162" s="147">
        <f>Arkusz8!A13</f>
        <v>93</v>
      </c>
      <c r="T162" s="147"/>
      <c r="U162" s="147"/>
      <c r="V162" s="147">
        <f>Arkusz8!A12</f>
        <v>85</v>
      </c>
      <c r="W162" s="147"/>
      <c r="X162" s="147"/>
    </row>
    <row r="163" spans="2:25" ht="15" customHeight="1" x14ac:dyDescent="0.25">
      <c r="B163" s="229" t="s">
        <v>7</v>
      </c>
      <c r="C163" s="230"/>
      <c r="D163" s="230"/>
      <c r="E163" s="230"/>
      <c r="F163" s="230"/>
      <c r="G163" s="230"/>
      <c r="H163" s="230"/>
      <c r="I163" s="230"/>
      <c r="J163" s="108">
        <f>Arkusz8!A21</f>
        <v>80</v>
      </c>
      <c r="K163" s="108"/>
      <c r="L163" s="108"/>
      <c r="M163" s="108">
        <f>Arkusz8!A20</f>
        <v>94</v>
      </c>
      <c r="N163" s="108"/>
      <c r="O163" s="108"/>
      <c r="P163" s="108">
        <f>Arkusz8!A19</f>
        <v>130</v>
      </c>
      <c r="Q163" s="108"/>
      <c r="R163" s="108"/>
      <c r="S163" s="108">
        <f>Arkusz8!A18</f>
        <v>93</v>
      </c>
      <c r="T163" s="108"/>
      <c r="U163" s="108"/>
      <c r="V163" s="108">
        <f>Arkusz8!A17</f>
        <v>85</v>
      </c>
      <c r="W163" s="108"/>
      <c r="X163" s="108"/>
    </row>
    <row r="164" spans="2:25" ht="15" customHeight="1" thickBot="1" x14ac:dyDescent="0.3">
      <c r="B164" s="236" t="s">
        <v>103</v>
      </c>
      <c r="C164" s="237"/>
      <c r="D164" s="237"/>
      <c r="E164" s="237"/>
      <c r="F164" s="237"/>
      <c r="G164" s="237"/>
      <c r="H164" s="237"/>
      <c r="I164" s="237"/>
      <c r="J164" s="107">
        <f>Arkusz8!A26</f>
        <v>2</v>
      </c>
      <c r="K164" s="107"/>
      <c r="L164" s="107"/>
      <c r="M164" s="107">
        <f>Arkusz8!A25</f>
        <v>2</v>
      </c>
      <c r="N164" s="107"/>
      <c r="O164" s="107"/>
      <c r="P164" s="107">
        <f>Arkusz8!A24</f>
        <v>2</v>
      </c>
      <c r="Q164" s="107"/>
      <c r="R164" s="107"/>
      <c r="S164" s="107">
        <f>Arkusz8!A23</f>
        <v>2</v>
      </c>
      <c r="T164" s="107"/>
      <c r="U164" s="107"/>
      <c r="V164" s="107">
        <f>Arkusz8!A22</f>
        <v>2</v>
      </c>
      <c r="W164" s="107"/>
      <c r="X164" s="107"/>
    </row>
    <row r="165" spans="2:25" ht="15" customHeight="1" thickBot="1" x14ac:dyDescent="0.3">
      <c r="B165" s="243" t="s">
        <v>104</v>
      </c>
      <c r="C165" s="244"/>
      <c r="D165" s="244"/>
      <c r="E165" s="244"/>
      <c r="F165" s="244"/>
      <c r="G165" s="244"/>
      <c r="H165" s="244"/>
      <c r="I165" s="244"/>
      <c r="J165" s="235">
        <f>SUM(J160,J161,J164)</f>
        <v>4188</v>
      </c>
      <c r="K165" s="235"/>
      <c r="L165" s="235"/>
      <c r="M165" s="235">
        <f>SUM(M160,M161,M164)</f>
        <v>4229</v>
      </c>
      <c r="N165" s="235"/>
      <c r="O165" s="235"/>
      <c r="P165" s="235">
        <f>SUM(P160,P161,P164)</f>
        <v>4291</v>
      </c>
      <c r="Q165" s="235"/>
      <c r="R165" s="235"/>
      <c r="S165" s="235">
        <f>SUM(S160,S161,S164)</f>
        <v>4288</v>
      </c>
      <c r="T165" s="235"/>
      <c r="U165" s="235"/>
      <c r="V165" s="235">
        <f>SUM(V160,V161,V164)</f>
        <v>4308</v>
      </c>
      <c r="W165" s="235"/>
      <c r="X165" s="240"/>
    </row>
    <row r="166" spans="2:25" s="43" customFormat="1" ht="15" customHeight="1" x14ac:dyDescent="0.25">
      <c r="B166" s="45"/>
      <c r="C166" s="45"/>
      <c r="D166" s="45"/>
      <c r="E166" s="45"/>
      <c r="F166" s="45"/>
      <c r="G166" s="45"/>
      <c r="H166" s="45"/>
      <c r="I166" s="45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6"/>
    </row>
    <row r="167" spans="2:25" s="43" customFormat="1" ht="15" customHeight="1" x14ac:dyDescent="0.25">
      <c r="B167" s="45"/>
      <c r="C167" s="45"/>
      <c r="D167" s="45"/>
      <c r="E167" s="45"/>
      <c r="F167" s="45"/>
      <c r="G167" s="45"/>
      <c r="H167" s="45"/>
      <c r="I167" s="45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6"/>
    </row>
    <row r="168" spans="2:25" s="43" customFormat="1" ht="15" customHeight="1" x14ac:dyDescent="0.25">
      <c r="B168" s="45"/>
      <c r="C168" s="45"/>
      <c r="D168" s="45"/>
      <c r="E168" s="45"/>
      <c r="F168" s="45"/>
      <c r="G168" s="45"/>
      <c r="H168" s="45"/>
      <c r="I168" s="45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6"/>
    </row>
    <row r="169" spans="2:25" s="43" customFormat="1" ht="15" customHeight="1" x14ac:dyDescent="0.25">
      <c r="B169" s="45"/>
      <c r="C169" s="45"/>
      <c r="D169" s="45"/>
      <c r="E169" s="45"/>
      <c r="F169" s="45"/>
      <c r="G169" s="45"/>
      <c r="H169" s="45"/>
      <c r="I169" s="45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6"/>
    </row>
    <row r="170" spans="2:25" s="43" customFormat="1" ht="15" customHeight="1" x14ac:dyDescent="0.25">
      <c r="B170" s="45"/>
      <c r="C170" s="45"/>
      <c r="D170" s="45"/>
      <c r="E170" s="45"/>
      <c r="F170" s="45"/>
      <c r="G170" s="45"/>
      <c r="H170" s="45"/>
      <c r="I170" s="45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6"/>
    </row>
    <row r="171" spans="2:25" s="43" customFormat="1" ht="15" customHeight="1" x14ac:dyDescent="0.25">
      <c r="B171" s="45"/>
      <c r="C171" s="45"/>
      <c r="D171" s="45"/>
      <c r="E171" s="45"/>
      <c r="F171" s="45"/>
      <c r="G171" s="45"/>
      <c r="H171" s="45"/>
      <c r="I171" s="45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6"/>
    </row>
    <row r="186" spans="1:29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9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9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9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9" x14ac:dyDescent="0.25">
      <c r="A190" s="178" t="s">
        <v>133</v>
      </c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</row>
    <row r="191" spans="1:29" x14ac:dyDescent="0.25">
      <c r="A191" s="17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</row>
    <row r="192" spans="1:29" x14ac:dyDescent="0.25">
      <c r="A192" s="178"/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AC192" s="41"/>
    </row>
    <row r="193" spans="1:25" x14ac:dyDescent="0.25">
      <c r="A193" s="178"/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</row>
    <row r="194" spans="1:25" x14ac:dyDescent="0.25">
      <c r="A194" s="178"/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</row>
    <row r="195" spans="1:25" x14ac:dyDescent="0.25">
      <c r="A195" s="178"/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  <c r="W195" s="178"/>
      <c r="X195" s="178"/>
      <c r="Y195" s="178"/>
    </row>
    <row r="196" spans="1:25" x14ac:dyDescent="0.25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  <c r="W196" s="178"/>
      <c r="X196" s="178"/>
      <c r="Y196" s="178"/>
    </row>
    <row r="197" spans="1:25" x14ac:dyDescent="0.25">
      <c r="A197" s="178"/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8"/>
      <c r="W197" s="178"/>
      <c r="X197" s="178"/>
      <c r="Y197" s="178"/>
    </row>
    <row r="198" spans="1:25" x14ac:dyDescent="0.25">
      <c r="A198" s="178"/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8"/>
      <c r="W198" s="178"/>
      <c r="X198" s="178"/>
      <c r="Y198" s="178"/>
    </row>
    <row r="199" spans="1:25" x14ac:dyDescent="0.25">
      <c r="A199" s="178"/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8"/>
      <c r="W199" s="178"/>
      <c r="X199" s="178"/>
      <c r="Y199" s="178"/>
    </row>
    <row r="200" spans="1:25" x14ac:dyDescent="0.25">
      <c r="A200" s="178"/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8"/>
      <c r="W200" s="178"/>
      <c r="X200" s="178"/>
      <c r="Y200" s="178"/>
    </row>
    <row r="204" spans="1:25" ht="18" x14ac:dyDescent="0.25">
      <c r="A204" s="8" t="s">
        <v>80</v>
      </c>
    </row>
    <row r="205" spans="1:25" ht="18" x14ac:dyDescent="0.25">
      <c r="A205" s="8"/>
    </row>
    <row r="207" spans="1:25" x14ac:dyDescent="0.25">
      <c r="A207" s="148" t="s">
        <v>74</v>
      </c>
      <c r="B207" s="148"/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</row>
    <row r="208" spans="1:25" x14ac:dyDescent="0.25">
      <c r="A208" s="148"/>
      <c r="B208" s="148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</row>
    <row r="209" spans="1:26" x14ac:dyDescent="0.25">
      <c r="A209" s="148"/>
      <c r="B209" s="148"/>
      <c r="C209" s="148"/>
      <c r="D209" s="148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</row>
    <row r="210" spans="1:26" ht="15.75" thickBot="1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</row>
    <row r="211" spans="1:26" ht="24.95" customHeight="1" x14ac:dyDescent="0.25">
      <c r="G211" s="86" t="s">
        <v>2</v>
      </c>
      <c r="H211" s="87"/>
      <c r="I211" s="87"/>
      <c r="J211" s="87"/>
      <c r="K211" s="87" t="s">
        <v>3</v>
      </c>
      <c r="L211" s="87"/>
      <c r="M211" s="90" t="str">
        <f>CONCATENATE("decyzje ",Arkusz18!A2," - ",Arkusz18!B2," r.")</f>
        <v>decyzje 01.01.2017 - 31.01.2017 r.</v>
      </c>
      <c r="N211" s="90"/>
      <c r="O211" s="90"/>
      <c r="P211" s="90"/>
      <c r="Q211" s="90"/>
      <c r="R211" s="91"/>
    </row>
    <row r="212" spans="1:26" ht="59.25" customHeight="1" x14ac:dyDescent="0.25">
      <c r="G212" s="88"/>
      <c r="H212" s="89"/>
      <c r="I212" s="89"/>
      <c r="J212" s="89"/>
      <c r="K212" s="89"/>
      <c r="L212" s="89"/>
      <c r="M212" s="92" t="s">
        <v>26</v>
      </c>
      <c r="N212" s="92"/>
      <c r="O212" s="92" t="s">
        <v>27</v>
      </c>
      <c r="P212" s="92"/>
      <c r="Q212" s="92" t="s">
        <v>28</v>
      </c>
      <c r="R212" s="117"/>
    </row>
    <row r="213" spans="1:26" ht="15" customHeight="1" x14ac:dyDescent="0.25">
      <c r="G213" s="248" t="s">
        <v>40</v>
      </c>
      <c r="H213" s="249"/>
      <c r="I213" s="249"/>
      <c r="J213" s="249"/>
      <c r="K213" s="171">
        <f>Arkusz9!B5</f>
        <v>11682</v>
      </c>
      <c r="L213" s="171"/>
      <c r="M213" s="93">
        <f>Arkusz9!B3</f>
        <v>8839</v>
      </c>
      <c r="N213" s="93"/>
      <c r="O213" s="93">
        <f>Arkusz9!B2</f>
        <v>826</v>
      </c>
      <c r="P213" s="93"/>
      <c r="Q213" s="93">
        <f>Arkusz9!B4</f>
        <v>382</v>
      </c>
      <c r="R213" s="94"/>
    </row>
    <row r="214" spans="1:26" ht="15" customHeight="1" x14ac:dyDescent="0.25">
      <c r="G214" s="246" t="s">
        <v>41</v>
      </c>
      <c r="H214" s="247"/>
      <c r="I214" s="247"/>
      <c r="J214" s="247"/>
      <c r="K214" s="245">
        <f>Arkusz9!B13</f>
        <v>2227</v>
      </c>
      <c r="L214" s="245"/>
      <c r="M214" s="300">
        <f>Arkusz9!B11</f>
        <v>922</v>
      </c>
      <c r="N214" s="300"/>
      <c r="O214" s="300">
        <f>Arkusz9!B10</f>
        <v>86</v>
      </c>
      <c r="P214" s="300"/>
      <c r="Q214" s="300">
        <f>Arkusz9!B12</f>
        <v>68</v>
      </c>
      <c r="R214" s="301"/>
    </row>
    <row r="215" spans="1:26" ht="15.75" thickBot="1" x14ac:dyDescent="0.3">
      <c r="G215" s="100" t="s">
        <v>25</v>
      </c>
      <c r="H215" s="101"/>
      <c r="I215" s="101"/>
      <c r="J215" s="101"/>
      <c r="K215" s="250">
        <f>Arkusz9!B9</f>
        <v>200</v>
      </c>
      <c r="L215" s="250"/>
      <c r="M215" s="238">
        <f>Arkusz9!B7</f>
        <v>145</v>
      </c>
      <c r="N215" s="238"/>
      <c r="O215" s="238">
        <f>Arkusz9!B6</f>
        <v>16</v>
      </c>
      <c r="P215" s="238"/>
      <c r="Q215" s="238">
        <f>Arkusz9!B8</f>
        <v>19</v>
      </c>
      <c r="R215" s="239"/>
    </row>
    <row r="216" spans="1:26" ht="15.75" thickBot="1" x14ac:dyDescent="0.3">
      <c r="G216" s="233" t="s">
        <v>82</v>
      </c>
      <c r="H216" s="234"/>
      <c r="I216" s="234"/>
      <c r="J216" s="234"/>
      <c r="K216" s="241">
        <f>SUM(K213:K215)</f>
        <v>14109</v>
      </c>
      <c r="L216" s="241"/>
      <c r="M216" s="241">
        <f>SUM(M213:M215)</f>
        <v>9906</v>
      </c>
      <c r="N216" s="241"/>
      <c r="O216" s="241">
        <f>SUM(O213:O215)</f>
        <v>928</v>
      </c>
      <c r="P216" s="241"/>
      <c r="Q216" s="241">
        <f>SUM(Q213:Q215)</f>
        <v>469</v>
      </c>
      <c r="R216" s="242"/>
    </row>
    <row r="220" spans="1:26" x14ac:dyDescent="0.25">
      <c r="V220" s="11"/>
      <c r="W220" s="11"/>
      <c r="Z220" s="11"/>
    </row>
    <row r="226" spans="7:26" x14ac:dyDescent="0.25">
      <c r="V226" s="17"/>
      <c r="W226" s="17"/>
      <c r="X226" s="17"/>
      <c r="Y226" s="18"/>
      <c r="Z226" s="17"/>
    </row>
    <row r="227" spans="7:26" x14ac:dyDescent="0.25">
      <c r="V227" s="17"/>
      <c r="W227" s="17"/>
      <c r="X227" s="17"/>
      <c r="Y227" s="18"/>
      <c r="Z227" s="17"/>
    </row>
    <row r="228" spans="7:26" x14ac:dyDescent="0.25">
      <c r="V228" s="17"/>
      <c r="W228" s="17"/>
      <c r="X228" s="17"/>
      <c r="Y228" s="18"/>
      <c r="Z228" s="17"/>
    </row>
    <row r="229" spans="7:26" x14ac:dyDescent="0.25">
      <c r="V229" s="17"/>
      <c r="W229" s="17"/>
      <c r="X229" s="17"/>
      <c r="Y229" s="18"/>
      <c r="Z229" s="17"/>
    </row>
    <row r="230" spans="7:26" x14ac:dyDescent="0.25">
      <c r="V230" s="17"/>
      <c r="W230" s="17"/>
      <c r="X230" s="17"/>
      <c r="Y230" s="18"/>
      <c r="Z230" s="17"/>
    </row>
    <row r="231" spans="7:26" x14ac:dyDescent="0.25">
      <c r="V231" s="17"/>
      <c r="W231" s="17"/>
      <c r="X231" s="17"/>
      <c r="Y231" s="18"/>
      <c r="Z231" s="17"/>
    </row>
    <row r="232" spans="7:26" x14ac:dyDescent="0.25">
      <c r="V232" s="17"/>
      <c r="W232" s="17"/>
      <c r="X232" s="17"/>
      <c r="Y232" s="18"/>
      <c r="Z232" s="17"/>
    </row>
    <row r="233" spans="7:26" x14ac:dyDescent="0.25">
      <c r="V233" s="17"/>
      <c r="W233" s="17"/>
      <c r="X233" s="17"/>
      <c r="Y233" s="18"/>
      <c r="Z233" s="17"/>
    </row>
    <row r="234" spans="7:26" ht="15.75" thickBot="1" x14ac:dyDescent="0.3">
      <c r="V234" s="17"/>
      <c r="W234" s="17"/>
      <c r="X234" s="17"/>
      <c r="Y234" s="18"/>
      <c r="Z234" s="17"/>
    </row>
    <row r="235" spans="7:26" ht="15" customHeight="1" x14ac:dyDescent="0.25">
      <c r="G235" s="74" t="s">
        <v>2</v>
      </c>
      <c r="H235" s="75"/>
      <c r="I235" s="75"/>
      <c r="J235" s="75"/>
      <c r="K235" s="75"/>
      <c r="L235" s="75"/>
      <c r="M235" s="75"/>
      <c r="N235" s="75"/>
      <c r="O235" s="78" t="s">
        <v>3</v>
      </c>
      <c r="P235" s="78"/>
      <c r="Q235" s="69" t="s">
        <v>87</v>
      </c>
      <c r="R235" s="70"/>
      <c r="U235" s="17"/>
      <c r="V235" s="17"/>
      <c r="W235" s="17"/>
      <c r="X235" s="17"/>
      <c r="Y235" s="18"/>
    </row>
    <row r="236" spans="7:26" ht="46.5" customHeight="1" x14ac:dyDescent="0.25">
      <c r="G236" s="76"/>
      <c r="H236" s="77"/>
      <c r="I236" s="77"/>
      <c r="J236" s="77"/>
      <c r="K236" s="77"/>
      <c r="L236" s="77"/>
      <c r="M236" s="77"/>
      <c r="N236" s="77"/>
      <c r="O236" s="79"/>
      <c r="P236" s="79"/>
      <c r="Q236" s="71"/>
      <c r="R236" s="72"/>
      <c r="U236" s="17"/>
      <c r="V236" s="17"/>
      <c r="W236" s="17"/>
      <c r="X236" s="17"/>
      <c r="Y236" s="18"/>
    </row>
    <row r="237" spans="7:26" x14ac:dyDescent="0.25">
      <c r="G237" s="80" t="s">
        <v>83</v>
      </c>
      <c r="H237" s="81"/>
      <c r="I237" s="81"/>
      <c r="J237" s="81"/>
      <c r="K237" s="81"/>
      <c r="L237" s="81"/>
      <c r="M237" s="81"/>
      <c r="N237" s="81"/>
      <c r="O237" s="82">
        <f>Arkusz10!A2</f>
        <v>761</v>
      </c>
      <c r="P237" s="82"/>
      <c r="Q237" s="59">
        <f>Arkusz10!A3</f>
        <v>687</v>
      </c>
      <c r="R237" s="60"/>
      <c r="U237" s="17"/>
      <c r="V237" s="17"/>
      <c r="W237" s="17"/>
      <c r="X237" s="17"/>
      <c r="Y237" s="18"/>
    </row>
    <row r="238" spans="7:26" x14ac:dyDescent="0.25">
      <c r="G238" s="83" t="s">
        <v>84</v>
      </c>
      <c r="H238" s="84"/>
      <c r="I238" s="84"/>
      <c r="J238" s="84"/>
      <c r="K238" s="84"/>
      <c r="L238" s="84"/>
      <c r="M238" s="84"/>
      <c r="N238" s="84"/>
      <c r="O238" s="85">
        <f>Arkusz10!A4</f>
        <v>70</v>
      </c>
      <c r="P238" s="85"/>
      <c r="Q238" s="65">
        <f>Arkusz10!A5</f>
        <v>56</v>
      </c>
      <c r="R238" s="66"/>
      <c r="U238" s="17"/>
      <c r="V238" s="17"/>
      <c r="W238" s="17"/>
      <c r="X238" s="17"/>
      <c r="Y238" s="18"/>
    </row>
    <row r="239" spans="7:26" x14ac:dyDescent="0.25">
      <c r="G239" s="80" t="s">
        <v>85</v>
      </c>
      <c r="H239" s="81"/>
      <c r="I239" s="81"/>
      <c r="J239" s="81"/>
      <c r="K239" s="81"/>
      <c r="L239" s="81"/>
      <c r="M239" s="81"/>
      <c r="N239" s="81"/>
      <c r="O239" s="82">
        <f>Arkusz10!A6</f>
        <v>23</v>
      </c>
      <c r="P239" s="82"/>
      <c r="Q239" s="59">
        <f>Arkusz10!A7</f>
        <v>29</v>
      </c>
      <c r="R239" s="60"/>
      <c r="U239" s="17"/>
      <c r="V239" s="17"/>
      <c r="W239" s="17"/>
      <c r="X239" s="17"/>
      <c r="Y239" s="18"/>
    </row>
    <row r="240" spans="7:26" ht="15.75" thickBot="1" x14ac:dyDescent="0.3">
      <c r="G240" s="103" t="s">
        <v>86</v>
      </c>
      <c r="H240" s="104"/>
      <c r="I240" s="104"/>
      <c r="J240" s="104"/>
      <c r="K240" s="104"/>
      <c r="L240" s="104"/>
      <c r="M240" s="104"/>
      <c r="N240" s="104"/>
      <c r="O240" s="102">
        <f>Arkusz10!A8</f>
        <v>2</v>
      </c>
      <c r="P240" s="102"/>
      <c r="Q240" s="61">
        <f>Arkusz10!A9</f>
        <v>2</v>
      </c>
      <c r="R240" s="62"/>
      <c r="U240" s="17"/>
      <c r="V240" s="17"/>
      <c r="W240" s="17"/>
      <c r="X240" s="17"/>
      <c r="Y240" s="18"/>
    </row>
    <row r="241" spans="7:26" ht="15.75" thickBot="1" x14ac:dyDescent="0.3">
      <c r="G241" s="105" t="s">
        <v>82</v>
      </c>
      <c r="H241" s="106"/>
      <c r="I241" s="106"/>
      <c r="J241" s="106"/>
      <c r="K241" s="106"/>
      <c r="L241" s="106"/>
      <c r="M241" s="106"/>
      <c r="N241" s="106"/>
      <c r="O241" s="67">
        <f>SUM(O237:O240)</f>
        <v>856</v>
      </c>
      <c r="P241" s="67"/>
      <c r="Q241" s="63">
        <f>SUM(Q237:Q240)</f>
        <v>774</v>
      </c>
      <c r="R241" s="64"/>
      <c r="U241" s="17"/>
      <c r="V241" s="17"/>
      <c r="W241" s="17"/>
      <c r="X241" s="17"/>
      <c r="Y241" s="18"/>
    </row>
    <row r="242" spans="7:26" x14ac:dyDescent="0.25">
      <c r="V242" s="17"/>
      <c r="W242" s="17"/>
      <c r="X242" s="17"/>
      <c r="Y242" s="18"/>
      <c r="Z242" s="17"/>
    </row>
    <row r="243" spans="7:26" x14ac:dyDescent="0.25">
      <c r="V243" s="17"/>
      <c r="W243" s="17"/>
      <c r="X243" s="17"/>
      <c r="Y243" s="18"/>
      <c r="Z243" s="17"/>
    </row>
    <row r="244" spans="7:26" ht="15.75" thickBot="1" x14ac:dyDescent="0.3">
      <c r="V244" s="17"/>
      <c r="W244" s="17"/>
      <c r="X244" s="17"/>
      <c r="Y244" s="18"/>
      <c r="Z244" s="17"/>
    </row>
    <row r="245" spans="7:26" ht="24.95" customHeight="1" x14ac:dyDescent="0.25">
      <c r="G245" s="86" t="s">
        <v>2</v>
      </c>
      <c r="H245" s="87"/>
      <c r="I245" s="87"/>
      <c r="J245" s="87"/>
      <c r="K245" s="87" t="s">
        <v>3</v>
      </c>
      <c r="L245" s="87"/>
      <c r="M245" s="90" t="str">
        <f>CONCATENATE("decyzje ",Arkusz18!C2," - ",Arkusz18!B2," r.")</f>
        <v>decyzje 01.01.2017 - 31.01.2017 r.</v>
      </c>
      <c r="N245" s="90"/>
      <c r="O245" s="90"/>
      <c r="P245" s="90"/>
      <c r="Q245" s="90"/>
      <c r="R245" s="91"/>
      <c r="V245" s="17"/>
      <c r="W245" s="17"/>
      <c r="X245" s="17"/>
      <c r="Y245" s="18"/>
      <c r="Z245" s="17"/>
    </row>
    <row r="246" spans="7:26" ht="60.75" customHeight="1" x14ac:dyDescent="0.25">
      <c r="G246" s="88"/>
      <c r="H246" s="89"/>
      <c r="I246" s="89"/>
      <c r="J246" s="89"/>
      <c r="K246" s="89"/>
      <c r="L246" s="89"/>
      <c r="M246" s="92" t="s">
        <v>26</v>
      </c>
      <c r="N246" s="92"/>
      <c r="O246" s="92" t="s">
        <v>27</v>
      </c>
      <c r="P246" s="92"/>
      <c r="Q246" s="92" t="s">
        <v>28</v>
      </c>
      <c r="R246" s="117"/>
      <c r="V246" s="17"/>
      <c r="W246" s="17"/>
      <c r="X246" s="17"/>
      <c r="Y246" s="18"/>
      <c r="Z246" s="17"/>
    </row>
    <row r="247" spans="7:26" x14ac:dyDescent="0.25">
      <c r="G247" s="248" t="s">
        <v>40</v>
      </c>
      <c r="H247" s="249"/>
      <c r="I247" s="249"/>
      <c r="J247" s="249"/>
      <c r="K247" s="171">
        <f>Arkusz11!B5</f>
        <v>11682</v>
      </c>
      <c r="L247" s="171"/>
      <c r="M247" s="93">
        <f>Arkusz11!B3</f>
        <v>8839</v>
      </c>
      <c r="N247" s="93"/>
      <c r="O247" s="93">
        <f>Arkusz11!B2</f>
        <v>826</v>
      </c>
      <c r="P247" s="93"/>
      <c r="Q247" s="93">
        <f>Arkusz11!B4</f>
        <v>382</v>
      </c>
      <c r="R247" s="94"/>
      <c r="V247" s="17"/>
      <c r="W247" s="17"/>
      <c r="X247" s="17"/>
      <c r="Y247" s="18"/>
      <c r="Z247" s="17"/>
    </row>
    <row r="248" spans="7:26" x14ac:dyDescent="0.25">
      <c r="G248" s="246" t="s">
        <v>41</v>
      </c>
      <c r="H248" s="247"/>
      <c r="I248" s="247"/>
      <c r="J248" s="247"/>
      <c r="K248" s="245">
        <f>Arkusz11!B13</f>
        <v>2227</v>
      </c>
      <c r="L248" s="245"/>
      <c r="M248" s="300">
        <f>Arkusz11!B11</f>
        <v>922</v>
      </c>
      <c r="N248" s="300"/>
      <c r="O248" s="300">
        <f>Arkusz11!B10</f>
        <v>86</v>
      </c>
      <c r="P248" s="300"/>
      <c r="Q248" s="300">
        <f>Arkusz11!B12</f>
        <v>68</v>
      </c>
      <c r="R248" s="301"/>
      <c r="V248" s="17"/>
      <c r="W248" s="17"/>
      <c r="X248" s="17"/>
      <c r="Y248" s="18"/>
      <c r="Z248" s="17"/>
    </row>
    <row r="249" spans="7:26" ht="15.75" thickBot="1" x14ac:dyDescent="0.3">
      <c r="G249" s="100" t="s">
        <v>25</v>
      </c>
      <c r="H249" s="101"/>
      <c r="I249" s="101"/>
      <c r="J249" s="101"/>
      <c r="K249" s="250">
        <f>Arkusz11!B9</f>
        <v>200</v>
      </c>
      <c r="L249" s="250"/>
      <c r="M249" s="238">
        <f>Arkusz11!B7</f>
        <v>145</v>
      </c>
      <c r="N249" s="238"/>
      <c r="O249" s="238">
        <f>Arkusz11!B6</f>
        <v>16</v>
      </c>
      <c r="P249" s="238"/>
      <c r="Q249" s="238">
        <f>Arkusz11!B8</f>
        <v>19</v>
      </c>
      <c r="R249" s="239"/>
      <c r="V249" s="17"/>
      <c r="W249" s="17"/>
      <c r="X249" s="17"/>
      <c r="Y249" s="18"/>
      <c r="Z249" s="17"/>
    </row>
    <row r="250" spans="7:26" ht="15.75" thickBot="1" x14ac:dyDescent="0.3">
      <c r="G250" s="233" t="s">
        <v>82</v>
      </c>
      <c r="H250" s="234"/>
      <c r="I250" s="234"/>
      <c r="J250" s="234"/>
      <c r="K250" s="241">
        <f>SUM(K247:L249)</f>
        <v>14109</v>
      </c>
      <c r="L250" s="241"/>
      <c r="M250" s="241">
        <f t="shared" ref="M250" si="7">SUM(M247:N249)</f>
        <v>9906</v>
      </c>
      <c r="N250" s="241"/>
      <c r="O250" s="241">
        <f t="shared" ref="O250" si="8">SUM(O247:P249)</f>
        <v>928</v>
      </c>
      <c r="P250" s="241"/>
      <c r="Q250" s="241">
        <f t="shared" ref="Q250" si="9">SUM(Q247:R249)</f>
        <v>469</v>
      </c>
      <c r="R250" s="242"/>
      <c r="V250" s="17"/>
      <c r="W250" s="17"/>
      <c r="X250" s="17"/>
      <c r="Y250" s="18"/>
      <c r="Z250" s="17"/>
    </row>
    <row r="251" spans="7:26" x14ac:dyDescent="0.25">
      <c r="V251" s="17"/>
      <c r="W251" s="17"/>
      <c r="X251" s="17"/>
      <c r="Y251" s="18"/>
      <c r="Z251" s="17"/>
    </row>
    <row r="252" spans="7:26" x14ac:dyDescent="0.25">
      <c r="V252" s="17"/>
      <c r="W252" s="17"/>
      <c r="X252" s="17"/>
      <c r="Y252" s="18"/>
      <c r="Z252" s="17"/>
    </row>
    <row r="253" spans="7:26" x14ac:dyDescent="0.25">
      <c r="V253" s="17"/>
      <c r="W253" s="17"/>
      <c r="X253" s="17"/>
      <c r="Y253" s="18"/>
      <c r="Z253" s="17"/>
    </row>
    <row r="254" spans="7:26" ht="15" customHeight="1" x14ac:dyDescent="0.25"/>
    <row r="255" spans="7:26" x14ac:dyDescent="0.25">
      <c r="N255" s="19"/>
      <c r="O255" s="19"/>
      <c r="P255" s="19"/>
      <c r="Q255" s="19"/>
      <c r="R255" s="19"/>
      <c r="S255" s="19"/>
      <c r="T255" s="19"/>
      <c r="U255" s="19"/>
      <c r="V255" s="20"/>
      <c r="W255" s="19"/>
      <c r="X255" s="21"/>
      <c r="Y255" s="22"/>
      <c r="Z255" s="21"/>
    </row>
    <row r="270" spans="7:18" ht="15.75" thickBot="1" x14ac:dyDescent="0.3"/>
    <row r="271" spans="7:18" x14ac:dyDescent="0.25">
      <c r="G271" s="74" t="s">
        <v>2</v>
      </c>
      <c r="H271" s="75"/>
      <c r="I271" s="75"/>
      <c r="J271" s="75"/>
      <c r="K271" s="75"/>
      <c r="L271" s="75"/>
      <c r="M271" s="75"/>
      <c r="N271" s="75"/>
      <c r="O271" s="78" t="s">
        <v>3</v>
      </c>
      <c r="P271" s="78"/>
      <c r="Q271" s="69" t="s">
        <v>87</v>
      </c>
      <c r="R271" s="70"/>
    </row>
    <row r="272" spans="7:18" ht="45.75" customHeight="1" x14ac:dyDescent="0.25">
      <c r="G272" s="76"/>
      <c r="H272" s="77"/>
      <c r="I272" s="77"/>
      <c r="J272" s="77"/>
      <c r="K272" s="77"/>
      <c r="L272" s="77"/>
      <c r="M272" s="77"/>
      <c r="N272" s="77"/>
      <c r="O272" s="79"/>
      <c r="P272" s="79"/>
      <c r="Q272" s="71"/>
      <c r="R272" s="72"/>
    </row>
    <row r="273" spans="1:25" x14ac:dyDescent="0.25">
      <c r="G273" s="80" t="s">
        <v>83</v>
      </c>
      <c r="H273" s="81"/>
      <c r="I273" s="81"/>
      <c r="J273" s="81"/>
      <c r="K273" s="81"/>
      <c r="L273" s="81"/>
      <c r="M273" s="81"/>
      <c r="N273" s="81"/>
      <c r="O273" s="82">
        <f>Arkusz12!A2</f>
        <v>687</v>
      </c>
      <c r="P273" s="82"/>
      <c r="Q273" s="59">
        <f>Arkusz12!A3</f>
        <v>761</v>
      </c>
      <c r="R273" s="60"/>
    </row>
    <row r="274" spans="1:25" x14ac:dyDescent="0.25">
      <c r="G274" s="83" t="s">
        <v>84</v>
      </c>
      <c r="H274" s="84"/>
      <c r="I274" s="84"/>
      <c r="J274" s="84"/>
      <c r="K274" s="84"/>
      <c r="L274" s="84"/>
      <c r="M274" s="84"/>
      <c r="N274" s="84"/>
      <c r="O274" s="85">
        <f>Arkusz12!A4</f>
        <v>56</v>
      </c>
      <c r="P274" s="85"/>
      <c r="Q274" s="65">
        <f>Arkusz12!A5</f>
        <v>70</v>
      </c>
      <c r="R274" s="66"/>
    </row>
    <row r="275" spans="1:25" x14ac:dyDescent="0.25">
      <c r="G275" s="80" t="s">
        <v>85</v>
      </c>
      <c r="H275" s="81"/>
      <c r="I275" s="81"/>
      <c r="J275" s="81"/>
      <c r="K275" s="81"/>
      <c r="L275" s="81"/>
      <c r="M275" s="81"/>
      <c r="N275" s="81"/>
      <c r="O275" s="82">
        <f>Arkusz12!A6</f>
        <v>23</v>
      </c>
      <c r="P275" s="82"/>
      <c r="Q275" s="59">
        <f>Arkusz12!A7</f>
        <v>29</v>
      </c>
      <c r="R275" s="60"/>
    </row>
    <row r="276" spans="1:25" ht="15.75" thickBot="1" x14ac:dyDescent="0.3">
      <c r="G276" s="103" t="s">
        <v>86</v>
      </c>
      <c r="H276" s="104"/>
      <c r="I276" s="104"/>
      <c r="J276" s="104"/>
      <c r="K276" s="104"/>
      <c r="L276" s="104"/>
      <c r="M276" s="104"/>
      <c r="N276" s="104"/>
      <c r="O276" s="102">
        <f>Arkusz12!A8</f>
        <v>2</v>
      </c>
      <c r="P276" s="102"/>
      <c r="Q276" s="61">
        <f>Arkusz12!A9</f>
        <v>2</v>
      </c>
      <c r="R276" s="62"/>
    </row>
    <row r="277" spans="1:25" ht="15.75" thickBot="1" x14ac:dyDescent="0.3">
      <c r="G277" s="105" t="s">
        <v>82</v>
      </c>
      <c r="H277" s="106"/>
      <c r="I277" s="106"/>
      <c r="J277" s="106"/>
      <c r="K277" s="106"/>
      <c r="L277" s="106"/>
      <c r="M277" s="106"/>
      <c r="N277" s="106"/>
      <c r="O277" s="67">
        <f>SUM(O273:P276)</f>
        <v>768</v>
      </c>
      <c r="P277" s="67"/>
      <c r="Q277" s="67">
        <f>SUM(Q273:R276)</f>
        <v>862</v>
      </c>
      <c r="R277" s="68"/>
    </row>
    <row r="280" spans="1:25" x14ac:dyDescent="0.25">
      <c r="A280" s="178" t="s">
        <v>133</v>
      </c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</row>
    <row r="281" spans="1:25" x14ac:dyDescent="0.25">
      <c r="A281" s="178"/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8"/>
      <c r="W281" s="178"/>
      <c r="X281" s="178"/>
      <c r="Y281" s="178"/>
    </row>
    <row r="282" spans="1:25" x14ac:dyDescent="0.25">
      <c r="A282" s="178"/>
      <c r="B282" s="178"/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8"/>
      <c r="W282" s="178"/>
      <c r="X282" s="178"/>
      <c r="Y282" s="178"/>
    </row>
    <row r="283" spans="1:25" x14ac:dyDescent="0.25">
      <c r="A283" s="178"/>
      <c r="B283" s="178"/>
      <c r="C283" s="178"/>
      <c r="D283" s="178"/>
      <c r="E283" s="178"/>
      <c r="F283" s="178"/>
      <c r="G283" s="178"/>
      <c r="H283" s="178"/>
      <c r="I283" s="178"/>
      <c r="J283" s="178"/>
      <c r="K283" s="178"/>
      <c r="L283" s="178"/>
      <c r="M283" s="178"/>
      <c r="N283" s="178"/>
      <c r="O283" s="178"/>
      <c r="P283" s="178"/>
      <c r="Q283" s="178"/>
      <c r="R283" s="178"/>
      <c r="S283" s="178"/>
      <c r="T283" s="178"/>
      <c r="U283" s="178"/>
      <c r="V283" s="178"/>
      <c r="W283" s="178"/>
      <c r="X283" s="178"/>
      <c r="Y283" s="178"/>
    </row>
    <row r="284" spans="1:25" x14ac:dyDescent="0.25">
      <c r="A284" s="178"/>
      <c r="B284" s="178"/>
      <c r="C284" s="178"/>
      <c r="D284" s="178"/>
      <c r="E284" s="178"/>
      <c r="F284" s="178"/>
      <c r="G284" s="178"/>
      <c r="H284" s="178"/>
      <c r="I284" s="178"/>
      <c r="J284" s="178"/>
      <c r="K284" s="178"/>
      <c r="L284" s="178"/>
      <c r="M284" s="178"/>
      <c r="N284" s="178"/>
      <c r="O284" s="178"/>
      <c r="P284" s="178"/>
      <c r="Q284" s="178"/>
      <c r="R284" s="178"/>
      <c r="S284" s="178"/>
      <c r="T284" s="178"/>
      <c r="U284" s="178"/>
      <c r="V284" s="178"/>
      <c r="W284" s="178"/>
      <c r="X284" s="178"/>
      <c r="Y284" s="178"/>
    </row>
    <row r="285" spans="1:25" x14ac:dyDescent="0.25">
      <c r="A285" s="178"/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  <c r="S285" s="178"/>
      <c r="T285" s="178"/>
      <c r="U285" s="178"/>
      <c r="V285" s="178"/>
      <c r="W285" s="178"/>
      <c r="X285" s="178"/>
      <c r="Y285" s="178"/>
    </row>
    <row r="286" spans="1:25" x14ac:dyDescent="0.25">
      <c r="A286" s="178"/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178"/>
      <c r="O286" s="178"/>
      <c r="P286" s="178"/>
      <c r="Q286" s="178"/>
      <c r="R286" s="178"/>
      <c r="S286" s="178"/>
      <c r="T286" s="178"/>
      <c r="U286" s="178"/>
      <c r="V286" s="178"/>
      <c r="W286" s="178"/>
      <c r="X286" s="178"/>
      <c r="Y286" s="178"/>
    </row>
    <row r="287" spans="1:25" x14ac:dyDescent="0.25">
      <c r="A287" s="178"/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178"/>
      <c r="O287" s="178"/>
      <c r="P287" s="178"/>
      <c r="Q287" s="178"/>
      <c r="R287" s="178"/>
      <c r="S287" s="178"/>
      <c r="T287" s="178"/>
      <c r="U287" s="178"/>
      <c r="V287" s="178"/>
      <c r="W287" s="178"/>
      <c r="X287" s="178"/>
      <c r="Y287" s="178"/>
    </row>
    <row r="288" spans="1:25" x14ac:dyDescent="0.25">
      <c r="A288" s="178"/>
      <c r="B288" s="178"/>
      <c r="C288" s="17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178"/>
      <c r="O288" s="178"/>
      <c r="P288" s="178"/>
      <c r="Q288" s="178"/>
      <c r="R288" s="178"/>
      <c r="S288" s="178"/>
      <c r="T288" s="178"/>
      <c r="U288" s="178"/>
      <c r="V288" s="178"/>
      <c r="W288" s="178"/>
      <c r="X288" s="178"/>
      <c r="Y288" s="178"/>
    </row>
    <row r="293" spans="1:26" ht="15" customHeight="1" x14ac:dyDescent="0.25">
      <c r="A293" s="148" t="s">
        <v>101</v>
      </c>
      <c r="B293" s="148"/>
      <c r="C293" s="148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148"/>
      <c r="O293" s="148"/>
      <c r="P293" s="148"/>
      <c r="Q293" s="148"/>
      <c r="R293" s="148"/>
      <c r="S293" s="148"/>
      <c r="T293" s="148"/>
      <c r="U293" s="148"/>
    </row>
    <row r="294" spans="1:26" ht="25.5" customHeight="1" x14ac:dyDescent="0.25">
      <c r="A294" s="148"/>
      <c r="B294" s="148"/>
      <c r="C294" s="148"/>
      <c r="D294" s="148"/>
      <c r="E294" s="148"/>
      <c r="F294" s="148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  <c r="T294" s="148"/>
      <c r="U294" s="148"/>
    </row>
    <row r="295" spans="1:26" ht="25.5" customHeight="1" thickBot="1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73" t="str">
        <f>CONCATENATE(Arkusz18!C2," - ",Arkusz18!B2," r.")</f>
        <v>01.01.2017 - 31.01.2017 r.</v>
      </c>
      <c r="M295" s="73"/>
      <c r="N295" s="73"/>
      <c r="O295" s="73"/>
      <c r="P295" s="73"/>
      <c r="Q295" s="73"/>
      <c r="R295" s="73"/>
      <c r="S295" s="73"/>
      <c r="T295" s="73"/>
      <c r="U295" s="73"/>
      <c r="V295" s="73"/>
    </row>
    <row r="296" spans="1:26" ht="121.5" customHeight="1" x14ac:dyDescent="0.25">
      <c r="C296" s="211" t="s">
        <v>2</v>
      </c>
      <c r="D296" s="212"/>
      <c r="E296" s="212"/>
      <c r="F296" s="212"/>
      <c r="G296" s="212"/>
      <c r="H296" s="212"/>
      <c r="I296" s="212"/>
      <c r="J296" s="212"/>
      <c r="K296" s="212"/>
      <c r="L296" s="298" t="s">
        <v>89</v>
      </c>
      <c r="M296" s="298"/>
      <c r="N296" s="23" t="s">
        <v>12</v>
      </c>
      <c r="O296" s="23" t="s">
        <v>105</v>
      </c>
      <c r="P296" s="23" t="s">
        <v>94</v>
      </c>
      <c r="Q296" s="23" t="s">
        <v>60</v>
      </c>
      <c r="R296" s="23" t="s">
        <v>45</v>
      </c>
      <c r="S296" s="23" t="s">
        <v>4</v>
      </c>
      <c r="T296" s="49" t="s">
        <v>48</v>
      </c>
      <c r="U296" s="23" t="s">
        <v>93</v>
      </c>
      <c r="V296" s="298" t="s">
        <v>88</v>
      </c>
      <c r="W296" s="299"/>
      <c r="Y296" s="3"/>
      <c r="Z296" s="6"/>
    </row>
    <row r="297" spans="1:26" x14ac:dyDescent="0.25">
      <c r="C297" s="175" t="s">
        <v>40</v>
      </c>
      <c r="D297" s="176"/>
      <c r="E297" s="176"/>
      <c r="F297" s="176"/>
      <c r="G297" s="176"/>
      <c r="H297" s="176"/>
      <c r="I297" s="176"/>
      <c r="J297" s="176"/>
      <c r="K297" s="176"/>
      <c r="L297" s="93">
        <f>Arkusz13!C2</f>
        <v>394</v>
      </c>
      <c r="M297" s="93"/>
      <c r="N297" s="39">
        <f>Arkusz13!C18</f>
        <v>100</v>
      </c>
      <c r="O297" s="39">
        <f>Arkusz13!C34</f>
        <v>70</v>
      </c>
      <c r="P297" s="39">
        <f>Arkusz13!C50</f>
        <v>54</v>
      </c>
      <c r="Q297" s="39">
        <f>Arkusz13!C66</f>
        <v>4</v>
      </c>
      <c r="R297" s="39">
        <f>Arkusz13!C82</f>
        <v>0</v>
      </c>
      <c r="S297" s="39">
        <f>Arkusz13!C98</f>
        <v>0</v>
      </c>
      <c r="T297" s="50">
        <f>Arkusz13!C114</f>
        <v>0</v>
      </c>
      <c r="U297" s="39">
        <f>Arkusz13!C130-SUM(N297:T297)</f>
        <v>107</v>
      </c>
      <c r="V297" s="171">
        <f t="shared" ref="V297:V311" si="10">SUM(N297:U297)</f>
        <v>335</v>
      </c>
      <c r="W297" s="254"/>
      <c r="Y297" s="3"/>
      <c r="Z297" s="6"/>
    </row>
    <row r="298" spans="1:26" x14ac:dyDescent="0.25">
      <c r="C298" s="173" t="s">
        <v>41</v>
      </c>
      <c r="D298" s="174"/>
      <c r="E298" s="174"/>
      <c r="F298" s="174"/>
      <c r="G298" s="174"/>
      <c r="H298" s="174"/>
      <c r="I298" s="174"/>
      <c r="J298" s="174"/>
      <c r="K298" s="174"/>
      <c r="L298" s="93">
        <f>Arkusz13!C3</f>
        <v>32</v>
      </c>
      <c r="M298" s="93"/>
      <c r="N298" s="42">
        <f>Arkusz13!C19</f>
        <v>15</v>
      </c>
      <c r="O298" s="42">
        <f>Arkusz13!C35</f>
        <v>7</v>
      </c>
      <c r="P298" s="42">
        <f>Arkusz13!C51</f>
        <v>5</v>
      </c>
      <c r="Q298" s="42">
        <f>Arkusz13!C67</f>
        <v>0</v>
      </c>
      <c r="R298" s="42">
        <f>Arkusz13!C83</f>
        <v>0</v>
      </c>
      <c r="S298" s="42">
        <f>Arkusz13!C99</f>
        <v>0</v>
      </c>
      <c r="T298" s="50">
        <f>Arkusz13!C115</f>
        <v>0</v>
      </c>
      <c r="U298" s="42">
        <f>Arkusz13!C131-SUM(N298:T298)</f>
        <v>2</v>
      </c>
      <c r="V298" s="171">
        <f t="shared" si="10"/>
        <v>29</v>
      </c>
      <c r="W298" s="254"/>
      <c r="Y298" s="3"/>
      <c r="Z298" s="6"/>
    </row>
    <row r="299" spans="1:26" x14ac:dyDescent="0.25">
      <c r="C299" s="175" t="s">
        <v>42</v>
      </c>
      <c r="D299" s="176"/>
      <c r="E299" s="176"/>
      <c r="F299" s="176"/>
      <c r="G299" s="176"/>
      <c r="H299" s="176"/>
      <c r="I299" s="176"/>
      <c r="J299" s="176"/>
      <c r="K299" s="176"/>
      <c r="L299" s="93">
        <f>Arkusz13!C4</f>
        <v>5</v>
      </c>
      <c r="M299" s="93"/>
      <c r="N299" s="42">
        <f>Arkusz13!C20</f>
        <v>2</v>
      </c>
      <c r="O299" s="42">
        <f>Arkusz13!C36</f>
        <v>0</v>
      </c>
      <c r="P299" s="42">
        <f>Arkusz13!C52</f>
        <v>0</v>
      </c>
      <c r="Q299" s="42">
        <f>Arkusz13!C68</f>
        <v>0</v>
      </c>
      <c r="R299" s="42">
        <f>Arkusz13!C84</f>
        <v>0</v>
      </c>
      <c r="S299" s="42">
        <f>Arkusz13!C100</f>
        <v>0</v>
      </c>
      <c r="T299" s="50">
        <f>Arkusz13!C116</f>
        <v>0</v>
      </c>
      <c r="U299" s="42">
        <f>Arkusz13!C132-SUM(N299:T299)</f>
        <v>0</v>
      </c>
      <c r="V299" s="171">
        <f t="shared" si="10"/>
        <v>2</v>
      </c>
      <c r="W299" s="254"/>
      <c r="Y299" s="3"/>
      <c r="Z299" s="6"/>
    </row>
    <row r="300" spans="1:26" x14ac:dyDescent="0.25">
      <c r="C300" s="173" t="s">
        <v>43</v>
      </c>
      <c r="D300" s="174"/>
      <c r="E300" s="174"/>
      <c r="F300" s="174"/>
      <c r="G300" s="174"/>
      <c r="H300" s="174"/>
      <c r="I300" s="174"/>
      <c r="J300" s="174"/>
      <c r="K300" s="174"/>
      <c r="L300" s="93">
        <f>Arkusz13!C5</f>
        <v>1</v>
      </c>
      <c r="M300" s="93"/>
      <c r="N300" s="42">
        <f>Arkusz13!C21</f>
        <v>0</v>
      </c>
      <c r="O300" s="42">
        <f>Arkusz13!C37</f>
        <v>0</v>
      </c>
      <c r="P300" s="42">
        <f>Arkusz13!C53</f>
        <v>0</v>
      </c>
      <c r="Q300" s="42">
        <f>Arkusz13!C69</f>
        <v>0</v>
      </c>
      <c r="R300" s="42">
        <f>Arkusz13!C85</f>
        <v>0</v>
      </c>
      <c r="S300" s="42">
        <f>Arkusz13!C101</f>
        <v>0</v>
      </c>
      <c r="T300" s="50">
        <f>Arkusz13!C117</f>
        <v>0</v>
      </c>
      <c r="U300" s="42">
        <f>Arkusz13!C133-SUM(N300:T300)</f>
        <v>0</v>
      </c>
      <c r="V300" s="171">
        <f t="shared" si="10"/>
        <v>0</v>
      </c>
      <c r="W300" s="254"/>
      <c r="Y300" s="3"/>
      <c r="Z300" s="6"/>
    </row>
    <row r="301" spans="1:26" x14ac:dyDescent="0.25">
      <c r="C301" s="175" t="s">
        <v>44</v>
      </c>
      <c r="D301" s="176"/>
      <c r="E301" s="176"/>
      <c r="F301" s="176"/>
      <c r="G301" s="176"/>
      <c r="H301" s="176"/>
      <c r="I301" s="176"/>
      <c r="J301" s="176"/>
      <c r="K301" s="176"/>
      <c r="L301" s="93">
        <f>Arkusz13!C6</f>
        <v>0</v>
      </c>
      <c r="M301" s="93"/>
      <c r="N301" s="42">
        <f>Arkusz13!C22</f>
        <v>0</v>
      </c>
      <c r="O301" s="42">
        <f>Arkusz13!C38</f>
        <v>0</v>
      </c>
      <c r="P301" s="42">
        <f>Arkusz13!C54</f>
        <v>0</v>
      </c>
      <c r="Q301" s="42">
        <f>Arkusz13!C70</f>
        <v>0</v>
      </c>
      <c r="R301" s="42">
        <f>Arkusz13!C86</f>
        <v>0</v>
      </c>
      <c r="S301" s="42">
        <f>Arkusz13!C102</f>
        <v>0</v>
      </c>
      <c r="T301" s="50">
        <f>Arkusz13!C118</f>
        <v>0</v>
      </c>
      <c r="U301" s="42">
        <f>Arkusz13!C134-SUM(N301:T301)</f>
        <v>0</v>
      </c>
      <c r="V301" s="171">
        <f t="shared" si="10"/>
        <v>0</v>
      </c>
      <c r="W301" s="254"/>
      <c r="Y301" s="3"/>
      <c r="Z301" s="6"/>
    </row>
    <row r="302" spans="1:26" x14ac:dyDescent="0.25">
      <c r="C302" s="173" t="s">
        <v>52</v>
      </c>
      <c r="D302" s="174"/>
      <c r="E302" s="174"/>
      <c r="F302" s="174"/>
      <c r="G302" s="174"/>
      <c r="H302" s="174"/>
      <c r="I302" s="174"/>
      <c r="J302" s="174"/>
      <c r="K302" s="174"/>
      <c r="L302" s="93">
        <f>Arkusz13!C7</f>
        <v>0</v>
      </c>
      <c r="M302" s="93"/>
      <c r="N302" s="42">
        <f>Arkusz13!C23</f>
        <v>0</v>
      </c>
      <c r="O302" s="42">
        <f>Arkusz13!C39</f>
        <v>0</v>
      </c>
      <c r="P302" s="42">
        <f>Arkusz13!C55</f>
        <v>0</v>
      </c>
      <c r="Q302" s="42">
        <f>Arkusz13!C71</f>
        <v>0</v>
      </c>
      <c r="R302" s="42">
        <f>Arkusz13!C87</f>
        <v>0</v>
      </c>
      <c r="S302" s="42">
        <f>Arkusz13!C103</f>
        <v>0</v>
      </c>
      <c r="T302" s="50">
        <f>Arkusz13!C119</f>
        <v>0</v>
      </c>
      <c r="U302" s="42">
        <f>Arkusz13!C135-SUM(N302:T302)</f>
        <v>0</v>
      </c>
      <c r="V302" s="171">
        <f t="shared" si="10"/>
        <v>0</v>
      </c>
      <c r="W302" s="254"/>
      <c r="Y302" s="3"/>
      <c r="Z302" s="6"/>
    </row>
    <row r="303" spans="1:26" x14ac:dyDescent="0.25">
      <c r="C303" s="175" t="s">
        <v>53</v>
      </c>
      <c r="D303" s="176"/>
      <c r="E303" s="176"/>
      <c r="F303" s="176"/>
      <c r="G303" s="176"/>
      <c r="H303" s="176"/>
      <c r="I303" s="176"/>
      <c r="J303" s="176"/>
      <c r="K303" s="176"/>
      <c r="L303" s="93">
        <f>Arkusz13!C8</f>
        <v>0</v>
      </c>
      <c r="M303" s="93"/>
      <c r="N303" s="42">
        <f>Arkusz13!C24</f>
        <v>0</v>
      </c>
      <c r="O303" s="42">
        <f>Arkusz13!C40</f>
        <v>0</v>
      </c>
      <c r="P303" s="42">
        <f>Arkusz13!C56</f>
        <v>0</v>
      </c>
      <c r="Q303" s="42">
        <f>Arkusz13!C72</f>
        <v>0</v>
      </c>
      <c r="R303" s="42">
        <f>Arkusz13!C88</f>
        <v>0</v>
      </c>
      <c r="S303" s="42">
        <f>Arkusz13!C104</f>
        <v>0</v>
      </c>
      <c r="T303" s="50">
        <f>Arkusz13!C120</f>
        <v>0</v>
      </c>
      <c r="U303" s="42">
        <f>Arkusz13!C136-SUM(N303:T303)</f>
        <v>0</v>
      </c>
      <c r="V303" s="171">
        <f t="shared" si="10"/>
        <v>0</v>
      </c>
      <c r="W303" s="254"/>
      <c r="Y303" s="3"/>
      <c r="Z303" s="6"/>
    </row>
    <row r="304" spans="1:26" x14ac:dyDescent="0.25">
      <c r="C304" s="173" t="s">
        <v>4</v>
      </c>
      <c r="D304" s="174"/>
      <c r="E304" s="174"/>
      <c r="F304" s="174"/>
      <c r="G304" s="174"/>
      <c r="H304" s="174"/>
      <c r="I304" s="174"/>
      <c r="J304" s="174"/>
      <c r="K304" s="174"/>
      <c r="L304" s="93">
        <f>Arkusz13!C9</f>
        <v>0</v>
      </c>
      <c r="M304" s="93"/>
      <c r="N304" s="42">
        <f>Arkusz13!C25</f>
        <v>0</v>
      </c>
      <c r="O304" s="42">
        <f>Arkusz13!C41</f>
        <v>0</v>
      </c>
      <c r="P304" s="42">
        <f>Arkusz13!C57</f>
        <v>0</v>
      </c>
      <c r="Q304" s="42">
        <f>Arkusz13!C73</f>
        <v>0</v>
      </c>
      <c r="R304" s="42">
        <f>Arkusz13!C89</f>
        <v>0</v>
      </c>
      <c r="S304" s="42">
        <f>Arkusz13!C105</f>
        <v>0</v>
      </c>
      <c r="T304" s="50">
        <f>Arkusz13!C121</f>
        <v>0</v>
      </c>
      <c r="U304" s="42">
        <f>Arkusz13!C137-SUM(N304:T304)</f>
        <v>0</v>
      </c>
      <c r="V304" s="171">
        <f t="shared" si="10"/>
        <v>0</v>
      </c>
      <c r="W304" s="254"/>
      <c r="Y304" s="3"/>
      <c r="Z304" s="6"/>
    </row>
    <row r="305" spans="1:26" x14ac:dyDescent="0.25">
      <c r="C305" s="175" t="s">
        <v>45</v>
      </c>
      <c r="D305" s="176"/>
      <c r="E305" s="176"/>
      <c r="F305" s="176"/>
      <c r="G305" s="176"/>
      <c r="H305" s="176"/>
      <c r="I305" s="176"/>
      <c r="J305" s="176"/>
      <c r="K305" s="176"/>
      <c r="L305" s="93">
        <f>Arkusz13!C10</f>
        <v>0</v>
      </c>
      <c r="M305" s="93"/>
      <c r="N305" s="42">
        <f>Arkusz13!C26</f>
        <v>0</v>
      </c>
      <c r="O305" s="42">
        <f>Arkusz13!C42</f>
        <v>0</v>
      </c>
      <c r="P305" s="42">
        <f>Arkusz13!C58</f>
        <v>0</v>
      </c>
      <c r="Q305" s="42">
        <f>Arkusz13!C74</f>
        <v>0</v>
      </c>
      <c r="R305" s="42">
        <f>Arkusz13!C90</f>
        <v>0</v>
      </c>
      <c r="S305" s="42">
        <f>Arkusz13!C106</f>
        <v>0</v>
      </c>
      <c r="T305" s="50">
        <f>Arkusz13!C122</f>
        <v>0</v>
      </c>
      <c r="U305" s="42">
        <f>Arkusz13!C138-SUM(N305:T305)</f>
        <v>0</v>
      </c>
      <c r="V305" s="171">
        <f t="shared" si="10"/>
        <v>0</v>
      </c>
      <c r="W305" s="254"/>
      <c r="Y305" s="3"/>
      <c r="Z305" s="6"/>
    </row>
    <row r="306" spans="1:26" x14ac:dyDescent="0.25">
      <c r="C306" s="173" t="s">
        <v>46</v>
      </c>
      <c r="D306" s="174"/>
      <c r="E306" s="174"/>
      <c r="F306" s="174"/>
      <c r="G306" s="174"/>
      <c r="H306" s="174"/>
      <c r="I306" s="174"/>
      <c r="J306" s="174"/>
      <c r="K306" s="174"/>
      <c r="L306" s="93">
        <f>Arkusz13!C11</f>
        <v>0</v>
      </c>
      <c r="M306" s="93"/>
      <c r="N306" s="42">
        <f>Arkusz13!C27</f>
        <v>0</v>
      </c>
      <c r="O306" s="42">
        <f>Arkusz13!C43</f>
        <v>0</v>
      </c>
      <c r="P306" s="42">
        <f>Arkusz13!C59</f>
        <v>0</v>
      </c>
      <c r="Q306" s="42">
        <f>Arkusz13!C75</f>
        <v>0</v>
      </c>
      <c r="R306" s="42">
        <f>Arkusz13!C91</f>
        <v>0</v>
      </c>
      <c r="S306" s="42">
        <f>Arkusz13!C107</f>
        <v>0</v>
      </c>
      <c r="T306" s="50">
        <f>Arkusz13!C123</f>
        <v>0</v>
      </c>
      <c r="U306" s="42">
        <f>Arkusz13!C139-SUM(N306:T306)</f>
        <v>0</v>
      </c>
      <c r="V306" s="171">
        <f t="shared" si="10"/>
        <v>0</v>
      </c>
      <c r="W306" s="254"/>
      <c r="Y306" s="3"/>
      <c r="Z306" s="6"/>
    </row>
    <row r="307" spans="1:26" x14ac:dyDescent="0.25">
      <c r="C307" s="175" t="s">
        <v>47</v>
      </c>
      <c r="D307" s="176"/>
      <c r="E307" s="176"/>
      <c r="F307" s="176"/>
      <c r="G307" s="176"/>
      <c r="H307" s="176"/>
      <c r="I307" s="176"/>
      <c r="J307" s="176"/>
      <c r="K307" s="176"/>
      <c r="L307" s="93">
        <f>Arkusz13!C12</f>
        <v>98</v>
      </c>
      <c r="M307" s="93"/>
      <c r="N307" s="42">
        <f>Arkusz13!C28</f>
        <v>37</v>
      </c>
      <c r="O307" s="42">
        <f>Arkusz13!C44</f>
        <v>3</v>
      </c>
      <c r="P307" s="42">
        <f>Arkusz13!C60</f>
        <v>5</v>
      </c>
      <c r="Q307" s="42">
        <f>Arkusz13!C76</f>
        <v>12</v>
      </c>
      <c r="R307" s="42">
        <f>Arkusz13!C92</f>
        <v>1</v>
      </c>
      <c r="S307" s="42">
        <f>Arkusz13!C108</f>
        <v>0</v>
      </c>
      <c r="T307" s="50">
        <f>Arkusz13!C124</f>
        <v>15</v>
      </c>
      <c r="U307" s="42">
        <f>Arkusz13!C140-SUM(N307:T307)</f>
        <v>23</v>
      </c>
      <c r="V307" s="171">
        <f t="shared" si="10"/>
        <v>96</v>
      </c>
      <c r="W307" s="254"/>
      <c r="Y307" s="3"/>
      <c r="Z307" s="6"/>
    </row>
    <row r="308" spans="1:26" x14ac:dyDescent="0.25">
      <c r="C308" s="175" t="s">
        <v>11</v>
      </c>
      <c r="D308" s="176"/>
      <c r="E308" s="176"/>
      <c r="F308" s="176"/>
      <c r="G308" s="176"/>
      <c r="H308" s="176"/>
      <c r="I308" s="176"/>
      <c r="J308" s="176"/>
      <c r="K308" s="176"/>
      <c r="L308" s="93">
        <f>Arkusz13!C14</f>
        <v>0</v>
      </c>
      <c r="M308" s="93"/>
      <c r="N308" s="42">
        <f>Arkusz13!C30</f>
        <v>0</v>
      </c>
      <c r="O308" s="42">
        <f>Arkusz13!C46</f>
        <v>0</v>
      </c>
      <c r="P308" s="42">
        <f>Arkusz13!C62</f>
        <v>0</v>
      </c>
      <c r="Q308" s="42">
        <f>Arkusz13!C78</f>
        <v>0</v>
      </c>
      <c r="R308" s="42">
        <f>Arkusz13!C94</f>
        <v>0</v>
      </c>
      <c r="S308" s="42">
        <f>Arkusz13!C110</f>
        <v>0</v>
      </c>
      <c r="T308" s="50">
        <f>Arkusz13!C126</f>
        <v>0</v>
      </c>
      <c r="U308" s="42">
        <f>Arkusz13!C142-SUM(N308:T308)</f>
        <v>0</v>
      </c>
      <c r="V308" s="171">
        <f t="shared" si="10"/>
        <v>0</v>
      </c>
      <c r="W308" s="254"/>
      <c r="Y308" s="3"/>
      <c r="Z308" s="6"/>
    </row>
    <row r="309" spans="1:26" x14ac:dyDescent="0.25">
      <c r="C309" s="173" t="s">
        <v>49</v>
      </c>
      <c r="D309" s="174"/>
      <c r="E309" s="174"/>
      <c r="F309" s="174"/>
      <c r="G309" s="174"/>
      <c r="H309" s="174"/>
      <c r="I309" s="174"/>
      <c r="J309" s="174"/>
      <c r="K309" s="174"/>
      <c r="L309" s="93">
        <f>Arkusz13!C15</f>
        <v>1</v>
      </c>
      <c r="M309" s="93"/>
      <c r="N309" s="42">
        <f>Arkusz13!C31</f>
        <v>0</v>
      </c>
      <c r="O309" s="42">
        <f>Arkusz13!C47</f>
        <v>0</v>
      </c>
      <c r="P309" s="42">
        <f>Arkusz13!C63</f>
        <v>0</v>
      </c>
      <c r="Q309" s="42">
        <f>Arkusz13!C79</f>
        <v>0</v>
      </c>
      <c r="R309" s="42">
        <f>Arkusz13!C95</f>
        <v>0</v>
      </c>
      <c r="S309" s="42">
        <f>Arkusz13!C111</f>
        <v>0</v>
      </c>
      <c r="T309" s="50">
        <f>Arkusz13!C127</f>
        <v>0</v>
      </c>
      <c r="U309" s="42">
        <f>Arkusz13!C143-SUM(N309:T309)</f>
        <v>0</v>
      </c>
      <c r="V309" s="171">
        <f t="shared" si="10"/>
        <v>0</v>
      </c>
      <c r="W309" s="254"/>
      <c r="Y309" s="3"/>
      <c r="Z309" s="6"/>
    </row>
    <row r="310" spans="1:26" x14ac:dyDescent="0.25">
      <c r="C310" s="175" t="s">
        <v>50</v>
      </c>
      <c r="D310" s="176"/>
      <c r="E310" s="176"/>
      <c r="F310" s="176"/>
      <c r="G310" s="176"/>
      <c r="H310" s="176"/>
      <c r="I310" s="176"/>
      <c r="J310" s="176"/>
      <c r="K310" s="176"/>
      <c r="L310" s="93">
        <f>Arkusz13!C16</f>
        <v>0</v>
      </c>
      <c r="M310" s="93"/>
      <c r="N310" s="42">
        <f>Arkusz13!C32</f>
        <v>0</v>
      </c>
      <c r="O310" s="42">
        <f>Arkusz13!C48</f>
        <v>0</v>
      </c>
      <c r="P310" s="42">
        <f>Arkusz13!C64</f>
        <v>0</v>
      </c>
      <c r="Q310" s="42">
        <f>Arkusz13!C80</f>
        <v>0</v>
      </c>
      <c r="R310" s="42">
        <f>Arkusz13!C96</f>
        <v>0</v>
      </c>
      <c r="S310" s="42">
        <f>Arkusz13!C112</f>
        <v>0</v>
      </c>
      <c r="T310" s="50">
        <f>Arkusz13!C128</f>
        <v>0</v>
      </c>
      <c r="U310" s="42">
        <f>Arkusz13!C144-SUM(N310:T310)</f>
        <v>0</v>
      </c>
      <c r="V310" s="171">
        <f t="shared" si="10"/>
        <v>0</v>
      </c>
      <c r="W310" s="254"/>
      <c r="Y310" s="3"/>
      <c r="Z310" s="6"/>
    </row>
    <row r="311" spans="1:26" ht="15.75" thickBot="1" x14ac:dyDescent="0.3">
      <c r="C311" s="292" t="s">
        <v>51</v>
      </c>
      <c r="D311" s="293"/>
      <c r="E311" s="293"/>
      <c r="F311" s="293"/>
      <c r="G311" s="293"/>
      <c r="H311" s="293"/>
      <c r="I311" s="293"/>
      <c r="J311" s="293"/>
      <c r="K311" s="293"/>
      <c r="L311" s="93">
        <f>Arkusz13!C17</f>
        <v>0</v>
      </c>
      <c r="M311" s="93"/>
      <c r="N311" s="42">
        <f>Arkusz13!C33</f>
        <v>1</v>
      </c>
      <c r="O311" s="42">
        <f>Arkusz13!C49</f>
        <v>0</v>
      </c>
      <c r="P311" s="42">
        <f>Arkusz13!C65</f>
        <v>0</v>
      </c>
      <c r="Q311" s="42">
        <f>Arkusz13!C81</f>
        <v>0</v>
      </c>
      <c r="R311" s="42">
        <f>Arkusz13!C97</f>
        <v>0</v>
      </c>
      <c r="S311" s="42">
        <f>Arkusz13!C113</f>
        <v>0</v>
      </c>
      <c r="T311" s="50">
        <f>Arkusz13!C129</f>
        <v>0</v>
      </c>
      <c r="U311" s="42">
        <f>Arkusz13!C145-SUM(N311:T311)</f>
        <v>0</v>
      </c>
      <c r="V311" s="171">
        <f t="shared" si="10"/>
        <v>1</v>
      </c>
      <c r="W311" s="254"/>
      <c r="Y311" s="3"/>
      <c r="Z311" s="6"/>
    </row>
    <row r="312" spans="1:26" ht="15.75" thickBot="1" x14ac:dyDescent="0.3">
      <c r="C312" s="282" t="s">
        <v>1</v>
      </c>
      <c r="D312" s="283"/>
      <c r="E312" s="283"/>
      <c r="F312" s="283"/>
      <c r="G312" s="283"/>
      <c r="H312" s="283"/>
      <c r="I312" s="283"/>
      <c r="J312" s="283"/>
      <c r="K312" s="283"/>
      <c r="L312" s="177">
        <f>SUM(L297:L311)</f>
        <v>531</v>
      </c>
      <c r="M312" s="177"/>
      <c r="N312" s="40">
        <f t="shared" ref="N312:V312" si="11">SUM(N297:N311)</f>
        <v>155</v>
      </c>
      <c r="O312" s="40">
        <f t="shared" si="11"/>
        <v>80</v>
      </c>
      <c r="P312" s="40">
        <f t="shared" si="11"/>
        <v>64</v>
      </c>
      <c r="Q312" s="40">
        <f t="shared" si="11"/>
        <v>16</v>
      </c>
      <c r="R312" s="40">
        <f t="shared" si="11"/>
        <v>1</v>
      </c>
      <c r="S312" s="40">
        <f t="shared" si="11"/>
        <v>0</v>
      </c>
      <c r="T312" s="51">
        <f t="shared" si="11"/>
        <v>15</v>
      </c>
      <c r="U312" s="52">
        <f t="shared" si="11"/>
        <v>132</v>
      </c>
      <c r="V312" s="177">
        <f t="shared" si="11"/>
        <v>463</v>
      </c>
      <c r="W312" s="285"/>
      <c r="Y312" s="3"/>
      <c r="Z312" s="6"/>
    </row>
    <row r="313" spans="1:26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</row>
    <row r="316" spans="1:26" ht="15" customHeight="1" x14ac:dyDescent="0.25"/>
    <row r="337" spans="1:25" ht="20.25" customHeight="1" thickBot="1" x14ac:dyDescent="0.3"/>
    <row r="338" spans="1:25" ht="21.75" customHeight="1" x14ac:dyDescent="0.25">
      <c r="D338" s="297" t="s">
        <v>2</v>
      </c>
      <c r="E338" s="284"/>
      <c r="F338" s="284"/>
      <c r="G338" s="284"/>
      <c r="H338" s="284"/>
      <c r="I338" s="284"/>
      <c r="J338" s="284"/>
      <c r="K338" s="284"/>
      <c r="L338" s="284" t="s">
        <v>3</v>
      </c>
      <c r="M338" s="284"/>
      <c r="N338" s="139" t="s">
        <v>96</v>
      </c>
      <c r="O338" s="139"/>
      <c r="P338" s="139"/>
      <c r="Q338" s="286" t="s">
        <v>97</v>
      </c>
      <c r="R338" s="287"/>
      <c r="S338" s="288"/>
    </row>
    <row r="339" spans="1:25" ht="15.75" thickBot="1" x14ac:dyDescent="0.3">
      <c r="D339" s="295" t="s">
        <v>95</v>
      </c>
      <c r="E339" s="296"/>
      <c r="F339" s="296"/>
      <c r="G339" s="296"/>
      <c r="H339" s="296"/>
      <c r="I339" s="296"/>
      <c r="J339" s="296"/>
      <c r="K339" s="296"/>
      <c r="L339" s="294">
        <f>Arkusz14!B2</f>
        <v>0</v>
      </c>
      <c r="M339" s="294"/>
      <c r="N339" s="294">
        <f>Arkusz14!B3</f>
        <v>0</v>
      </c>
      <c r="O339" s="294"/>
      <c r="P339" s="294"/>
      <c r="Q339" s="289">
        <f>Arkusz14!B4</f>
        <v>0</v>
      </c>
      <c r="R339" s="290"/>
      <c r="S339" s="291"/>
    </row>
    <row r="340" spans="1:2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5" x14ac:dyDescent="0.25">
      <c r="A341" s="178" t="s">
        <v>133</v>
      </c>
      <c r="B341" s="178"/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178"/>
      <c r="O341" s="178"/>
      <c r="P341" s="178"/>
      <c r="Q341" s="178"/>
      <c r="R341" s="178"/>
      <c r="S341" s="178"/>
      <c r="T341" s="178"/>
      <c r="U341" s="178"/>
      <c r="V341" s="178"/>
      <c r="W341" s="178"/>
      <c r="X341" s="178"/>
      <c r="Y341" s="178"/>
    </row>
    <row r="342" spans="1:25" x14ac:dyDescent="0.25">
      <c r="A342" s="178"/>
      <c r="B342" s="178"/>
      <c r="C342" s="178"/>
      <c r="D342" s="178"/>
      <c r="E342" s="178"/>
      <c r="F342" s="178"/>
      <c r="G342" s="178"/>
      <c r="H342" s="178"/>
      <c r="I342" s="178"/>
      <c r="J342" s="178"/>
      <c r="K342" s="178"/>
      <c r="L342" s="178"/>
      <c r="M342" s="178"/>
      <c r="N342" s="178"/>
      <c r="O342" s="178"/>
      <c r="P342" s="178"/>
      <c r="Q342" s="178"/>
      <c r="R342" s="178"/>
      <c r="S342" s="178"/>
      <c r="T342" s="178"/>
      <c r="U342" s="178"/>
      <c r="V342" s="178"/>
      <c r="W342" s="178"/>
      <c r="X342" s="178"/>
      <c r="Y342" s="178"/>
    </row>
    <row r="343" spans="1:25" x14ac:dyDescent="0.25">
      <c r="A343" s="178"/>
      <c r="B343" s="178"/>
      <c r="C343" s="178"/>
      <c r="D343" s="178"/>
      <c r="E343" s="178"/>
      <c r="F343" s="178"/>
      <c r="G343" s="178"/>
      <c r="H343" s="178"/>
      <c r="I343" s="178"/>
      <c r="J343" s="178"/>
      <c r="K343" s="178"/>
      <c r="L343" s="178"/>
      <c r="M343" s="178"/>
      <c r="N343" s="178"/>
      <c r="O343" s="178"/>
      <c r="P343" s="178"/>
      <c r="Q343" s="178"/>
      <c r="R343" s="178"/>
      <c r="S343" s="178"/>
      <c r="T343" s="178"/>
      <c r="U343" s="178"/>
      <c r="V343" s="178"/>
      <c r="W343" s="178"/>
      <c r="X343" s="178"/>
      <c r="Y343" s="178"/>
    </row>
    <row r="344" spans="1:25" x14ac:dyDescent="0.25">
      <c r="A344" s="178"/>
      <c r="B344" s="178"/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178"/>
      <c r="O344" s="178"/>
      <c r="P344" s="178"/>
      <c r="Q344" s="178"/>
      <c r="R344" s="178"/>
      <c r="S344" s="178"/>
      <c r="T344" s="178"/>
      <c r="U344" s="178"/>
      <c r="V344" s="178"/>
      <c r="W344" s="178"/>
      <c r="X344" s="178"/>
      <c r="Y344" s="178"/>
    </row>
    <row r="345" spans="1:25" x14ac:dyDescent="0.25">
      <c r="A345" s="178"/>
      <c r="B345" s="178"/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178"/>
      <c r="O345" s="178"/>
      <c r="P345" s="178"/>
      <c r="Q345" s="178"/>
      <c r="R345" s="178"/>
      <c r="S345" s="178"/>
      <c r="T345" s="178"/>
      <c r="U345" s="178"/>
      <c r="V345" s="178"/>
      <c r="W345" s="178"/>
      <c r="X345" s="178"/>
      <c r="Y345" s="178"/>
    </row>
    <row r="346" spans="1:25" x14ac:dyDescent="0.25">
      <c r="A346" s="178"/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  <c r="N346" s="178"/>
      <c r="O346" s="178"/>
      <c r="P346" s="178"/>
      <c r="Q346" s="178"/>
      <c r="R346" s="178"/>
      <c r="S346" s="178"/>
      <c r="T346" s="178"/>
      <c r="U346" s="178"/>
      <c r="V346" s="178"/>
      <c r="W346" s="178"/>
      <c r="X346" s="178"/>
      <c r="Y346" s="178"/>
    </row>
    <row r="348" spans="1:25" ht="15" customHeight="1" x14ac:dyDescent="0.25">
      <c r="A348" s="148" t="s">
        <v>71</v>
      </c>
      <c r="B348" s="148"/>
      <c r="C348" s="148"/>
      <c r="D348" s="148"/>
      <c r="E348" s="148"/>
      <c r="F348" s="148"/>
      <c r="G348" s="148"/>
      <c r="H348" s="148"/>
      <c r="I348" s="148"/>
      <c r="J348" s="148"/>
      <c r="K348" s="148"/>
      <c r="L348" s="148"/>
      <c r="M348" s="148"/>
      <c r="N348" s="148"/>
      <c r="O348" s="148"/>
      <c r="P348" s="148"/>
      <c r="Q348" s="148"/>
      <c r="R348" s="148"/>
      <c r="S348" s="148"/>
      <c r="T348" s="148"/>
      <c r="U348" s="148"/>
    </row>
    <row r="349" spans="1:25" ht="15.75" thickBot="1" x14ac:dyDescent="0.3"/>
    <row r="350" spans="1:25" x14ac:dyDescent="0.25">
      <c r="G350" s="211" t="s">
        <v>24</v>
      </c>
      <c r="H350" s="212"/>
      <c r="I350" s="212"/>
      <c r="J350" s="212"/>
      <c r="K350" s="87" t="s">
        <v>8</v>
      </c>
      <c r="L350" s="251"/>
    </row>
    <row r="351" spans="1:25" x14ac:dyDescent="0.25">
      <c r="G351" s="207" t="s">
        <v>13</v>
      </c>
      <c r="H351" s="208"/>
      <c r="I351" s="208"/>
      <c r="J351" s="208"/>
      <c r="K351" s="171"/>
      <c r="L351" s="172"/>
    </row>
    <row r="352" spans="1:25" x14ac:dyDescent="0.25">
      <c r="G352" s="209" t="s">
        <v>14</v>
      </c>
      <c r="H352" s="210"/>
      <c r="I352" s="210"/>
      <c r="J352" s="210"/>
      <c r="K352" s="171"/>
      <c r="L352" s="172"/>
    </row>
    <row r="353" spans="1:25" x14ac:dyDescent="0.25">
      <c r="G353" s="207" t="s">
        <v>15</v>
      </c>
      <c r="H353" s="208"/>
      <c r="I353" s="208"/>
      <c r="J353" s="208"/>
      <c r="K353" s="171"/>
      <c r="L353" s="172"/>
    </row>
    <row r="354" spans="1:25" x14ac:dyDescent="0.25">
      <c r="G354" s="209" t="s">
        <v>90</v>
      </c>
      <c r="H354" s="210"/>
      <c r="I354" s="210"/>
      <c r="J354" s="210"/>
      <c r="K354" s="171"/>
      <c r="L354" s="172"/>
    </row>
    <row r="355" spans="1:25" x14ac:dyDescent="0.25">
      <c r="G355" s="207" t="s">
        <v>91</v>
      </c>
      <c r="H355" s="208"/>
      <c r="I355" s="208"/>
      <c r="J355" s="208"/>
      <c r="K355" s="171"/>
      <c r="L355" s="172"/>
    </row>
    <row r="356" spans="1:25" x14ac:dyDescent="0.25">
      <c r="G356" s="203" t="s">
        <v>102</v>
      </c>
      <c r="H356" s="204"/>
      <c r="I356" s="204"/>
      <c r="J356" s="204"/>
      <c r="K356" s="171"/>
      <c r="L356" s="172"/>
    </row>
    <row r="357" spans="1:25" x14ac:dyDescent="0.25">
      <c r="G357" s="205" t="s">
        <v>16</v>
      </c>
      <c r="H357" s="206"/>
      <c r="I357" s="206"/>
      <c r="J357" s="206"/>
      <c r="K357" s="171"/>
      <c r="L357" s="172"/>
    </row>
    <row r="358" spans="1:25" x14ac:dyDescent="0.25">
      <c r="G358" s="203" t="s">
        <v>17</v>
      </c>
      <c r="H358" s="204"/>
      <c r="I358" s="204"/>
      <c r="J358" s="204"/>
      <c r="K358" s="171"/>
      <c r="L358" s="172"/>
    </row>
    <row r="359" spans="1:25" x14ac:dyDescent="0.25">
      <c r="G359" s="205" t="s">
        <v>18</v>
      </c>
      <c r="H359" s="206"/>
      <c r="I359" s="206"/>
      <c r="J359" s="206"/>
      <c r="K359" s="171"/>
      <c r="L359" s="172"/>
    </row>
    <row r="360" spans="1:25" x14ac:dyDescent="0.25">
      <c r="G360" s="203" t="s">
        <v>19</v>
      </c>
      <c r="H360" s="204"/>
      <c r="I360" s="204"/>
      <c r="J360" s="204"/>
      <c r="K360" s="171"/>
      <c r="L360" s="172"/>
    </row>
    <row r="361" spans="1:25" ht="15.75" thickBot="1" x14ac:dyDescent="0.3">
      <c r="G361" s="280" t="s">
        <v>92</v>
      </c>
      <c r="H361" s="281"/>
      <c r="I361" s="281"/>
      <c r="J361" s="281"/>
      <c r="K361" s="171"/>
      <c r="L361" s="172"/>
    </row>
    <row r="362" spans="1:25" ht="15.75" thickBot="1" x14ac:dyDescent="0.3">
      <c r="G362" s="257" t="s">
        <v>1</v>
      </c>
      <c r="H362" s="258"/>
      <c r="I362" s="258"/>
      <c r="J362" s="258"/>
      <c r="K362" s="95"/>
      <c r="L362" s="96"/>
    </row>
    <row r="364" spans="1:25" x14ac:dyDescent="0.25">
      <c r="A364" s="178" t="s">
        <v>133</v>
      </c>
      <c r="B364" s="178"/>
      <c r="C364" s="178"/>
      <c r="D364" s="178"/>
      <c r="E364" s="178"/>
      <c r="F364" s="178"/>
      <c r="G364" s="178"/>
      <c r="H364" s="178"/>
      <c r="I364" s="178"/>
      <c r="J364" s="178"/>
      <c r="K364" s="178"/>
      <c r="L364" s="178"/>
      <c r="M364" s="178"/>
      <c r="N364" s="178"/>
      <c r="O364" s="178"/>
      <c r="P364" s="178"/>
      <c r="Q364" s="178"/>
      <c r="R364" s="178"/>
      <c r="S364" s="178"/>
      <c r="T364" s="178"/>
      <c r="U364" s="178"/>
      <c r="V364" s="178"/>
      <c r="W364" s="178"/>
      <c r="X364" s="178"/>
      <c r="Y364" s="178"/>
    </row>
    <row r="365" spans="1:25" x14ac:dyDescent="0.25">
      <c r="A365" s="178"/>
      <c r="B365" s="178"/>
      <c r="C365" s="178"/>
      <c r="D365" s="178"/>
      <c r="E365" s="178"/>
      <c r="F365" s="178"/>
      <c r="G365" s="178"/>
      <c r="H365" s="178"/>
      <c r="I365" s="178"/>
      <c r="J365" s="178"/>
      <c r="K365" s="178"/>
      <c r="L365" s="178"/>
      <c r="M365" s="178"/>
      <c r="N365" s="178"/>
      <c r="O365" s="178"/>
      <c r="P365" s="178"/>
      <c r="Q365" s="178"/>
      <c r="R365" s="178"/>
      <c r="S365" s="178"/>
      <c r="T365" s="178"/>
      <c r="U365" s="178"/>
      <c r="V365" s="178"/>
      <c r="W365" s="178"/>
      <c r="X365" s="178"/>
      <c r="Y365" s="178"/>
    </row>
    <row r="366" spans="1:25" x14ac:dyDescent="0.25">
      <c r="A366" s="178"/>
      <c r="B366" s="178"/>
      <c r="C366" s="178"/>
      <c r="D366" s="178"/>
      <c r="E366" s="178"/>
      <c r="F366" s="178"/>
      <c r="G366" s="178"/>
      <c r="H366" s="178"/>
      <c r="I366" s="178"/>
      <c r="J366" s="178"/>
      <c r="K366" s="178"/>
      <c r="L366" s="178"/>
      <c r="M366" s="178"/>
      <c r="N366" s="178"/>
      <c r="O366" s="178"/>
      <c r="P366" s="178"/>
      <c r="Q366" s="178"/>
      <c r="R366" s="178"/>
      <c r="S366" s="178"/>
      <c r="T366" s="178"/>
      <c r="U366" s="178"/>
      <c r="V366" s="178"/>
      <c r="W366" s="178"/>
      <c r="X366" s="178"/>
      <c r="Y366" s="178"/>
    </row>
    <row r="367" spans="1:25" x14ac:dyDescent="0.25">
      <c r="A367" s="178"/>
      <c r="B367" s="178"/>
      <c r="C367" s="178"/>
      <c r="D367" s="178"/>
      <c r="E367" s="178"/>
      <c r="F367" s="178"/>
      <c r="G367" s="178"/>
      <c r="H367" s="178"/>
      <c r="I367" s="178"/>
      <c r="J367" s="178"/>
      <c r="K367" s="178"/>
      <c r="L367" s="178"/>
      <c r="M367" s="178"/>
      <c r="N367" s="178"/>
      <c r="O367" s="178"/>
      <c r="P367" s="178"/>
      <c r="Q367" s="178"/>
      <c r="R367" s="178"/>
      <c r="S367" s="178"/>
      <c r="T367" s="178"/>
      <c r="U367" s="178"/>
      <c r="V367" s="178"/>
      <c r="W367" s="178"/>
      <c r="X367" s="178"/>
      <c r="Y367" s="178"/>
    </row>
    <row r="368" spans="1:25" x14ac:dyDescent="0.25">
      <c r="A368" s="178"/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  <c r="R368" s="178"/>
      <c r="S368" s="178"/>
      <c r="T368" s="178"/>
      <c r="U368" s="178"/>
      <c r="V368" s="178"/>
      <c r="W368" s="178"/>
      <c r="X368" s="178"/>
      <c r="Y368" s="178"/>
    </row>
    <row r="369" spans="1:25" x14ac:dyDescent="0.25">
      <c r="A369" s="178"/>
      <c r="B369" s="178"/>
      <c r="C369" s="178"/>
      <c r="D369" s="178"/>
      <c r="E369" s="178"/>
      <c r="F369" s="178"/>
      <c r="G369" s="178"/>
      <c r="H369" s="178"/>
      <c r="I369" s="178"/>
      <c r="J369" s="178"/>
      <c r="K369" s="178"/>
      <c r="L369" s="178"/>
      <c r="M369" s="178"/>
      <c r="N369" s="178"/>
      <c r="O369" s="178"/>
      <c r="P369" s="178"/>
      <c r="Q369" s="178"/>
      <c r="R369" s="178"/>
      <c r="S369" s="178"/>
      <c r="T369" s="178"/>
      <c r="U369" s="178"/>
      <c r="V369" s="178"/>
      <c r="W369" s="178"/>
      <c r="X369" s="178"/>
      <c r="Y369" s="178"/>
    </row>
    <row r="370" spans="1:25" x14ac:dyDescent="0.25">
      <c r="A370" s="178"/>
      <c r="B370" s="178"/>
      <c r="C370" s="178"/>
      <c r="D370" s="178"/>
      <c r="E370" s="178"/>
      <c r="F370" s="178"/>
      <c r="G370" s="178"/>
      <c r="H370" s="178"/>
      <c r="I370" s="178"/>
      <c r="J370" s="178"/>
      <c r="K370" s="178"/>
      <c r="L370" s="178"/>
      <c r="M370" s="178"/>
      <c r="N370" s="178"/>
      <c r="O370" s="178"/>
      <c r="P370" s="178"/>
      <c r="Q370" s="178"/>
      <c r="R370" s="178"/>
      <c r="S370" s="178"/>
      <c r="T370" s="178"/>
      <c r="U370" s="178"/>
      <c r="V370" s="178"/>
      <c r="W370" s="178"/>
      <c r="X370" s="178"/>
      <c r="Y370" s="178"/>
    </row>
    <row r="371" spans="1:25" x14ac:dyDescent="0.25">
      <c r="A371" s="178"/>
      <c r="B371" s="178"/>
      <c r="C371" s="178"/>
      <c r="D371" s="178"/>
      <c r="E371" s="178"/>
      <c r="F371" s="178"/>
      <c r="G371" s="178"/>
      <c r="H371" s="178"/>
      <c r="I371" s="178"/>
      <c r="J371" s="178"/>
      <c r="K371" s="178"/>
      <c r="L371" s="178"/>
      <c r="M371" s="178"/>
      <c r="N371" s="178"/>
      <c r="O371" s="178"/>
      <c r="P371" s="178"/>
      <c r="Q371" s="178"/>
      <c r="R371" s="178"/>
      <c r="S371" s="178"/>
      <c r="T371" s="178"/>
      <c r="U371" s="178"/>
      <c r="V371" s="178"/>
      <c r="W371" s="178"/>
      <c r="X371" s="178"/>
      <c r="Y371" s="178"/>
    </row>
    <row r="374" spans="1:25" x14ac:dyDescent="0.25">
      <c r="A374" s="10" t="s">
        <v>35</v>
      </c>
      <c r="B374" s="10"/>
      <c r="C374" s="10"/>
      <c r="D374" s="10"/>
      <c r="E374" s="10"/>
      <c r="F374" s="10"/>
    </row>
    <row r="375" spans="1:25" ht="15.75" thickBot="1" x14ac:dyDescent="0.3"/>
    <row r="376" spans="1:25" x14ac:dyDescent="0.25">
      <c r="D376" s="86" t="s">
        <v>33</v>
      </c>
      <c r="E376" s="87"/>
      <c r="F376" s="87"/>
      <c r="G376" s="87"/>
      <c r="H376" s="87" t="s">
        <v>3</v>
      </c>
      <c r="I376" s="87"/>
      <c r="J376" s="87"/>
      <c r="K376" s="87" t="s">
        <v>23</v>
      </c>
      <c r="L376" s="87"/>
      <c r="M376" s="251"/>
    </row>
    <row r="377" spans="1:25" x14ac:dyDescent="0.25">
      <c r="D377" s="252" t="s">
        <v>20</v>
      </c>
      <c r="E377" s="253"/>
      <c r="F377" s="253"/>
      <c r="G377" s="253"/>
      <c r="H377" s="171"/>
      <c r="I377" s="171"/>
      <c r="J377" s="171"/>
      <c r="K377" s="171"/>
      <c r="L377" s="171"/>
      <c r="M377" s="254"/>
    </row>
    <row r="378" spans="1:25" x14ac:dyDescent="0.25">
      <c r="D378" s="255" t="s">
        <v>21</v>
      </c>
      <c r="E378" s="256"/>
      <c r="F378" s="256"/>
      <c r="G378" s="256"/>
      <c r="H378" s="171"/>
      <c r="I378" s="171"/>
      <c r="J378" s="171"/>
      <c r="K378" s="171"/>
      <c r="L378" s="171"/>
      <c r="M378" s="254"/>
    </row>
    <row r="379" spans="1:25" ht="15.75" thickBot="1" x14ac:dyDescent="0.3">
      <c r="D379" s="270" t="s">
        <v>22</v>
      </c>
      <c r="E379" s="271"/>
      <c r="F379" s="271"/>
      <c r="G379" s="271"/>
      <c r="H379" s="171"/>
      <c r="I379" s="171"/>
      <c r="J379" s="171"/>
      <c r="K379" s="171"/>
      <c r="L379" s="171"/>
      <c r="M379" s="254"/>
    </row>
    <row r="380" spans="1:25" ht="15.75" thickBot="1" x14ac:dyDescent="0.3">
      <c r="D380" s="260" t="s">
        <v>1</v>
      </c>
      <c r="E380" s="261"/>
      <c r="F380" s="261"/>
      <c r="G380" s="261"/>
      <c r="H380" s="95"/>
      <c r="I380" s="95"/>
      <c r="J380" s="95"/>
      <c r="K380" s="95"/>
      <c r="L380" s="95"/>
      <c r="M380" s="96"/>
    </row>
    <row r="381" spans="1:25" s="44" customFormat="1" x14ac:dyDescent="0.25">
      <c r="D381" s="47"/>
      <c r="E381" s="47"/>
      <c r="F381" s="47"/>
      <c r="G381" s="47"/>
      <c r="H381" s="48"/>
      <c r="I381" s="48"/>
      <c r="J381" s="48"/>
      <c r="K381" s="48"/>
      <c r="L381" s="48"/>
      <c r="M381" s="48"/>
      <c r="Y381" s="6"/>
    </row>
    <row r="382" spans="1:25" s="44" customFormat="1" x14ac:dyDescent="0.25">
      <c r="D382" s="47"/>
      <c r="E382" s="47"/>
      <c r="F382" s="47"/>
      <c r="G382" s="47"/>
      <c r="H382" s="48"/>
      <c r="I382" s="48"/>
      <c r="J382" s="48"/>
      <c r="K382" s="48"/>
      <c r="L382" s="48"/>
      <c r="M382" s="48"/>
      <c r="Y382" s="6"/>
    </row>
    <row r="383" spans="1:25" s="44" customFormat="1" x14ac:dyDescent="0.25">
      <c r="D383" s="47"/>
      <c r="E383" s="47"/>
      <c r="F383" s="47"/>
      <c r="G383" s="47"/>
      <c r="H383" s="48"/>
      <c r="I383" s="48"/>
      <c r="J383" s="48"/>
      <c r="K383" s="48"/>
      <c r="L383" s="48"/>
      <c r="M383" s="48"/>
      <c r="Y383" s="6"/>
    </row>
    <row r="384" spans="1:25" x14ac:dyDescent="0.25">
      <c r="D384" s="26"/>
      <c r="E384" s="26"/>
      <c r="F384" s="26"/>
      <c r="G384" s="26"/>
      <c r="H384" s="26"/>
      <c r="I384" s="26"/>
      <c r="J384" s="26"/>
      <c r="K384" s="26"/>
      <c r="L384" s="26"/>
      <c r="M384" s="26"/>
    </row>
    <row r="385" spans="1:25" s="44" customFormat="1" x14ac:dyDescent="0.25"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Y385" s="6"/>
    </row>
    <row r="386" spans="1:25" s="44" customFormat="1" x14ac:dyDescent="0.25"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Y386" s="6"/>
    </row>
    <row r="387" spans="1:25" s="44" customFormat="1" x14ac:dyDescent="0.25"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Y387" s="6"/>
    </row>
    <row r="388" spans="1:25" s="44" customFormat="1" x14ac:dyDescent="0.25"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Y388" s="6"/>
    </row>
    <row r="389" spans="1:25" s="44" customFormat="1" x14ac:dyDescent="0.25"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Y389" s="6"/>
    </row>
    <row r="390" spans="1:25" s="44" customFormat="1" x14ac:dyDescent="0.25"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Y390" s="6"/>
    </row>
    <row r="391" spans="1:25" s="44" customFormat="1" x14ac:dyDescent="0.25"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Y391" s="6"/>
    </row>
    <row r="392" spans="1:25" s="44" customFormat="1" x14ac:dyDescent="0.25"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Y392" s="6"/>
    </row>
    <row r="393" spans="1:25" s="44" customFormat="1" x14ac:dyDescent="0.25"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Y393" s="6"/>
    </row>
    <row r="394" spans="1:25" s="44" customFormat="1" x14ac:dyDescent="0.25"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Y394" s="6"/>
    </row>
    <row r="395" spans="1:25" s="44" customFormat="1" x14ac:dyDescent="0.25"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Y395" s="6"/>
    </row>
    <row r="396" spans="1:25" s="44" customFormat="1" x14ac:dyDescent="0.25"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Y396" s="6"/>
    </row>
    <row r="398" spans="1:25" s="44" customFormat="1" x14ac:dyDescent="0.25">
      <c r="Y398" s="6"/>
    </row>
    <row r="399" spans="1:25" x14ac:dyDescent="0.25">
      <c r="A399" s="178" t="s">
        <v>133</v>
      </c>
      <c r="B399" s="178"/>
      <c r="C399" s="178"/>
      <c r="D399" s="178"/>
      <c r="E399" s="178"/>
      <c r="F399" s="178"/>
      <c r="G399" s="178"/>
      <c r="H399" s="178"/>
      <c r="I399" s="178"/>
      <c r="J399" s="178"/>
      <c r="K399" s="178"/>
      <c r="L399" s="178"/>
      <c r="M399" s="178"/>
      <c r="N399" s="178"/>
      <c r="O399" s="178"/>
      <c r="P399" s="178"/>
      <c r="Q399" s="178"/>
      <c r="R399" s="178"/>
      <c r="S399" s="178"/>
      <c r="T399" s="178"/>
      <c r="U399" s="178"/>
      <c r="V399" s="178"/>
      <c r="W399" s="178"/>
      <c r="X399" s="178"/>
      <c r="Y399" s="178"/>
    </row>
    <row r="400" spans="1:25" x14ac:dyDescent="0.25">
      <c r="A400" s="178"/>
      <c r="B400" s="178"/>
      <c r="C400" s="178"/>
      <c r="D400" s="178"/>
      <c r="E400" s="178"/>
      <c r="F400" s="178"/>
      <c r="G400" s="178"/>
      <c r="H400" s="178"/>
      <c r="I400" s="178"/>
      <c r="J400" s="178"/>
      <c r="K400" s="178"/>
      <c r="L400" s="178"/>
      <c r="M400" s="178"/>
      <c r="N400" s="178"/>
      <c r="O400" s="178"/>
      <c r="P400" s="178"/>
      <c r="Q400" s="178"/>
      <c r="R400" s="178"/>
      <c r="S400" s="178"/>
      <c r="T400" s="178"/>
      <c r="U400" s="178"/>
      <c r="V400" s="178"/>
      <c r="W400" s="178"/>
      <c r="X400" s="178"/>
      <c r="Y400" s="178"/>
    </row>
    <row r="401" spans="1:25" x14ac:dyDescent="0.25">
      <c r="A401" s="178"/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  <c r="L401" s="178"/>
      <c r="M401" s="178"/>
      <c r="N401" s="178"/>
      <c r="O401" s="178"/>
      <c r="P401" s="178"/>
      <c r="Q401" s="178"/>
      <c r="R401" s="178"/>
      <c r="S401" s="178"/>
      <c r="T401" s="178"/>
      <c r="U401" s="178"/>
      <c r="V401" s="178"/>
      <c r="W401" s="178"/>
      <c r="X401" s="178"/>
      <c r="Y401" s="178"/>
    </row>
    <row r="402" spans="1:25" x14ac:dyDescent="0.25">
      <c r="A402" s="178"/>
      <c r="B402" s="178"/>
      <c r="C402" s="178"/>
      <c r="D402" s="178"/>
      <c r="E402" s="178"/>
      <c r="F402" s="178"/>
      <c r="G402" s="178"/>
      <c r="H402" s="178"/>
      <c r="I402" s="178"/>
      <c r="J402" s="178"/>
      <c r="K402" s="178"/>
      <c r="L402" s="178"/>
      <c r="M402" s="178"/>
      <c r="N402" s="178"/>
      <c r="O402" s="178"/>
      <c r="P402" s="178"/>
      <c r="Q402" s="178"/>
      <c r="R402" s="178"/>
      <c r="S402" s="178"/>
      <c r="T402" s="178"/>
      <c r="U402" s="178"/>
      <c r="V402" s="178"/>
      <c r="W402" s="178"/>
      <c r="X402" s="178"/>
      <c r="Y402" s="178"/>
    </row>
    <row r="403" spans="1:25" x14ac:dyDescent="0.25">
      <c r="A403" s="178"/>
      <c r="B403" s="178"/>
      <c r="C403" s="178"/>
      <c r="D403" s="178"/>
      <c r="E403" s="178"/>
      <c r="F403" s="178"/>
      <c r="G403" s="178"/>
      <c r="H403" s="178"/>
      <c r="I403" s="178"/>
      <c r="J403" s="178"/>
      <c r="K403" s="178"/>
      <c r="L403" s="178"/>
      <c r="M403" s="178"/>
      <c r="N403" s="178"/>
      <c r="O403" s="178"/>
      <c r="P403" s="178"/>
      <c r="Q403" s="178"/>
      <c r="R403" s="178"/>
      <c r="S403" s="178"/>
      <c r="T403" s="178"/>
      <c r="U403" s="178"/>
      <c r="V403" s="178"/>
      <c r="W403" s="178"/>
      <c r="X403" s="178"/>
      <c r="Y403" s="178"/>
    </row>
    <row r="404" spans="1:25" x14ac:dyDescent="0.25">
      <c r="A404" s="178"/>
      <c r="B404" s="178"/>
      <c r="C404" s="178"/>
      <c r="D404" s="178"/>
      <c r="E404" s="178"/>
      <c r="F404" s="178"/>
      <c r="G404" s="178"/>
      <c r="H404" s="178"/>
      <c r="I404" s="178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8"/>
      <c r="W404" s="178"/>
      <c r="X404" s="178"/>
      <c r="Y404" s="178"/>
    </row>
    <row r="405" spans="1:25" x14ac:dyDescent="0.25">
      <c r="A405" s="178"/>
      <c r="B405" s="178"/>
      <c r="C405" s="178"/>
      <c r="D405" s="178"/>
      <c r="E405" s="178"/>
      <c r="F405" s="178"/>
      <c r="G405" s="178"/>
      <c r="H405" s="178"/>
      <c r="I405" s="178"/>
      <c r="J405" s="178"/>
      <c r="K405" s="178"/>
      <c r="L405" s="178"/>
      <c r="M405" s="178"/>
      <c r="N405" s="178"/>
      <c r="O405" s="178"/>
      <c r="P405" s="178"/>
      <c r="Q405" s="178"/>
      <c r="R405" s="178"/>
      <c r="S405" s="178"/>
      <c r="T405" s="178"/>
      <c r="U405" s="178"/>
      <c r="V405" s="178"/>
      <c r="W405" s="178"/>
      <c r="X405" s="178"/>
      <c r="Y405" s="178"/>
    </row>
    <row r="406" spans="1:25" x14ac:dyDescent="0.25">
      <c r="A406" s="178"/>
      <c r="B406" s="178"/>
      <c r="C406" s="178"/>
      <c r="D406" s="178"/>
      <c r="E406" s="178"/>
      <c r="F406" s="178"/>
      <c r="G406" s="178"/>
      <c r="H406" s="178"/>
      <c r="I406" s="178"/>
      <c r="J406" s="178"/>
      <c r="K406" s="178"/>
      <c r="L406" s="178"/>
      <c r="M406" s="178"/>
      <c r="N406" s="178"/>
      <c r="O406" s="178"/>
      <c r="P406" s="178"/>
      <c r="Q406" s="178"/>
      <c r="R406" s="178"/>
      <c r="S406" s="178"/>
      <c r="T406" s="178"/>
      <c r="U406" s="178"/>
      <c r="V406" s="178"/>
      <c r="W406" s="178"/>
      <c r="X406" s="178"/>
      <c r="Y406" s="178"/>
    </row>
    <row r="409" spans="1:25" x14ac:dyDescent="0.25">
      <c r="A409" s="10" t="s">
        <v>54</v>
      </c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25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25" ht="15.75" thickBo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25" x14ac:dyDescent="0.25">
      <c r="D412" s="262" t="s">
        <v>56</v>
      </c>
      <c r="E412" s="263"/>
      <c r="F412" s="263"/>
      <c r="G412" s="266" t="str">
        <f>CONCATENATE(Arkusz18!A2," - ",Arkusz18!B2," r.")</f>
        <v>01.01.2017 - 31.01.2017 r.</v>
      </c>
      <c r="H412" s="266"/>
      <c r="I412" s="266"/>
      <c r="J412" s="266"/>
      <c r="K412" s="266"/>
      <c r="L412" s="266"/>
      <c r="M412" s="266"/>
      <c r="N412" s="266"/>
      <c r="O412" s="266"/>
      <c r="P412" s="266"/>
      <c r="Q412" s="266"/>
      <c r="R412" s="267"/>
    </row>
    <row r="413" spans="1:25" ht="24" customHeight="1" x14ac:dyDescent="0.25">
      <c r="D413" s="264"/>
      <c r="E413" s="265"/>
      <c r="F413" s="265"/>
      <c r="G413" s="268" t="s">
        <v>73</v>
      </c>
      <c r="H413" s="268"/>
      <c r="I413" s="268"/>
      <c r="J413" s="268" t="s">
        <v>100</v>
      </c>
      <c r="K413" s="268"/>
      <c r="L413" s="268"/>
      <c r="M413" s="268" t="s">
        <v>72</v>
      </c>
      <c r="N413" s="268"/>
      <c r="O413" s="268"/>
      <c r="P413" s="268" t="s">
        <v>99</v>
      </c>
      <c r="Q413" s="268"/>
      <c r="R413" s="269"/>
    </row>
    <row r="414" spans="1:25" ht="15" customHeight="1" x14ac:dyDescent="0.25">
      <c r="D414" s="159" t="s">
        <v>98</v>
      </c>
      <c r="E414" s="160"/>
      <c r="F414" s="160"/>
      <c r="G414" s="259">
        <f>Arkusz16!A2</f>
        <v>0</v>
      </c>
      <c r="H414" s="259"/>
      <c r="I414" s="259"/>
      <c r="J414" s="259">
        <f>Arkusz16!A3</f>
        <v>0</v>
      </c>
      <c r="K414" s="259"/>
      <c r="L414" s="259"/>
      <c r="M414" s="259">
        <f>Arkusz16!A4</f>
        <v>0</v>
      </c>
      <c r="N414" s="259"/>
      <c r="O414" s="259"/>
      <c r="P414" s="259">
        <f>Arkusz16!A5</f>
        <v>0</v>
      </c>
      <c r="Q414" s="259"/>
      <c r="R414" s="259"/>
    </row>
    <row r="415" spans="1:25" x14ac:dyDescent="0.25">
      <c r="D415" s="153" t="s">
        <v>58</v>
      </c>
      <c r="E415" s="154"/>
      <c r="F415" s="154"/>
      <c r="G415" s="155">
        <f>Arkusz16!A6</f>
        <v>3351</v>
      </c>
      <c r="H415" s="155"/>
      <c r="I415" s="155"/>
      <c r="J415" s="156">
        <f>Arkusz16!A7</f>
        <v>9</v>
      </c>
      <c r="K415" s="157"/>
      <c r="L415" s="158"/>
      <c r="M415" s="156">
        <f>Arkusz16!A8</f>
        <v>18</v>
      </c>
      <c r="N415" s="157"/>
      <c r="O415" s="158"/>
      <c r="P415" s="156">
        <f>Arkusz16!A9</f>
        <v>14</v>
      </c>
      <c r="Q415" s="157"/>
      <c r="R415" s="158"/>
    </row>
    <row r="416" spans="1:25" ht="15.75" thickBot="1" x14ac:dyDescent="0.3">
      <c r="D416" s="278" t="s">
        <v>59</v>
      </c>
      <c r="E416" s="279"/>
      <c r="F416" s="279"/>
      <c r="G416" s="274">
        <f>Arkusz16!A10</f>
        <v>1256</v>
      </c>
      <c r="H416" s="274"/>
      <c r="I416" s="274"/>
      <c r="J416" s="274">
        <f>Arkusz16!A11</f>
        <v>3</v>
      </c>
      <c r="K416" s="274"/>
      <c r="L416" s="274"/>
      <c r="M416" s="274">
        <f>Arkusz16!A12</f>
        <v>28</v>
      </c>
      <c r="N416" s="274"/>
      <c r="O416" s="274"/>
      <c r="P416" s="274">
        <f>Arkusz16!A13</f>
        <v>3</v>
      </c>
      <c r="Q416" s="274"/>
      <c r="R416" s="274"/>
    </row>
    <row r="417" spans="1:25" ht="15.75" thickBot="1" x14ac:dyDescent="0.3">
      <c r="D417" s="275" t="s">
        <v>57</v>
      </c>
      <c r="E417" s="276"/>
      <c r="F417" s="276"/>
      <c r="G417" s="272">
        <f>SUM(G414:I416)</f>
        <v>4607</v>
      </c>
      <c r="H417" s="272"/>
      <c r="I417" s="272"/>
      <c r="J417" s="272">
        <f t="shared" ref="J417" si="12">SUM(J414:L416)</f>
        <v>12</v>
      </c>
      <c r="K417" s="272"/>
      <c r="L417" s="272"/>
      <c r="M417" s="272">
        <f t="shared" ref="M417" si="13">SUM(M414:O416)</f>
        <v>46</v>
      </c>
      <c r="N417" s="272"/>
      <c r="O417" s="272"/>
      <c r="P417" s="272">
        <f t="shared" ref="P417" si="14">SUM(P414:R416)</f>
        <v>17</v>
      </c>
      <c r="Q417" s="272"/>
      <c r="R417" s="273"/>
    </row>
    <row r="418" spans="1:25" x14ac:dyDescent="0.25">
      <c r="A418" s="27"/>
      <c r="B418" s="27"/>
      <c r="C418" s="27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</row>
    <row r="420" spans="1:25" ht="15.75" thickBot="1" x14ac:dyDescent="0.3"/>
    <row r="421" spans="1:25" x14ac:dyDescent="0.25">
      <c r="D421" s="262" t="s">
        <v>56</v>
      </c>
      <c r="E421" s="263"/>
      <c r="F421" s="263"/>
      <c r="G421" s="266" t="str">
        <f>CONCATENATE(Arkusz18!C2," - ",Arkusz18!B2," r.")</f>
        <v>01.01.2017 - 31.01.2017 r.</v>
      </c>
      <c r="H421" s="266"/>
      <c r="I421" s="266"/>
      <c r="J421" s="266"/>
      <c r="K421" s="266"/>
      <c r="L421" s="266"/>
      <c r="M421" s="266"/>
      <c r="N421" s="266"/>
      <c r="O421" s="266"/>
      <c r="P421" s="266"/>
      <c r="Q421" s="266"/>
      <c r="R421" s="267"/>
    </row>
    <row r="422" spans="1:25" ht="23.25" customHeight="1" x14ac:dyDescent="0.25">
      <c r="D422" s="264"/>
      <c r="E422" s="265"/>
      <c r="F422" s="265"/>
      <c r="G422" s="268" t="s">
        <v>73</v>
      </c>
      <c r="H422" s="268"/>
      <c r="I422" s="268"/>
      <c r="J422" s="268" t="s">
        <v>100</v>
      </c>
      <c r="K422" s="268"/>
      <c r="L422" s="268"/>
      <c r="M422" s="268" t="s">
        <v>72</v>
      </c>
      <c r="N422" s="268"/>
      <c r="O422" s="268"/>
      <c r="P422" s="268" t="s">
        <v>99</v>
      </c>
      <c r="Q422" s="268"/>
      <c r="R422" s="269"/>
    </row>
    <row r="423" spans="1:25" x14ac:dyDescent="0.25">
      <c r="D423" s="159" t="s">
        <v>98</v>
      </c>
      <c r="E423" s="160"/>
      <c r="F423" s="160"/>
      <c r="G423" s="259">
        <f>Arkusz17!A2</f>
        <v>0</v>
      </c>
      <c r="H423" s="259"/>
      <c r="I423" s="259"/>
      <c r="J423" s="259">
        <f>Arkusz17!A3</f>
        <v>0</v>
      </c>
      <c r="K423" s="259"/>
      <c r="L423" s="259"/>
      <c r="M423" s="259">
        <f>Arkusz17!A4</f>
        <v>0</v>
      </c>
      <c r="N423" s="259"/>
      <c r="O423" s="259"/>
      <c r="P423" s="259">
        <f>Arkusz17!A5</f>
        <v>0</v>
      </c>
      <c r="Q423" s="259"/>
      <c r="R423" s="259"/>
    </row>
    <row r="424" spans="1:25" x14ac:dyDescent="0.25">
      <c r="D424" s="153" t="s">
        <v>58</v>
      </c>
      <c r="E424" s="154"/>
      <c r="F424" s="154"/>
      <c r="G424" s="155">
        <f>Arkusz17!A6</f>
        <v>3351</v>
      </c>
      <c r="H424" s="155"/>
      <c r="I424" s="155"/>
      <c r="J424" s="155">
        <f>Arkusz17!A7</f>
        <v>9</v>
      </c>
      <c r="K424" s="155"/>
      <c r="L424" s="155"/>
      <c r="M424" s="155">
        <f>Arkusz17!A8</f>
        <v>18</v>
      </c>
      <c r="N424" s="155"/>
      <c r="O424" s="155"/>
      <c r="P424" s="155">
        <f>Arkusz17!A9</f>
        <v>14</v>
      </c>
      <c r="Q424" s="155"/>
      <c r="R424" s="155"/>
    </row>
    <row r="425" spans="1:25" ht="15.75" thickBot="1" x14ac:dyDescent="0.3">
      <c r="D425" s="278" t="s">
        <v>59</v>
      </c>
      <c r="E425" s="279"/>
      <c r="F425" s="279"/>
      <c r="G425" s="274">
        <f>Arkusz17!A10</f>
        <v>1256</v>
      </c>
      <c r="H425" s="274"/>
      <c r="I425" s="274"/>
      <c r="J425" s="274">
        <f>Arkusz17!A11</f>
        <v>3</v>
      </c>
      <c r="K425" s="274"/>
      <c r="L425" s="274"/>
      <c r="M425" s="274">
        <f>Arkusz17!A12</f>
        <v>28</v>
      </c>
      <c r="N425" s="274"/>
      <c r="O425" s="274"/>
      <c r="P425" s="274">
        <f>Arkusz17!A13</f>
        <v>3</v>
      </c>
      <c r="Q425" s="274"/>
      <c r="R425" s="274"/>
    </row>
    <row r="426" spans="1:25" ht="15.75" thickBot="1" x14ac:dyDescent="0.3">
      <c r="D426" s="275" t="s">
        <v>57</v>
      </c>
      <c r="E426" s="276"/>
      <c r="F426" s="276"/>
      <c r="G426" s="272">
        <f>SUM(G423:I425)</f>
        <v>4607</v>
      </c>
      <c r="H426" s="272"/>
      <c r="I426" s="272"/>
      <c r="J426" s="272">
        <f t="shared" ref="J426" si="15">SUM(J423:L425)</f>
        <v>12</v>
      </c>
      <c r="K426" s="272"/>
      <c r="L426" s="272"/>
      <c r="M426" s="272">
        <f t="shared" ref="M426" si="16">SUM(M423:O425)</f>
        <v>46</v>
      </c>
      <c r="N426" s="272"/>
      <c r="O426" s="272"/>
      <c r="P426" s="272">
        <f t="shared" ref="P426" si="17">SUM(P423:R425)</f>
        <v>17</v>
      </c>
      <c r="Q426" s="272"/>
      <c r="R426" s="273"/>
    </row>
    <row r="429" spans="1:25" x14ac:dyDescent="0.25">
      <c r="A429" s="142" t="s">
        <v>133</v>
      </c>
      <c r="B429" s="142"/>
      <c r="C429" s="142"/>
      <c r="D429" s="142"/>
      <c r="E429" s="142"/>
      <c r="F429" s="142"/>
      <c r="G429" s="142"/>
      <c r="H429" s="142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</row>
    <row r="430" spans="1:25" x14ac:dyDescent="0.25">
      <c r="A430" s="142"/>
      <c r="B430" s="142"/>
      <c r="C430" s="142"/>
      <c r="D430" s="142"/>
      <c r="E430" s="142"/>
      <c r="F430" s="142"/>
      <c r="G430" s="142"/>
      <c r="H430" s="142"/>
      <c r="I430" s="142"/>
      <c r="J430" s="142"/>
      <c r="K430" s="142"/>
      <c r="L430" s="142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  <c r="W430" s="142"/>
      <c r="X430" s="142"/>
      <c r="Y430" s="142"/>
    </row>
    <row r="431" spans="1:25" x14ac:dyDescent="0.25">
      <c r="A431" s="142"/>
      <c r="B431" s="142"/>
      <c r="C431" s="142"/>
      <c r="D431" s="142"/>
      <c r="E431" s="142"/>
      <c r="F431" s="142"/>
      <c r="G431" s="142"/>
      <c r="H431" s="142"/>
      <c r="I431" s="142"/>
      <c r="J431" s="142"/>
      <c r="K431" s="142"/>
      <c r="L431" s="142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  <c r="W431" s="142"/>
      <c r="X431" s="142"/>
      <c r="Y431" s="142"/>
    </row>
    <row r="432" spans="1:25" x14ac:dyDescent="0.25">
      <c r="A432" s="142"/>
      <c r="B432" s="142"/>
      <c r="C432" s="142"/>
      <c r="D432" s="142"/>
      <c r="E432" s="142"/>
      <c r="F432" s="142"/>
      <c r="G432" s="142"/>
      <c r="H432" s="142"/>
      <c r="I432" s="142"/>
      <c r="J432" s="142"/>
      <c r="K432" s="142"/>
      <c r="L432" s="142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  <c r="W432" s="142"/>
      <c r="X432" s="142"/>
      <c r="Y432" s="142"/>
    </row>
    <row r="433" spans="1:25" x14ac:dyDescent="0.25">
      <c r="A433" s="142"/>
      <c r="B433" s="142"/>
      <c r="C433" s="142"/>
      <c r="D433" s="142"/>
      <c r="E433" s="142"/>
      <c r="F433" s="142"/>
      <c r="G433" s="142"/>
      <c r="H433" s="142"/>
      <c r="I433" s="142"/>
      <c r="J433" s="142"/>
      <c r="K433" s="142"/>
      <c r="L433" s="142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  <c r="W433" s="142"/>
      <c r="X433" s="142"/>
      <c r="Y433" s="142"/>
    </row>
    <row r="434" spans="1:25" x14ac:dyDescent="0.25">
      <c r="A434" s="142"/>
      <c r="B434" s="142"/>
      <c r="C434" s="142"/>
      <c r="D434" s="142"/>
      <c r="E434" s="142"/>
      <c r="F434" s="142"/>
      <c r="G434" s="142"/>
      <c r="H434" s="142"/>
      <c r="I434" s="142"/>
      <c r="J434" s="142"/>
      <c r="K434" s="142"/>
      <c r="L434" s="142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  <c r="W434" s="142"/>
      <c r="X434" s="142"/>
      <c r="Y434" s="142"/>
    </row>
    <row r="435" spans="1:25" x14ac:dyDescent="0.25">
      <c r="A435" s="142"/>
      <c r="B435" s="142"/>
      <c r="C435" s="142"/>
      <c r="D435" s="142"/>
      <c r="E435" s="142"/>
      <c r="F435" s="142"/>
      <c r="G435" s="142"/>
      <c r="H435" s="142"/>
      <c r="I435" s="142"/>
      <c r="J435" s="142"/>
      <c r="K435" s="142"/>
      <c r="L435" s="142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  <c r="W435" s="142"/>
      <c r="X435" s="142"/>
      <c r="Y435" s="142"/>
    </row>
    <row r="436" spans="1:25" x14ac:dyDescent="0.25">
      <c r="A436" s="142"/>
      <c r="B436" s="142"/>
      <c r="C436" s="142"/>
      <c r="D436" s="142"/>
      <c r="E436" s="142"/>
      <c r="F436" s="142"/>
      <c r="G436" s="142"/>
      <c r="H436" s="142"/>
      <c r="I436" s="142"/>
      <c r="J436" s="142"/>
      <c r="K436" s="142"/>
      <c r="L436" s="142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  <c r="W436" s="142"/>
      <c r="X436" s="142"/>
      <c r="Y436" s="142"/>
    </row>
    <row r="437" spans="1:25" x14ac:dyDescent="0.25">
      <c r="A437" s="142"/>
      <c r="B437" s="142"/>
      <c r="C437" s="142"/>
      <c r="D437" s="142"/>
      <c r="E437" s="142"/>
      <c r="F437" s="142"/>
      <c r="G437" s="142"/>
      <c r="H437" s="142"/>
      <c r="I437" s="142"/>
      <c r="J437" s="142"/>
      <c r="K437" s="142"/>
      <c r="L437" s="142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  <c r="W437" s="142"/>
      <c r="X437" s="142"/>
      <c r="Y437" s="142"/>
    </row>
    <row r="441" spans="1:25" x14ac:dyDescent="0.25">
      <c r="A441" s="28" t="s">
        <v>55</v>
      </c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R441" s="29"/>
      <c r="S441" s="29"/>
      <c r="T441" s="29"/>
    </row>
    <row r="442" spans="1:25" ht="15" customHeight="1" x14ac:dyDescent="0.25">
      <c r="P442" s="30"/>
      <c r="Q442" s="30"/>
      <c r="R442" s="29"/>
      <c r="S442" s="29"/>
      <c r="T442" s="29"/>
      <c r="U442" s="30"/>
    </row>
    <row r="443" spans="1:25" ht="15" customHeight="1" x14ac:dyDescent="0.25"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5" ht="15" customHeight="1" x14ac:dyDescent="0.25">
      <c r="A444" s="178" t="s">
        <v>133</v>
      </c>
      <c r="B444" s="178"/>
      <c r="C444" s="178"/>
      <c r="D444" s="178"/>
      <c r="E444" s="178"/>
      <c r="F444" s="178"/>
      <c r="G444" s="178"/>
      <c r="H444" s="178"/>
      <c r="I444" s="178"/>
      <c r="J444" s="178"/>
      <c r="K444" s="178"/>
      <c r="L444" s="178"/>
      <c r="M444" s="178"/>
      <c r="N444" s="178"/>
      <c r="O444" s="178"/>
      <c r="P444" s="178"/>
      <c r="Q444" s="178"/>
      <c r="R444" s="178"/>
      <c r="S444" s="178"/>
      <c r="T444" s="178"/>
      <c r="U444" s="178"/>
      <c r="V444" s="178"/>
      <c r="W444" s="178"/>
      <c r="X444" s="178"/>
      <c r="Y444" s="178"/>
    </row>
    <row r="445" spans="1:25" ht="15" customHeight="1" x14ac:dyDescent="0.25">
      <c r="A445" s="178"/>
      <c r="B445" s="178"/>
      <c r="C445" s="178"/>
      <c r="D445" s="178"/>
      <c r="E445" s="178"/>
      <c r="F445" s="178"/>
      <c r="G445" s="178"/>
      <c r="H445" s="178"/>
      <c r="I445" s="178"/>
      <c r="J445" s="178"/>
      <c r="K445" s="178"/>
      <c r="L445" s="178"/>
      <c r="M445" s="178"/>
      <c r="N445" s="178"/>
      <c r="O445" s="178"/>
      <c r="P445" s="178"/>
      <c r="Q445" s="178"/>
      <c r="R445" s="178"/>
      <c r="S445" s="178"/>
      <c r="T445" s="178"/>
      <c r="U445" s="178"/>
      <c r="V445" s="178"/>
      <c r="W445" s="178"/>
      <c r="X445" s="178"/>
      <c r="Y445" s="178"/>
    </row>
    <row r="446" spans="1:25" ht="15" customHeight="1" x14ac:dyDescent="0.25">
      <c r="A446" s="178"/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178"/>
      <c r="N446" s="178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</row>
    <row r="447" spans="1:25" ht="15" customHeight="1" x14ac:dyDescent="0.25">
      <c r="A447" s="178"/>
      <c r="B447" s="178"/>
      <c r="C447" s="178"/>
      <c r="D447" s="178"/>
      <c r="E447" s="178"/>
      <c r="F447" s="178"/>
      <c r="G447" s="178"/>
      <c r="H447" s="178"/>
      <c r="I447" s="178"/>
      <c r="J447" s="178"/>
      <c r="K447" s="178"/>
      <c r="L447" s="178"/>
      <c r="M447" s="178"/>
      <c r="N447" s="178"/>
      <c r="O447" s="178"/>
      <c r="P447" s="178"/>
      <c r="Q447" s="178"/>
      <c r="R447" s="178"/>
      <c r="S447" s="178"/>
      <c r="T447" s="178"/>
      <c r="U447" s="178"/>
      <c r="V447" s="178"/>
      <c r="W447" s="178"/>
      <c r="X447" s="178"/>
      <c r="Y447" s="178"/>
    </row>
    <row r="448" spans="1:25" ht="15" customHeight="1" x14ac:dyDescent="0.25">
      <c r="A448" s="178"/>
      <c r="B448" s="178"/>
      <c r="C448" s="178"/>
      <c r="D448" s="178"/>
      <c r="E448" s="178"/>
      <c r="F448" s="178"/>
      <c r="G448" s="178"/>
      <c r="H448" s="178"/>
      <c r="I448" s="178"/>
      <c r="J448" s="178"/>
      <c r="K448" s="178"/>
      <c r="L448" s="178"/>
      <c r="M448" s="178"/>
      <c r="N448" s="178"/>
      <c r="O448" s="178"/>
      <c r="P448" s="178"/>
      <c r="Q448" s="178"/>
      <c r="R448" s="178"/>
      <c r="S448" s="178"/>
      <c r="T448" s="178"/>
      <c r="U448" s="178"/>
      <c r="V448" s="178"/>
      <c r="W448" s="178"/>
      <c r="X448" s="178"/>
      <c r="Y448" s="178"/>
    </row>
    <row r="449" spans="1:25" ht="15" customHeight="1" x14ac:dyDescent="0.25">
      <c r="A449" s="178"/>
      <c r="B449" s="178"/>
      <c r="C449" s="178"/>
      <c r="D449" s="178"/>
      <c r="E449" s="178"/>
      <c r="F449" s="178"/>
      <c r="G449" s="178"/>
      <c r="H449" s="178"/>
      <c r="I449" s="178"/>
      <c r="J449" s="178"/>
      <c r="K449" s="178"/>
      <c r="L449" s="178"/>
      <c r="M449" s="178"/>
      <c r="N449" s="178"/>
      <c r="O449" s="178"/>
      <c r="P449" s="178"/>
      <c r="Q449" s="178"/>
      <c r="R449" s="178"/>
      <c r="S449" s="178"/>
      <c r="T449" s="178"/>
      <c r="U449" s="178"/>
      <c r="V449" s="178"/>
      <c r="W449" s="178"/>
      <c r="X449" s="178"/>
      <c r="Y449" s="178"/>
    </row>
    <row r="450" spans="1:25" ht="15" customHeight="1" x14ac:dyDescent="0.25">
      <c r="A450" s="178"/>
      <c r="B450" s="178"/>
      <c r="C450" s="178"/>
      <c r="D450" s="178"/>
      <c r="E450" s="178"/>
      <c r="F450" s="178"/>
      <c r="G450" s="178"/>
      <c r="H450" s="178"/>
      <c r="I450" s="178"/>
      <c r="J450" s="178"/>
      <c r="K450" s="178"/>
      <c r="L450" s="178"/>
      <c r="M450" s="178"/>
      <c r="N450" s="178"/>
      <c r="O450" s="178"/>
      <c r="P450" s="178"/>
      <c r="Q450" s="178"/>
      <c r="R450" s="178"/>
      <c r="S450" s="178"/>
      <c r="T450" s="178"/>
      <c r="U450" s="178"/>
      <c r="V450" s="178"/>
      <c r="W450" s="178"/>
      <c r="X450" s="178"/>
      <c r="Y450" s="178"/>
    </row>
    <row r="451" spans="1:25" ht="15" customHeight="1" x14ac:dyDescent="0.25">
      <c r="A451" s="178"/>
      <c r="B451" s="178"/>
      <c r="C451" s="178"/>
      <c r="D451" s="178"/>
      <c r="E451" s="178"/>
      <c r="F451" s="178"/>
      <c r="G451" s="178"/>
      <c r="H451" s="178"/>
      <c r="I451" s="178"/>
      <c r="J451" s="178"/>
      <c r="K451" s="178"/>
      <c r="L451" s="178"/>
      <c r="M451" s="178"/>
      <c r="N451" s="178"/>
      <c r="O451" s="178"/>
      <c r="P451" s="178"/>
      <c r="Q451" s="178"/>
      <c r="R451" s="178"/>
      <c r="S451" s="178"/>
      <c r="T451" s="178"/>
      <c r="U451" s="178"/>
      <c r="V451" s="178"/>
      <c r="W451" s="178"/>
      <c r="X451" s="178"/>
      <c r="Y451" s="178"/>
    </row>
    <row r="452" spans="1:25" ht="15" customHeight="1" x14ac:dyDescent="0.25">
      <c r="A452" s="178"/>
      <c r="B452" s="178"/>
      <c r="C452" s="178"/>
      <c r="D452" s="178"/>
      <c r="E452" s="178"/>
      <c r="F452" s="178"/>
      <c r="G452" s="178"/>
      <c r="H452" s="178"/>
      <c r="I452" s="178"/>
      <c r="J452" s="178"/>
      <c r="K452" s="178"/>
      <c r="L452" s="178"/>
      <c r="M452" s="178"/>
      <c r="N452" s="178"/>
      <c r="O452" s="178"/>
      <c r="P452" s="178"/>
      <c r="Q452" s="178"/>
      <c r="R452" s="178"/>
      <c r="S452" s="178"/>
      <c r="T452" s="178"/>
      <c r="U452" s="178"/>
      <c r="V452" s="178"/>
      <c r="W452" s="178"/>
      <c r="X452" s="178"/>
      <c r="Y452" s="178"/>
    </row>
    <row r="453" spans="1:25" ht="15" customHeight="1" x14ac:dyDescent="0.25">
      <c r="A453" s="178"/>
      <c r="B453" s="178"/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178"/>
      <c r="O453" s="178"/>
      <c r="P453" s="178"/>
      <c r="Q453" s="178"/>
      <c r="R453" s="178"/>
      <c r="S453" s="178"/>
      <c r="T453" s="178"/>
      <c r="U453" s="178"/>
      <c r="V453" s="178"/>
      <c r="W453" s="178"/>
      <c r="X453" s="178"/>
      <c r="Y453" s="178"/>
    </row>
    <row r="454" spans="1:25" ht="15" customHeight="1" x14ac:dyDescent="0.25">
      <c r="A454" s="178"/>
      <c r="B454" s="178"/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178"/>
      <c r="O454" s="178"/>
      <c r="P454" s="178"/>
      <c r="Q454" s="178"/>
      <c r="R454" s="178"/>
      <c r="S454" s="178"/>
      <c r="T454" s="178"/>
      <c r="U454" s="178"/>
      <c r="V454" s="178"/>
      <c r="W454" s="178"/>
      <c r="X454" s="178"/>
      <c r="Y454" s="178"/>
    </row>
    <row r="455" spans="1:25" x14ac:dyDescent="0.25">
      <c r="A455" s="178"/>
      <c r="B455" s="178"/>
      <c r="C455" s="178"/>
      <c r="D455" s="178"/>
      <c r="E455" s="178"/>
      <c r="F455" s="178"/>
      <c r="G455" s="178"/>
      <c r="H455" s="178"/>
      <c r="I455" s="178"/>
      <c r="J455" s="178"/>
      <c r="K455" s="178"/>
      <c r="L455" s="178"/>
      <c r="M455" s="178"/>
      <c r="N455" s="178"/>
      <c r="O455" s="178"/>
      <c r="P455" s="178"/>
      <c r="Q455" s="178"/>
      <c r="R455" s="178"/>
      <c r="S455" s="178"/>
      <c r="T455" s="178"/>
      <c r="U455" s="178"/>
      <c r="V455" s="178"/>
      <c r="W455" s="178"/>
      <c r="X455" s="178"/>
      <c r="Y455" s="178"/>
    </row>
    <row r="456" spans="1:25" x14ac:dyDescent="0.25">
      <c r="A456" s="178"/>
      <c r="B456" s="178"/>
      <c r="C456" s="178"/>
      <c r="D456" s="178"/>
      <c r="E456" s="178"/>
      <c r="F456" s="178"/>
      <c r="G456" s="178"/>
      <c r="H456" s="178"/>
      <c r="I456" s="178"/>
      <c r="J456" s="178"/>
      <c r="K456" s="178"/>
      <c r="L456" s="178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</row>
    <row r="457" spans="1:25" x14ac:dyDescent="0.25">
      <c r="A457" s="178"/>
      <c r="B457" s="178"/>
      <c r="C457" s="178"/>
      <c r="D457" s="178"/>
      <c r="E457" s="178"/>
      <c r="F457" s="178"/>
      <c r="G457" s="178"/>
      <c r="H457" s="178"/>
      <c r="I457" s="178"/>
      <c r="J457" s="178"/>
      <c r="K457" s="178"/>
      <c r="L457" s="178"/>
      <c r="M457" s="178"/>
      <c r="N457" s="178"/>
      <c r="O457" s="178"/>
      <c r="P457" s="178"/>
      <c r="Q457" s="178"/>
      <c r="R457" s="178"/>
      <c r="S457" s="178"/>
      <c r="T457" s="178"/>
      <c r="U457" s="178"/>
      <c r="V457" s="178"/>
      <c r="W457" s="178"/>
      <c r="X457" s="178"/>
      <c r="Y457" s="178"/>
    </row>
    <row r="458" spans="1:25" ht="15" customHeight="1" x14ac:dyDescent="0.25">
      <c r="A458" s="178"/>
      <c r="B458" s="178"/>
      <c r="C458" s="178"/>
      <c r="D458" s="178"/>
      <c r="E458" s="178"/>
      <c r="F458" s="178"/>
      <c r="G458" s="178"/>
      <c r="H458" s="178"/>
      <c r="I458" s="178"/>
      <c r="J458" s="178"/>
      <c r="K458" s="178"/>
      <c r="L458" s="178"/>
      <c r="M458" s="178"/>
      <c r="N458" s="178"/>
      <c r="O458" s="178"/>
      <c r="P458" s="178"/>
      <c r="Q458" s="178"/>
      <c r="R458" s="178"/>
      <c r="S458" s="178"/>
      <c r="T458" s="178"/>
      <c r="U458" s="178"/>
      <c r="V458" s="178"/>
      <c r="W458" s="178"/>
      <c r="X458" s="178"/>
      <c r="Y458" s="178"/>
    </row>
    <row r="459" spans="1:25" x14ac:dyDescent="0.25">
      <c r="A459" s="178"/>
      <c r="B459" s="178"/>
      <c r="C459" s="178"/>
      <c r="D459" s="178"/>
      <c r="E459" s="178"/>
      <c r="F459" s="178"/>
      <c r="G459" s="178"/>
      <c r="H459" s="178"/>
      <c r="I459" s="178"/>
      <c r="J459" s="178"/>
      <c r="K459" s="178"/>
      <c r="L459" s="178"/>
      <c r="M459" s="178"/>
      <c r="N459" s="178"/>
      <c r="O459" s="178"/>
      <c r="P459" s="178"/>
      <c r="Q459" s="178"/>
      <c r="R459" s="178"/>
      <c r="S459" s="178"/>
      <c r="T459" s="178"/>
      <c r="U459" s="178"/>
      <c r="V459" s="178"/>
      <c r="W459" s="178"/>
      <c r="X459" s="178"/>
      <c r="Y459" s="178"/>
    </row>
    <row r="460" spans="1:25" x14ac:dyDescent="0.25">
      <c r="A460" s="178"/>
      <c r="B460" s="178"/>
      <c r="C460" s="178"/>
      <c r="D460" s="178"/>
      <c r="E460" s="178"/>
      <c r="F460" s="178"/>
      <c r="G460" s="178"/>
      <c r="H460" s="178"/>
      <c r="I460" s="178"/>
      <c r="J460" s="178"/>
      <c r="K460" s="178"/>
      <c r="L460" s="178"/>
      <c r="M460" s="178"/>
      <c r="N460" s="178"/>
      <c r="O460" s="178"/>
      <c r="P460" s="178"/>
      <c r="Q460" s="178"/>
      <c r="R460" s="178"/>
      <c r="S460" s="178"/>
      <c r="T460" s="178"/>
      <c r="U460" s="178"/>
      <c r="V460" s="178"/>
      <c r="W460" s="178"/>
      <c r="X460" s="178"/>
      <c r="Y460" s="178"/>
    </row>
    <row r="461" spans="1:25" ht="15" customHeight="1" x14ac:dyDescent="0.25">
      <c r="A461" s="178"/>
      <c r="B461" s="178"/>
      <c r="C461" s="178"/>
      <c r="D461" s="178"/>
      <c r="E461" s="178"/>
      <c r="F461" s="178"/>
      <c r="G461" s="178"/>
      <c r="H461" s="178"/>
      <c r="I461" s="178"/>
      <c r="J461" s="178"/>
      <c r="K461" s="178"/>
      <c r="L461" s="178"/>
      <c r="M461" s="178"/>
      <c r="N461" s="178"/>
      <c r="O461" s="178"/>
      <c r="P461" s="178"/>
      <c r="Q461" s="178"/>
      <c r="R461" s="178"/>
      <c r="S461" s="178"/>
      <c r="T461" s="178"/>
      <c r="U461" s="178"/>
      <c r="V461" s="178"/>
      <c r="W461" s="178"/>
      <c r="X461" s="178"/>
      <c r="Y461" s="178"/>
    </row>
    <row r="462" spans="1:25" x14ac:dyDescent="0.25">
      <c r="A462" s="178"/>
      <c r="B462" s="178"/>
      <c r="C462" s="178"/>
      <c r="D462" s="178"/>
      <c r="E462" s="178"/>
      <c r="F462" s="178"/>
      <c r="G462" s="178"/>
      <c r="H462" s="178"/>
      <c r="I462" s="178"/>
      <c r="J462" s="178"/>
      <c r="K462" s="178"/>
      <c r="L462" s="178"/>
      <c r="M462" s="178"/>
      <c r="N462" s="178"/>
      <c r="O462" s="178"/>
      <c r="P462" s="178"/>
      <c r="Q462" s="178"/>
      <c r="R462" s="178"/>
      <c r="S462" s="178"/>
      <c r="T462" s="178"/>
      <c r="U462" s="178"/>
      <c r="V462" s="178"/>
      <c r="W462" s="178"/>
      <c r="X462" s="178"/>
      <c r="Y462" s="178"/>
    </row>
    <row r="463" spans="1:25" x14ac:dyDescent="0.25">
      <c r="A463" s="178"/>
      <c r="B463" s="178"/>
      <c r="C463" s="178"/>
      <c r="D463" s="178"/>
      <c r="E463" s="178"/>
      <c r="F463" s="178"/>
      <c r="G463" s="178"/>
      <c r="H463" s="178"/>
      <c r="I463" s="178"/>
      <c r="J463" s="178"/>
      <c r="K463" s="178"/>
      <c r="L463" s="178"/>
      <c r="M463" s="178"/>
      <c r="N463" s="178"/>
      <c r="O463" s="178"/>
      <c r="P463" s="178"/>
      <c r="Q463" s="178"/>
      <c r="R463" s="178"/>
      <c r="S463" s="178"/>
      <c r="T463" s="178"/>
      <c r="U463" s="178"/>
      <c r="V463" s="178"/>
      <c r="W463" s="178"/>
      <c r="X463" s="178"/>
      <c r="Y463" s="178"/>
    </row>
    <row r="464" spans="1:25" x14ac:dyDescent="0.25">
      <c r="A464" s="178"/>
      <c r="B464" s="178"/>
      <c r="C464" s="178"/>
      <c r="D464" s="178"/>
      <c r="E464" s="178"/>
      <c r="F464" s="178"/>
      <c r="G464" s="178"/>
      <c r="H464" s="178"/>
      <c r="I464" s="178"/>
      <c r="J464" s="178"/>
      <c r="K464" s="178"/>
      <c r="L464" s="178"/>
      <c r="M464" s="178"/>
      <c r="N464" s="178"/>
      <c r="O464" s="178"/>
      <c r="P464" s="178"/>
      <c r="Q464" s="178"/>
      <c r="R464" s="178"/>
      <c r="S464" s="178"/>
      <c r="T464" s="178"/>
      <c r="U464" s="178"/>
      <c r="V464" s="178"/>
      <c r="W464" s="178"/>
      <c r="X464" s="178"/>
      <c r="Y464" s="178"/>
    </row>
    <row r="465" spans="1:25" ht="15" customHeight="1" x14ac:dyDescent="0.25">
      <c r="A465" s="178"/>
      <c r="B465" s="178"/>
      <c r="C465" s="178"/>
      <c r="D465" s="178"/>
      <c r="E465" s="178"/>
      <c r="F465" s="178"/>
      <c r="G465" s="178"/>
      <c r="H465" s="178"/>
      <c r="I465" s="178"/>
      <c r="J465" s="178"/>
      <c r="K465" s="178"/>
      <c r="L465" s="178"/>
      <c r="M465" s="178"/>
      <c r="N465" s="178"/>
      <c r="O465" s="178"/>
      <c r="P465" s="178"/>
      <c r="Q465" s="178"/>
      <c r="R465" s="178"/>
      <c r="S465" s="178"/>
      <c r="T465" s="178"/>
      <c r="U465" s="178"/>
      <c r="V465" s="178"/>
      <c r="W465" s="178"/>
      <c r="X465" s="178"/>
      <c r="Y465" s="178"/>
    </row>
    <row r="466" spans="1:25" x14ac:dyDescent="0.25">
      <c r="A466" s="178"/>
      <c r="B466" s="178"/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178"/>
      <c r="O466" s="178"/>
      <c r="P466" s="178"/>
      <c r="Q466" s="178"/>
      <c r="R466" s="178"/>
      <c r="S466" s="178"/>
      <c r="T466" s="178"/>
      <c r="U466" s="178"/>
      <c r="V466" s="178"/>
      <c r="W466" s="178"/>
      <c r="X466" s="178"/>
      <c r="Y466" s="178"/>
    </row>
    <row r="467" spans="1:25" x14ac:dyDescent="0.25">
      <c r="A467" s="178"/>
      <c r="B467" s="178"/>
      <c r="C467" s="178"/>
      <c r="D467" s="178"/>
      <c r="E467" s="178"/>
      <c r="F467" s="178"/>
      <c r="G467" s="178"/>
      <c r="H467" s="178"/>
      <c r="I467" s="178"/>
      <c r="J467" s="178"/>
      <c r="K467" s="178"/>
      <c r="L467" s="178"/>
      <c r="M467" s="178"/>
      <c r="N467" s="178"/>
      <c r="O467" s="178"/>
      <c r="P467" s="178"/>
      <c r="Q467" s="178"/>
      <c r="R467" s="178"/>
      <c r="S467" s="178"/>
      <c r="T467" s="178"/>
      <c r="U467" s="178"/>
      <c r="V467" s="178"/>
      <c r="W467" s="178"/>
      <c r="X467" s="178"/>
      <c r="Y467" s="178"/>
    </row>
    <row r="468" spans="1:25" x14ac:dyDescent="0.25">
      <c r="A468" s="178"/>
      <c r="B468" s="178"/>
      <c r="C468" s="178"/>
      <c r="D468" s="178"/>
      <c r="E468" s="178"/>
      <c r="F468" s="178"/>
      <c r="G468" s="178"/>
      <c r="H468" s="178"/>
      <c r="I468" s="178"/>
      <c r="J468" s="178"/>
      <c r="K468" s="178"/>
      <c r="L468" s="178"/>
      <c r="M468" s="178"/>
      <c r="N468" s="178"/>
      <c r="O468" s="178"/>
      <c r="P468" s="178"/>
      <c r="Q468" s="178"/>
      <c r="R468" s="178"/>
      <c r="S468" s="178"/>
      <c r="T468" s="178"/>
      <c r="U468" s="178"/>
      <c r="V468" s="178"/>
      <c r="W468" s="178"/>
      <c r="X468" s="178"/>
      <c r="Y468" s="178"/>
    </row>
    <row r="469" spans="1:25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</row>
    <row r="470" spans="1:25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</row>
    <row r="471" spans="1:25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</row>
    <row r="472" spans="1:25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</row>
    <row r="473" spans="1:25" x14ac:dyDescent="0.25">
      <c r="R473" s="31"/>
      <c r="S473" s="31"/>
      <c r="T473" s="31"/>
    </row>
    <row r="474" spans="1:25" x14ac:dyDescent="0.25">
      <c r="P474" s="32"/>
      <c r="Q474" s="32"/>
      <c r="R474" s="31"/>
      <c r="S474" s="31"/>
      <c r="T474" s="31"/>
      <c r="U474" s="32"/>
    </row>
    <row r="475" spans="1:25" x14ac:dyDescent="0.25">
      <c r="A475" s="33" t="s">
        <v>29</v>
      </c>
      <c r="B475" s="33"/>
      <c r="C475" s="33"/>
      <c r="D475" s="33"/>
      <c r="E475" s="33"/>
      <c r="F475" s="33"/>
      <c r="G475" s="33"/>
      <c r="H475" s="33"/>
      <c r="I475" s="33"/>
      <c r="N475" s="32" t="s">
        <v>31</v>
      </c>
      <c r="O475" s="32"/>
      <c r="P475" s="34"/>
      <c r="Q475" s="34"/>
      <c r="R475" s="31"/>
      <c r="S475" s="31"/>
      <c r="T475" s="31"/>
    </row>
    <row r="476" spans="1:25" ht="15" customHeight="1" x14ac:dyDescent="0.25">
      <c r="M476" s="35"/>
      <c r="N476" s="35" t="s">
        <v>32</v>
      </c>
      <c r="R476" s="31"/>
      <c r="S476" s="31"/>
      <c r="T476" s="31"/>
    </row>
    <row r="477" spans="1:25" x14ac:dyDescent="0.25">
      <c r="R477" s="31"/>
      <c r="S477" s="31"/>
      <c r="T477" s="31"/>
    </row>
    <row r="478" spans="1:25" x14ac:dyDescent="0.25">
      <c r="D478" s="7"/>
      <c r="E478" s="7"/>
      <c r="P478" s="35"/>
      <c r="Q478" s="35"/>
      <c r="R478" s="31"/>
      <c r="S478" s="31"/>
      <c r="T478" s="31"/>
      <c r="U478" s="35"/>
    </row>
    <row r="479" spans="1:25" x14ac:dyDescent="0.25">
      <c r="A479" s="36"/>
      <c r="B479" s="36"/>
      <c r="C479" s="36"/>
      <c r="D479" s="37"/>
      <c r="E479" s="37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U479" s="35"/>
    </row>
    <row r="480" spans="1:25" x14ac:dyDescent="0.25">
      <c r="A480" s="277" t="s">
        <v>30</v>
      </c>
      <c r="B480" s="277"/>
      <c r="C480" s="277"/>
      <c r="D480" s="37"/>
      <c r="E480" s="37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1"/>
      <c r="Q480" s="31"/>
      <c r="R480" s="38"/>
      <c r="U480" s="31"/>
    </row>
    <row r="481" spans="1:21" ht="132" customHeight="1" x14ac:dyDescent="0.25">
      <c r="A481" s="58" t="s">
        <v>157</v>
      </c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</row>
    <row r="482" spans="1:21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U482" s="31"/>
    </row>
    <row r="483" spans="1:21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U483" s="31"/>
    </row>
  </sheetData>
  <sheetProtection formatCells="0" insertColumns="0" insertRows="0" deleteColumns="0" deleteRows="0"/>
  <mergeCells count="547">
    <mergeCell ref="V296:W296"/>
    <mergeCell ref="L296:M296"/>
    <mergeCell ref="L297:M297"/>
    <mergeCell ref="M213:N213"/>
    <mergeCell ref="O213:P213"/>
    <mergeCell ref="Q213:R213"/>
    <mergeCell ref="Q214:R214"/>
    <mergeCell ref="M215:N215"/>
    <mergeCell ref="M214:N214"/>
    <mergeCell ref="O214:P214"/>
    <mergeCell ref="A293:U294"/>
    <mergeCell ref="G250:J250"/>
    <mergeCell ref="K250:L250"/>
    <mergeCell ref="O250:P250"/>
    <mergeCell ref="Q250:R250"/>
    <mergeCell ref="M250:N250"/>
    <mergeCell ref="G248:J248"/>
    <mergeCell ref="K248:L248"/>
    <mergeCell ref="M248:N248"/>
    <mergeCell ref="O248:P248"/>
    <mergeCell ref="Q248:R248"/>
    <mergeCell ref="K247:L247"/>
    <mergeCell ref="M247:N247"/>
    <mergeCell ref="O247:P247"/>
    <mergeCell ref="V310:W310"/>
    <mergeCell ref="V311:W311"/>
    <mergeCell ref="V305:W305"/>
    <mergeCell ref="V306:W306"/>
    <mergeCell ref="V307:W307"/>
    <mergeCell ref="V308:W308"/>
    <mergeCell ref="C310:K310"/>
    <mergeCell ref="Q338:S338"/>
    <mergeCell ref="Q339:S339"/>
    <mergeCell ref="C311:K311"/>
    <mergeCell ref="L339:M339"/>
    <mergeCell ref="N339:P339"/>
    <mergeCell ref="D339:K339"/>
    <mergeCell ref="D338:K338"/>
    <mergeCell ref="V298:W298"/>
    <mergeCell ref="V299:W299"/>
    <mergeCell ref="V300:W300"/>
    <mergeCell ref="V301:W301"/>
    <mergeCell ref="V302:W302"/>
    <mergeCell ref="V303:W303"/>
    <mergeCell ref="L304:M304"/>
    <mergeCell ref="L298:M298"/>
    <mergeCell ref="L299:M299"/>
    <mergeCell ref="L300:M300"/>
    <mergeCell ref="A429:Y437"/>
    <mergeCell ref="A444:Y468"/>
    <mergeCell ref="H376:J376"/>
    <mergeCell ref="L305:M305"/>
    <mergeCell ref="L306:M306"/>
    <mergeCell ref="L307:M307"/>
    <mergeCell ref="L308:M308"/>
    <mergeCell ref="L309:M309"/>
    <mergeCell ref="L310:M310"/>
    <mergeCell ref="L311:M311"/>
    <mergeCell ref="K359:L359"/>
    <mergeCell ref="G360:J360"/>
    <mergeCell ref="K360:L360"/>
    <mergeCell ref="G361:J361"/>
    <mergeCell ref="A348:U348"/>
    <mergeCell ref="K351:L351"/>
    <mergeCell ref="K352:L352"/>
    <mergeCell ref="K353:L353"/>
    <mergeCell ref="K350:L350"/>
    <mergeCell ref="C312:K312"/>
    <mergeCell ref="L338:M338"/>
    <mergeCell ref="V312:W312"/>
    <mergeCell ref="V309:W309"/>
    <mergeCell ref="A364:Y371"/>
    <mergeCell ref="A480:C480"/>
    <mergeCell ref="D425:F425"/>
    <mergeCell ref="G425:I425"/>
    <mergeCell ref="J425:L425"/>
    <mergeCell ref="D416:F416"/>
    <mergeCell ref="G416:I416"/>
    <mergeCell ref="J416:L416"/>
    <mergeCell ref="M416:O416"/>
    <mergeCell ref="P416:R416"/>
    <mergeCell ref="G421:R421"/>
    <mergeCell ref="D423:F423"/>
    <mergeCell ref="G423:I423"/>
    <mergeCell ref="J423:L423"/>
    <mergeCell ref="M423:O423"/>
    <mergeCell ref="P423:R423"/>
    <mergeCell ref="M422:O422"/>
    <mergeCell ref="D417:F417"/>
    <mergeCell ref="G417:I417"/>
    <mergeCell ref="J417:L417"/>
    <mergeCell ref="M417:O417"/>
    <mergeCell ref="P417:R417"/>
    <mergeCell ref="D421:F422"/>
    <mergeCell ref="G422:I422"/>
    <mergeCell ref="J422:L422"/>
    <mergeCell ref="P422:R422"/>
    <mergeCell ref="P426:R426"/>
    <mergeCell ref="D424:F424"/>
    <mergeCell ref="G424:I424"/>
    <mergeCell ref="J424:L424"/>
    <mergeCell ref="M426:O426"/>
    <mergeCell ref="M424:O424"/>
    <mergeCell ref="M425:O425"/>
    <mergeCell ref="P424:R424"/>
    <mergeCell ref="P425:R425"/>
    <mergeCell ref="D426:F426"/>
    <mergeCell ref="G426:I426"/>
    <mergeCell ref="J426:L426"/>
    <mergeCell ref="P414:R414"/>
    <mergeCell ref="G414:I414"/>
    <mergeCell ref="J414:L414"/>
    <mergeCell ref="M414:O414"/>
    <mergeCell ref="D380:G380"/>
    <mergeCell ref="K380:M380"/>
    <mergeCell ref="H379:J379"/>
    <mergeCell ref="H380:J380"/>
    <mergeCell ref="D412:F413"/>
    <mergeCell ref="G412:R412"/>
    <mergeCell ref="G413:I413"/>
    <mergeCell ref="J413:L413"/>
    <mergeCell ref="M413:O413"/>
    <mergeCell ref="P413:R413"/>
    <mergeCell ref="D379:G379"/>
    <mergeCell ref="K379:M379"/>
    <mergeCell ref="G249:J249"/>
    <mergeCell ref="K249:L249"/>
    <mergeCell ref="M249:N249"/>
    <mergeCell ref="Q249:R249"/>
    <mergeCell ref="O249:P249"/>
    <mergeCell ref="G247:J247"/>
    <mergeCell ref="G356:J356"/>
    <mergeCell ref="K356:L356"/>
    <mergeCell ref="G276:N276"/>
    <mergeCell ref="O276:P276"/>
    <mergeCell ref="C296:K296"/>
    <mergeCell ref="C297:K297"/>
    <mergeCell ref="C298:K298"/>
    <mergeCell ref="C299:K299"/>
    <mergeCell ref="C309:K309"/>
    <mergeCell ref="C300:K300"/>
    <mergeCell ref="C301:K301"/>
    <mergeCell ref="N338:P338"/>
    <mergeCell ref="V165:X165"/>
    <mergeCell ref="K216:L216"/>
    <mergeCell ref="M216:N216"/>
    <mergeCell ref="O216:P216"/>
    <mergeCell ref="Q216:R216"/>
    <mergeCell ref="M165:O165"/>
    <mergeCell ref="S165:U165"/>
    <mergeCell ref="B165:I165"/>
    <mergeCell ref="M211:R211"/>
    <mergeCell ref="M212:N212"/>
    <mergeCell ref="K214:L214"/>
    <mergeCell ref="G214:J214"/>
    <mergeCell ref="G213:J213"/>
    <mergeCell ref="G211:J212"/>
    <mergeCell ref="A190:Y200"/>
    <mergeCell ref="K215:L215"/>
    <mergeCell ref="A207:U209"/>
    <mergeCell ref="J165:L165"/>
    <mergeCell ref="Q212:R212"/>
    <mergeCell ref="K211:L212"/>
    <mergeCell ref="G216:J216"/>
    <mergeCell ref="K213:L213"/>
    <mergeCell ref="P165:R165"/>
    <mergeCell ref="O212:P212"/>
    <mergeCell ref="J161:L161"/>
    <mergeCell ref="M161:O161"/>
    <mergeCell ref="J121:L121"/>
    <mergeCell ref="M121:O121"/>
    <mergeCell ref="G133:I133"/>
    <mergeCell ref="G134:I134"/>
    <mergeCell ref="P159:R159"/>
    <mergeCell ref="B164:I164"/>
    <mergeCell ref="O215:P215"/>
    <mergeCell ref="Q215:R215"/>
    <mergeCell ref="E5:Q8"/>
    <mergeCell ref="A16:U16"/>
    <mergeCell ref="K20:N20"/>
    <mergeCell ref="V163:X163"/>
    <mergeCell ref="B163:I163"/>
    <mergeCell ref="S130:U130"/>
    <mergeCell ref="S160:U160"/>
    <mergeCell ref="M164:O164"/>
    <mergeCell ref="P164:R164"/>
    <mergeCell ref="J159:L159"/>
    <mergeCell ref="V161:X161"/>
    <mergeCell ref="J162:L162"/>
    <mergeCell ref="S162:U162"/>
    <mergeCell ref="V164:X164"/>
    <mergeCell ref="J163:L163"/>
    <mergeCell ref="M163:O163"/>
    <mergeCell ref="P163:R163"/>
    <mergeCell ref="S163:U163"/>
    <mergeCell ref="M159:O159"/>
    <mergeCell ref="P161:R161"/>
    <mergeCell ref="M162:O162"/>
    <mergeCell ref="P162:R162"/>
    <mergeCell ref="V162:X162"/>
    <mergeCell ref="V159:X159"/>
    <mergeCell ref="O28:P28"/>
    <mergeCell ref="Q28:R28"/>
    <mergeCell ref="U28:V28"/>
    <mergeCell ref="A82:U82"/>
    <mergeCell ref="A86:I86"/>
    <mergeCell ref="O20:R20"/>
    <mergeCell ref="G21:H21"/>
    <mergeCell ref="I21:J21"/>
    <mergeCell ref="K21:L21"/>
    <mergeCell ref="M21:N21"/>
    <mergeCell ref="O21:P21"/>
    <mergeCell ref="Q21:R21"/>
    <mergeCell ref="S28:T28"/>
    <mergeCell ref="D40:E40"/>
    <mergeCell ref="G28:H28"/>
    <mergeCell ref="M27:N27"/>
    <mergeCell ref="I28:J28"/>
    <mergeCell ref="K25:L25"/>
    <mergeCell ref="I25:J25"/>
    <mergeCell ref="G25:H25"/>
    <mergeCell ref="K26:L26"/>
    <mergeCell ref="H90:I90"/>
    <mergeCell ref="D92:E92"/>
    <mergeCell ref="D90:E90"/>
    <mergeCell ref="F90:G90"/>
    <mergeCell ref="D93:E93"/>
    <mergeCell ref="F93:G93"/>
    <mergeCell ref="F91:G91"/>
    <mergeCell ref="D94:E94"/>
    <mergeCell ref="F94:G94"/>
    <mergeCell ref="D91:E91"/>
    <mergeCell ref="D89:E89"/>
    <mergeCell ref="F89:G89"/>
    <mergeCell ref="A51:Y78"/>
    <mergeCell ref="H87:I88"/>
    <mergeCell ref="H89:I89"/>
    <mergeCell ref="O27:P27"/>
    <mergeCell ref="Q27:R27"/>
    <mergeCell ref="M28:N28"/>
    <mergeCell ref="I27:J27"/>
    <mergeCell ref="P87:Q88"/>
    <mergeCell ref="R87:S88"/>
    <mergeCell ref="M86:U86"/>
    <mergeCell ref="T87:U88"/>
    <mergeCell ref="P92:Q92"/>
    <mergeCell ref="R92:S92"/>
    <mergeCell ref="P127:R127"/>
    <mergeCell ref="K27:L27"/>
    <mergeCell ref="F87:G88"/>
    <mergeCell ref="A90:C90"/>
    <mergeCell ref="K28:L28"/>
    <mergeCell ref="E9:Q9"/>
    <mergeCell ref="G358:J358"/>
    <mergeCell ref="G357:J357"/>
    <mergeCell ref="G355:J355"/>
    <mergeCell ref="G354:J354"/>
    <mergeCell ref="G353:J353"/>
    <mergeCell ref="G352:J352"/>
    <mergeCell ref="G351:J351"/>
    <mergeCell ref="G350:J350"/>
    <mergeCell ref="M87:O88"/>
    <mergeCell ref="D95:E95"/>
    <mergeCell ref="F95:G95"/>
    <mergeCell ref="H95:I95"/>
    <mergeCell ref="M95:O95"/>
    <mergeCell ref="A87:C88"/>
    <mergeCell ref="G26:H26"/>
    <mergeCell ref="I26:J26"/>
    <mergeCell ref="M92:O92"/>
    <mergeCell ref="A94:C94"/>
    <mergeCell ref="A93:C93"/>
    <mergeCell ref="A92:C92"/>
    <mergeCell ref="A95:C95"/>
    <mergeCell ref="G116:I116"/>
    <mergeCell ref="G120:I120"/>
    <mergeCell ref="J117:L117"/>
    <mergeCell ref="M118:O118"/>
    <mergeCell ref="G119:I119"/>
    <mergeCell ref="J118:L118"/>
    <mergeCell ref="C119:F119"/>
    <mergeCell ref="S161:U161"/>
    <mergeCell ref="A137:Y151"/>
    <mergeCell ref="C120:F120"/>
    <mergeCell ref="C121:F121"/>
    <mergeCell ref="G121:I121"/>
    <mergeCell ref="J120:L120"/>
    <mergeCell ref="M120:O120"/>
    <mergeCell ref="C128:F128"/>
    <mergeCell ref="G126:U126"/>
    <mergeCell ref="G127:I127"/>
    <mergeCell ref="J127:L127"/>
    <mergeCell ref="M127:O127"/>
    <mergeCell ref="S127:U127"/>
    <mergeCell ref="P122:R122"/>
    <mergeCell ref="M128:O128"/>
    <mergeCell ref="J128:L128"/>
    <mergeCell ref="S128:U128"/>
    <mergeCell ref="S122:U122"/>
    <mergeCell ref="S121:U121"/>
    <mergeCell ref="P134:R134"/>
    <mergeCell ref="M133:O133"/>
    <mergeCell ref="G128:I128"/>
    <mergeCell ref="C129:F129"/>
    <mergeCell ref="G122:I122"/>
    <mergeCell ref="K355:L355"/>
    <mergeCell ref="K354:L354"/>
    <mergeCell ref="L301:M301"/>
    <mergeCell ref="L302:M302"/>
    <mergeCell ref="L303:M303"/>
    <mergeCell ref="L312:M312"/>
    <mergeCell ref="A280:Y288"/>
    <mergeCell ref="A341:Y346"/>
    <mergeCell ref="A399:Y406"/>
    <mergeCell ref="G359:J359"/>
    <mergeCell ref="K358:L358"/>
    <mergeCell ref="K357:L357"/>
    <mergeCell ref="D376:G376"/>
    <mergeCell ref="K376:M376"/>
    <mergeCell ref="D377:G377"/>
    <mergeCell ref="K377:M377"/>
    <mergeCell ref="D378:G378"/>
    <mergeCell ref="K378:M378"/>
    <mergeCell ref="H378:J378"/>
    <mergeCell ref="H377:J377"/>
    <mergeCell ref="G362:J362"/>
    <mergeCell ref="K362:L362"/>
    <mergeCell ref="V304:W304"/>
    <mergeCell ref="V297:W297"/>
    <mergeCell ref="D415:F415"/>
    <mergeCell ref="G415:I415"/>
    <mergeCell ref="J415:L415"/>
    <mergeCell ref="M415:O415"/>
    <mergeCell ref="P415:R415"/>
    <mergeCell ref="D414:F414"/>
    <mergeCell ref="C19:F21"/>
    <mergeCell ref="C22:F22"/>
    <mergeCell ref="C23:F23"/>
    <mergeCell ref="C24:F24"/>
    <mergeCell ref="C26:F26"/>
    <mergeCell ref="C28:F28"/>
    <mergeCell ref="C25:F25"/>
    <mergeCell ref="C27:F27"/>
    <mergeCell ref="K361:L361"/>
    <mergeCell ref="C302:K302"/>
    <mergeCell ref="C303:K303"/>
    <mergeCell ref="C304:K304"/>
    <mergeCell ref="C305:K305"/>
    <mergeCell ref="C306:K306"/>
    <mergeCell ref="C307:K307"/>
    <mergeCell ref="C308:K308"/>
    <mergeCell ref="G277:N277"/>
    <mergeCell ref="A91:C91"/>
    <mergeCell ref="A89:C89"/>
    <mergeCell ref="T90:U90"/>
    <mergeCell ref="S115:U115"/>
    <mergeCell ref="S118:U118"/>
    <mergeCell ref="A109:Z109"/>
    <mergeCell ref="R90:S90"/>
    <mergeCell ref="M91:O91"/>
    <mergeCell ref="P91:Q91"/>
    <mergeCell ref="R91:S91"/>
    <mergeCell ref="J116:L116"/>
    <mergeCell ref="P118:R118"/>
    <mergeCell ref="P93:Q93"/>
    <mergeCell ref="P89:Q89"/>
    <mergeCell ref="M89:O89"/>
    <mergeCell ref="T89:U89"/>
    <mergeCell ref="P95:Q95"/>
    <mergeCell ref="R95:S95"/>
    <mergeCell ref="T95:U95"/>
    <mergeCell ref="R89:S89"/>
    <mergeCell ref="G114:U114"/>
    <mergeCell ref="M116:O116"/>
    <mergeCell ref="P116:R116"/>
    <mergeCell ref="S116:U116"/>
    <mergeCell ref="M94:O94"/>
    <mergeCell ref="U26:V26"/>
    <mergeCell ref="S26:T26"/>
    <mergeCell ref="Q26:R26"/>
    <mergeCell ref="O26:P26"/>
    <mergeCell ref="M26:N26"/>
    <mergeCell ref="G117:I117"/>
    <mergeCell ref="M119:O119"/>
    <mergeCell ref="M117:O117"/>
    <mergeCell ref="P117:R117"/>
    <mergeCell ref="G118:I118"/>
    <mergeCell ref="F92:G92"/>
    <mergeCell ref="H91:I91"/>
    <mergeCell ref="H92:I92"/>
    <mergeCell ref="H93:I93"/>
    <mergeCell ref="H94:I94"/>
    <mergeCell ref="A111:U111"/>
    <mergeCell ref="T94:U94"/>
    <mergeCell ref="M90:O90"/>
    <mergeCell ref="P90:Q90"/>
    <mergeCell ref="C114:F115"/>
    <mergeCell ref="G115:I115"/>
    <mergeCell ref="D87:E88"/>
    <mergeCell ref="M115:O115"/>
    <mergeCell ref="M93:O93"/>
    <mergeCell ref="M160:O160"/>
    <mergeCell ref="P160:R160"/>
    <mergeCell ref="A155:Y156"/>
    <mergeCell ref="J134:L134"/>
    <mergeCell ref="J133:L133"/>
    <mergeCell ref="P131:R131"/>
    <mergeCell ref="G131:I131"/>
    <mergeCell ref="C117:F117"/>
    <mergeCell ref="J119:L119"/>
    <mergeCell ref="C118:F118"/>
    <mergeCell ref="J131:L131"/>
    <mergeCell ref="M131:O131"/>
    <mergeCell ref="C134:F134"/>
    <mergeCell ref="C130:F130"/>
    <mergeCell ref="S132:U132"/>
    <mergeCell ref="S133:U133"/>
    <mergeCell ref="J122:L122"/>
    <mergeCell ref="M122:O122"/>
    <mergeCell ref="J160:L160"/>
    <mergeCell ref="S159:U159"/>
    <mergeCell ref="V160:X160"/>
    <mergeCell ref="C133:F133"/>
    <mergeCell ref="C122:F122"/>
    <mergeCell ref="C126:F127"/>
    <mergeCell ref="R93:S93"/>
    <mergeCell ref="P94:Q94"/>
    <mergeCell ref="R94:S94"/>
    <mergeCell ref="A97:Y107"/>
    <mergeCell ref="S119:U119"/>
    <mergeCell ref="C131:F131"/>
    <mergeCell ref="P132:R132"/>
    <mergeCell ref="M130:O130"/>
    <mergeCell ref="P130:R130"/>
    <mergeCell ref="C132:F132"/>
    <mergeCell ref="G132:I132"/>
    <mergeCell ref="J132:L132"/>
    <mergeCell ref="C116:F116"/>
    <mergeCell ref="U24:V24"/>
    <mergeCell ref="S24:T24"/>
    <mergeCell ref="Q24:R24"/>
    <mergeCell ref="O24:P24"/>
    <mergeCell ref="M24:N24"/>
    <mergeCell ref="K24:L24"/>
    <mergeCell ref="I24:J24"/>
    <mergeCell ref="G24:H24"/>
    <mergeCell ref="U25:V25"/>
    <mergeCell ref="S25:T25"/>
    <mergeCell ref="Q25:R25"/>
    <mergeCell ref="O25:P25"/>
    <mergeCell ref="M25:N25"/>
    <mergeCell ref="U21:V21"/>
    <mergeCell ref="S21:T21"/>
    <mergeCell ref="S20:V20"/>
    <mergeCell ref="G20:J20"/>
    <mergeCell ref="G19:V19"/>
    <mergeCell ref="U27:V27"/>
    <mergeCell ref="S27:T27"/>
    <mergeCell ref="G27:H27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G22:H22"/>
    <mergeCell ref="T91:U91"/>
    <mergeCell ref="T92:U92"/>
    <mergeCell ref="T93:U93"/>
    <mergeCell ref="O246:P246"/>
    <mergeCell ref="Q246:R246"/>
    <mergeCell ref="G235:N236"/>
    <mergeCell ref="O235:P236"/>
    <mergeCell ref="P128:R128"/>
    <mergeCell ref="P121:R121"/>
    <mergeCell ref="P120:R120"/>
    <mergeCell ref="P119:R119"/>
    <mergeCell ref="J115:L115"/>
    <mergeCell ref="G129:I129"/>
    <mergeCell ref="J129:L129"/>
    <mergeCell ref="M129:O129"/>
    <mergeCell ref="P129:R129"/>
    <mergeCell ref="S129:U129"/>
    <mergeCell ref="S131:U131"/>
    <mergeCell ref="P133:R133"/>
    <mergeCell ref="M132:O132"/>
    <mergeCell ref="B160:I160"/>
    <mergeCell ref="B159:I159"/>
    <mergeCell ref="S120:U120"/>
    <mergeCell ref="S117:U117"/>
    <mergeCell ref="Q247:R247"/>
    <mergeCell ref="S134:U134"/>
    <mergeCell ref="P115:R115"/>
    <mergeCell ref="G215:J215"/>
    <mergeCell ref="O240:P240"/>
    <mergeCell ref="O241:P241"/>
    <mergeCell ref="G239:N239"/>
    <mergeCell ref="G240:N240"/>
    <mergeCell ref="G238:N238"/>
    <mergeCell ref="G241:N241"/>
    <mergeCell ref="O237:P237"/>
    <mergeCell ref="O238:P238"/>
    <mergeCell ref="O239:P239"/>
    <mergeCell ref="G237:N237"/>
    <mergeCell ref="Q235:R236"/>
    <mergeCell ref="Q237:R237"/>
    <mergeCell ref="Q238:R238"/>
    <mergeCell ref="M134:O134"/>
    <mergeCell ref="S164:U164"/>
    <mergeCell ref="J164:L164"/>
    <mergeCell ref="G130:I130"/>
    <mergeCell ref="J130:L130"/>
    <mergeCell ref="B161:I161"/>
    <mergeCell ref="B162:I162"/>
    <mergeCell ref="A481:U481"/>
    <mergeCell ref="Q239:R239"/>
    <mergeCell ref="Q240:R240"/>
    <mergeCell ref="Q241:R241"/>
    <mergeCell ref="Q274:R274"/>
    <mergeCell ref="Q275:R275"/>
    <mergeCell ref="Q276:R276"/>
    <mergeCell ref="Q277:R277"/>
    <mergeCell ref="Q271:R272"/>
    <mergeCell ref="Q273:R273"/>
    <mergeCell ref="L295:V295"/>
    <mergeCell ref="O277:P277"/>
    <mergeCell ref="G271:N272"/>
    <mergeCell ref="O271:P272"/>
    <mergeCell ref="G273:N273"/>
    <mergeCell ref="O273:P273"/>
    <mergeCell ref="G274:N274"/>
    <mergeCell ref="O274:P274"/>
    <mergeCell ref="G275:N275"/>
    <mergeCell ref="O275:P275"/>
    <mergeCell ref="G245:J246"/>
    <mergeCell ref="K245:L246"/>
    <mergeCell ref="M245:R245"/>
    <mergeCell ref="M246:N24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111</v>
      </c>
      <c r="B1" t="s">
        <v>129</v>
      </c>
      <c r="C1" t="s">
        <v>121</v>
      </c>
      <c r="D1" t="s">
        <v>106</v>
      </c>
    </row>
    <row r="2" spans="1:4" x14ac:dyDescent="0.25">
      <c r="A2">
        <v>0</v>
      </c>
      <c r="B2" t="s">
        <v>98</v>
      </c>
      <c r="C2" t="s">
        <v>73</v>
      </c>
      <c r="D2">
        <v>1</v>
      </c>
    </row>
    <row r="3" spans="1:4" x14ac:dyDescent="0.25">
      <c r="A3">
        <v>0</v>
      </c>
      <c r="B3" t="s">
        <v>98</v>
      </c>
      <c r="C3" t="s">
        <v>100</v>
      </c>
      <c r="D3">
        <v>2</v>
      </c>
    </row>
    <row r="4" spans="1:4" x14ac:dyDescent="0.25">
      <c r="A4">
        <v>0</v>
      </c>
      <c r="B4" t="s">
        <v>98</v>
      </c>
      <c r="C4" t="s">
        <v>72</v>
      </c>
      <c r="D4">
        <v>3</v>
      </c>
    </row>
    <row r="5" spans="1:4" x14ac:dyDescent="0.25">
      <c r="A5">
        <v>0</v>
      </c>
      <c r="B5" t="s">
        <v>98</v>
      </c>
      <c r="C5" t="s">
        <v>99</v>
      </c>
      <c r="D5">
        <v>4</v>
      </c>
    </row>
    <row r="6" spans="1:4" x14ac:dyDescent="0.25">
      <c r="A6">
        <v>3351</v>
      </c>
      <c r="B6" t="s">
        <v>58</v>
      </c>
      <c r="C6" t="s">
        <v>73</v>
      </c>
      <c r="D6">
        <v>1</v>
      </c>
    </row>
    <row r="7" spans="1:4" x14ac:dyDescent="0.25">
      <c r="A7">
        <v>9</v>
      </c>
      <c r="B7" t="s">
        <v>58</v>
      </c>
      <c r="C7" t="s">
        <v>100</v>
      </c>
      <c r="D7">
        <v>2</v>
      </c>
    </row>
    <row r="8" spans="1:4" x14ac:dyDescent="0.25">
      <c r="A8">
        <v>18</v>
      </c>
      <c r="B8" t="s">
        <v>58</v>
      </c>
      <c r="C8" t="s">
        <v>72</v>
      </c>
      <c r="D8">
        <v>3</v>
      </c>
    </row>
    <row r="9" spans="1:4" x14ac:dyDescent="0.25">
      <c r="A9">
        <v>14</v>
      </c>
      <c r="B9" t="s">
        <v>58</v>
      </c>
      <c r="C9" t="s">
        <v>99</v>
      </c>
      <c r="D9">
        <v>4</v>
      </c>
    </row>
    <row r="10" spans="1:4" x14ac:dyDescent="0.25">
      <c r="A10">
        <v>1256</v>
      </c>
      <c r="B10" t="s">
        <v>59</v>
      </c>
      <c r="C10" t="s">
        <v>73</v>
      </c>
      <c r="D10">
        <v>1</v>
      </c>
    </row>
    <row r="11" spans="1:4" x14ac:dyDescent="0.25">
      <c r="A11">
        <v>3</v>
      </c>
      <c r="B11" t="s">
        <v>59</v>
      </c>
      <c r="C11" t="s">
        <v>100</v>
      </c>
      <c r="D11">
        <v>2</v>
      </c>
    </row>
    <row r="12" spans="1:4" x14ac:dyDescent="0.25">
      <c r="A12">
        <v>28</v>
      </c>
      <c r="B12" t="s">
        <v>59</v>
      </c>
      <c r="C12" t="s">
        <v>72</v>
      </c>
      <c r="D12">
        <v>3</v>
      </c>
    </row>
    <row r="13" spans="1:4" x14ac:dyDescent="0.25">
      <c r="A13">
        <v>3</v>
      </c>
      <c r="B13" t="s">
        <v>59</v>
      </c>
      <c r="C13" t="s">
        <v>99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106</v>
      </c>
      <c r="B1" t="s">
        <v>116</v>
      </c>
      <c r="C1" t="s">
        <v>67</v>
      </c>
      <c r="D1" t="s">
        <v>68</v>
      </c>
      <c r="E1" t="s">
        <v>69</v>
      </c>
      <c r="F1" t="s">
        <v>81</v>
      </c>
      <c r="G1" t="s">
        <v>70</v>
      </c>
    </row>
    <row r="2" spans="1:7" x14ac:dyDescent="0.25">
      <c r="A2">
        <v>1</v>
      </c>
      <c r="B2" t="s">
        <v>135</v>
      </c>
      <c r="C2">
        <v>9</v>
      </c>
      <c r="D2">
        <v>8</v>
      </c>
      <c r="E2">
        <v>0</v>
      </c>
      <c r="F2">
        <v>187</v>
      </c>
      <c r="G2">
        <v>221</v>
      </c>
    </row>
    <row r="3" spans="1:7" x14ac:dyDescent="0.25">
      <c r="A3">
        <v>2</v>
      </c>
      <c r="B3" t="s">
        <v>134</v>
      </c>
      <c r="C3">
        <v>0</v>
      </c>
      <c r="D3">
        <v>15</v>
      </c>
      <c r="E3">
        <v>0</v>
      </c>
      <c r="F3">
        <v>44</v>
      </c>
      <c r="G3">
        <v>18</v>
      </c>
    </row>
    <row r="4" spans="1:7" x14ac:dyDescent="0.25">
      <c r="A4">
        <v>3</v>
      </c>
      <c r="B4" t="s">
        <v>151</v>
      </c>
      <c r="C4">
        <v>0</v>
      </c>
      <c r="D4">
        <v>2</v>
      </c>
      <c r="E4">
        <v>0</v>
      </c>
      <c r="F4">
        <v>14</v>
      </c>
      <c r="G4">
        <v>0</v>
      </c>
    </row>
    <row r="5" spans="1:7" x14ac:dyDescent="0.25">
      <c r="A5">
        <v>4</v>
      </c>
      <c r="B5" t="s">
        <v>164</v>
      </c>
      <c r="C5">
        <v>0</v>
      </c>
      <c r="D5">
        <v>0</v>
      </c>
      <c r="E5">
        <v>0</v>
      </c>
      <c r="F5">
        <v>4</v>
      </c>
      <c r="G5">
        <v>4</v>
      </c>
    </row>
    <row r="6" spans="1:7" x14ac:dyDescent="0.25">
      <c r="A6">
        <v>5</v>
      </c>
      <c r="B6" t="s">
        <v>150</v>
      </c>
      <c r="C6">
        <v>0</v>
      </c>
      <c r="D6">
        <v>0</v>
      </c>
      <c r="E6">
        <v>0</v>
      </c>
      <c r="F6">
        <v>5</v>
      </c>
      <c r="G6">
        <v>2</v>
      </c>
    </row>
    <row r="7" spans="1:7" x14ac:dyDescent="0.25">
      <c r="A7">
        <v>6</v>
      </c>
      <c r="B7" t="s">
        <v>113</v>
      </c>
      <c r="C7">
        <v>3</v>
      </c>
      <c r="D7">
        <v>2</v>
      </c>
      <c r="E7">
        <v>0</v>
      </c>
      <c r="F7">
        <v>16</v>
      </c>
      <c r="G7">
        <v>21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106</v>
      </c>
      <c r="B1" t="s">
        <v>116</v>
      </c>
      <c r="C1" t="s">
        <v>67</v>
      </c>
      <c r="D1" t="s">
        <v>68</v>
      </c>
      <c r="E1" t="s">
        <v>69</v>
      </c>
      <c r="F1" t="s">
        <v>81</v>
      </c>
      <c r="G1" t="s">
        <v>70</v>
      </c>
    </row>
    <row r="2" spans="1:7" x14ac:dyDescent="0.25">
      <c r="A2">
        <v>1</v>
      </c>
      <c r="B2" t="s">
        <v>135</v>
      </c>
      <c r="C2">
        <v>9</v>
      </c>
      <c r="D2">
        <v>8</v>
      </c>
      <c r="E2">
        <v>0</v>
      </c>
      <c r="F2">
        <v>187</v>
      </c>
      <c r="G2">
        <v>221</v>
      </c>
    </row>
    <row r="3" spans="1:7" x14ac:dyDescent="0.25">
      <c r="A3">
        <v>2</v>
      </c>
      <c r="B3" t="s">
        <v>134</v>
      </c>
      <c r="C3">
        <v>0</v>
      </c>
      <c r="D3">
        <v>15</v>
      </c>
      <c r="E3">
        <v>0</v>
      </c>
      <c r="F3">
        <v>44</v>
      </c>
      <c r="G3">
        <v>18</v>
      </c>
    </row>
    <row r="4" spans="1:7" x14ac:dyDescent="0.25">
      <c r="A4">
        <v>3</v>
      </c>
      <c r="B4" t="s">
        <v>151</v>
      </c>
      <c r="C4">
        <v>0</v>
      </c>
      <c r="D4">
        <v>2</v>
      </c>
      <c r="E4">
        <v>0</v>
      </c>
      <c r="F4">
        <v>14</v>
      </c>
      <c r="G4">
        <v>0</v>
      </c>
    </row>
    <row r="5" spans="1:7" x14ac:dyDescent="0.25">
      <c r="A5">
        <v>4</v>
      </c>
      <c r="B5" t="s">
        <v>164</v>
      </c>
      <c r="C5">
        <v>0</v>
      </c>
      <c r="D5">
        <v>0</v>
      </c>
      <c r="E5">
        <v>0</v>
      </c>
      <c r="F5">
        <v>4</v>
      </c>
      <c r="G5">
        <v>4</v>
      </c>
    </row>
    <row r="6" spans="1:7" x14ac:dyDescent="0.25">
      <c r="A6">
        <v>5</v>
      </c>
      <c r="B6" t="s">
        <v>150</v>
      </c>
      <c r="C6">
        <v>0</v>
      </c>
      <c r="D6">
        <v>0</v>
      </c>
      <c r="E6">
        <v>0</v>
      </c>
      <c r="F6">
        <v>5</v>
      </c>
      <c r="G6">
        <v>2</v>
      </c>
    </row>
    <row r="7" spans="1:7" x14ac:dyDescent="0.25">
      <c r="A7">
        <v>6</v>
      </c>
      <c r="B7" t="s">
        <v>113</v>
      </c>
      <c r="C7">
        <v>3</v>
      </c>
      <c r="D7">
        <v>2</v>
      </c>
      <c r="E7">
        <v>0</v>
      </c>
      <c r="F7">
        <v>16</v>
      </c>
      <c r="G7">
        <v>21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117</v>
      </c>
      <c r="B1" t="s">
        <v>9</v>
      </c>
      <c r="C1" t="s">
        <v>118</v>
      </c>
    </row>
    <row r="2" spans="1:3" x14ac:dyDescent="0.25">
      <c r="A2">
        <v>2032</v>
      </c>
      <c r="B2" t="s">
        <v>119</v>
      </c>
      <c r="C2" t="s">
        <v>165</v>
      </c>
    </row>
    <row r="3" spans="1:3" x14ac:dyDescent="0.25">
      <c r="A3">
        <v>2024</v>
      </c>
      <c r="B3" t="s">
        <v>119</v>
      </c>
      <c r="C3" t="s">
        <v>166</v>
      </c>
    </row>
    <row r="4" spans="1:3" x14ac:dyDescent="0.25">
      <c r="A4">
        <v>2043</v>
      </c>
      <c r="B4" t="s">
        <v>119</v>
      </c>
      <c r="C4" t="s">
        <v>167</v>
      </c>
    </row>
    <row r="5" spans="1:3" x14ac:dyDescent="0.25">
      <c r="A5">
        <v>2000</v>
      </c>
      <c r="B5" t="s">
        <v>119</v>
      </c>
      <c r="C5" t="s">
        <v>168</v>
      </c>
    </row>
    <row r="6" spans="1:3" x14ac:dyDescent="0.25">
      <c r="A6">
        <v>1948</v>
      </c>
      <c r="B6" t="s">
        <v>119</v>
      </c>
      <c r="C6" t="s">
        <v>169</v>
      </c>
    </row>
    <row r="7" spans="1:3" x14ac:dyDescent="0.25">
      <c r="A7">
        <v>2274</v>
      </c>
      <c r="B7" t="s">
        <v>5</v>
      </c>
      <c r="C7" t="s">
        <v>165</v>
      </c>
    </row>
    <row r="8" spans="1:3" x14ac:dyDescent="0.25">
      <c r="A8">
        <v>2262</v>
      </c>
      <c r="B8" t="s">
        <v>5</v>
      </c>
      <c r="C8" t="s">
        <v>166</v>
      </c>
    </row>
    <row r="9" spans="1:3" x14ac:dyDescent="0.25">
      <c r="A9">
        <v>2246</v>
      </c>
      <c r="B9" t="s">
        <v>5</v>
      </c>
      <c r="C9" t="s">
        <v>167</v>
      </c>
    </row>
    <row r="10" spans="1:3" x14ac:dyDescent="0.25">
      <c r="A10">
        <v>2227</v>
      </c>
      <c r="B10" t="s">
        <v>5</v>
      </c>
      <c r="C10" t="s">
        <v>168</v>
      </c>
    </row>
    <row r="11" spans="1:3" x14ac:dyDescent="0.25">
      <c r="A11">
        <v>2238</v>
      </c>
      <c r="B11" t="s">
        <v>5</v>
      </c>
      <c r="C11" t="s">
        <v>169</v>
      </c>
    </row>
    <row r="12" spans="1:3" x14ac:dyDescent="0.25">
      <c r="A12">
        <v>85</v>
      </c>
      <c r="B12" t="s">
        <v>6</v>
      </c>
      <c r="C12" t="s">
        <v>165</v>
      </c>
    </row>
    <row r="13" spans="1:3" x14ac:dyDescent="0.25">
      <c r="A13">
        <v>93</v>
      </c>
      <c r="B13" t="s">
        <v>6</v>
      </c>
      <c r="C13" t="s">
        <v>166</v>
      </c>
    </row>
    <row r="14" spans="1:3" x14ac:dyDescent="0.25">
      <c r="A14">
        <v>80</v>
      </c>
      <c r="B14" t="s">
        <v>6</v>
      </c>
      <c r="C14" t="s">
        <v>167</v>
      </c>
    </row>
    <row r="15" spans="1:3" x14ac:dyDescent="0.25">
      <c r="A15">
        <v>47</v>
      </c>
      <c r="B15" t="s">
        <v>6</v>
      </c>
      <c r="C15" t="s">
        <v>168</v>
      </c>
    </row>
    <row r="16" spans="1:3" x14ac:dyDescent="0.25">
      <c r="A16">
        <v>83</v>
      </c>
      <c r="B16" t="s">
        <v>6</v>
      </c>
      <c r="C16" t="s">
        <v>169</v>
      </c>
    </row>
    <row r="17" spans="1:3" x14ac:dyDescent="0.25">
      <c r="A17">
        <v>85</v>
      </c>
      <c r="B17" t="s">
        <v>7</v>
      </c>
      <c r="C17" t="s">
        <v>165</v>
      </c>
    </row>
    <row r="18" spans="1:3" x14ac:dyDescent="0.25">
      <c r="A18">
        <v>93</v>
      </c>
      <c r="B18" t="s">
        <v>7</v>
      </c>
      <c r="C18" t="s">
        <v>166</v>
      </c>
    </row>
    <row r="19" spans="1:3" x14ac:dyDescent="0.25">
      <c r="A19">
        <v>130</v>
      </c>
      <c r="B19" t="s">
        <v>7</v>
      </c>
      <c r="C19" t="s">
        <v>167</v>
      </c>
    </row>
    <row r="20" spans="1:3" x14ac:dyDescent="0.25">
      <c r="A20">
        <v>94</v>
      </c>
      <c r="B20" t="s">
        <v>7</v>
      </c>
      <c r="C20" t="s">
        <v>168</v>
      </c>
    </row>
    <row r="21" spans="1:3" x14ac:dyDescent="0.25">
      <c r="A21" s="2">
        <v>80</v>
      </c>
      <c r="B21" s="2" t="s">
        <v>7</v>
      </c>
      <c r="C21" s="2" t="s">
        <v>169</v>
      </c>
    </row>
    <row r="22" spans="1:3" x14ac:dyDescent="0.25">
      <c r="A22" s="2">
        <v>2</v>
      </c>
      <c r="B22" s="2" t="s">
        <v>145</v>
      </c>
      <c r="C22" s="2" t="s">
        <v>165</v>
      </c>
    </row>
    <row r="23" spans="1:3" x14ac:dyDescent="0.25">
      <c r="A23" s="2">
        <v>2</v>
      </c>
      <c r="B23" s="2" t="s">
        <v>145</v>
      </c>
      <c r="C23" s="2" t="s">
        <v>166</v>
      </c>
    </row>
    <row r="24" spans="1:3" x14ac:dyDescent="0.25">
      <c r="A24" s="2">
        <v>2</v>
      </c>
      <c r="B24" s="2" t="s">
        <v>145</v>
      </c>
      <c r="C24" s="2" t="s">
        <v>167</v>
      </c>
    </row>
    <row r="25" spans="1:3" x14ac:dyDescent="0.25">
      <c r="A25" s="2">
        <v>2</v>
      </c>
      <c r="B25" s="2" t="s">
        <v>145</v>
      </c>
      <c r="C25" s="2" t="s">
        <v>168</v>
      </c>
    </row>
    <row r="26" spans="1:3" x14ac:dyDescent="0.25">
      <c r="A26" s="2">
        <v>2</v>
      </c>
      <c r="B26" s="2" t="s">
        <v>145</v>
      </c>
      <c r="C26" s="2" t="s">
        <v>169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120</v>
      </c>
      <c r="B1" t="s">
        <v>111</v>
      </c>
      <c r="C1" t="s">
        <v>121</v>
      </c>
    </row>
    <row r="2" spans="1:3" x14ac:dyDescent="0.25">
      <c r="A2" t="s">
        <v>122</v>
      </c>
      <c r="B2">
        <v>826</v>
      </c>
      <c r="C2" t="s">
        <v>40</v>
      </c>
    </row>
    <row r="3" spans="1:3" x14ac:dyDescent="0.25">
      <c r="A3" t="s">
        <v>123</v>
      </c>
      <c r="B3">
        <v>8839</v>
      </c>
      <c r="C3" t="s">
        <v>40</v>
      </c>
    </row>
    <row r="4" spans="1:3" x14ac:dyDescent="0.25">
      <c r="A4" t="s">
        <v>124</v>
      </c>
      <c r="B4">
        <v>382</v>
      </c>
      <c r="C4" t="s">
        <v>40</v>
      </c>
    </row>
    <row r="5" spans="1:3" x14ac:dyDescent="0.25">
      <c r="A5" t="s">
        <v>36</v>
      </c>
      <c r="B5">
        <v>11682</v>
      </c>
      <c r="C5" t="s">
        <v>40</v>
      </c>
    </row>
    <row r="6" spans="1:3" x14ac:dyDescent="0.25">
      <c r="A6" t="s">
        <v>122</v>
      </c>
      <c r="B6">
        <v>16</v>
      </c>
      <c r="C6" t="s">
        <v>25</v>
      </c>
    </row>
    <row r="7" spans="1:3" x14ac:dyDescent="0.25">
      <c r="A7" t="s">
        <v>123</v>
      </c>
      <c r="B7">
        <v>145</v>
      </c>
      <c r="C7" t="s">
        <v>25</v>
      </c>
    </row>
    <row r="8" spans="1:3" x14ac:dyDescent="0.25">
      <c r="A8" t="s">
        <v>124</v>
      </c>
      <c r="B8">
        <v>19</v>
      </c>
      <c r="C8" t="s">
        <v>25</v>
      </c>
    </row>
    <row r="9" spans="1:3" x14ac:dyDescent="0.25">
      <c r="A9" t="s">
        <v>36</v>
      </c>
      <c r="B9">
        <v>200</v>
      </c>
      <c r="C9" t="s">
        <v>25</v>
      </c>
    </row>
    <row r="10" spans="1:3" x14ac:dyDescent="0.25">
      <c r="A10" t="s">
        <v>122</v>
      </c>
      <c r="B10">
        <v>86</v>
      </c>
      <c r="C10" t="s">
        <v>41</v>
      </c>
    </row>
    <row r="11" spans="1:3" x14ac:dyDescent="0.25">
      <c r="A11" t="s">
        <v>123</v>
      </c>
      <c r="B11">
        <v>922</v>
      </c>
      <c r="C11" t="s">
        <v>41</v>
      </c>
    </row>
    <row r="12" spans="1:3" x14ac:dyDescent="0.25">
      <c r="A12" t="s">
        <v>124</v>
      </c>
      <c r="B12">
        <v>68</v>
      </c>
      <c r="C12" t="s">
        <v>41</v>
      </c>
    </row>
    <row r="13" spans="1:3" x14ac:dyDescent="0.25">
      <c r="A13" t="s">
        <v>36</v>
      </c>
      <c r="B13">
        <v>2227</v>
      </c>
      <c r="C13" t="s">
        <v>41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111</v>
      </c>
      <c r="B1" t="s">
        <v>121</v>
      </c>
      <c r="C1" t="s">
        <v>109</v>
      </c>
      <c r="D1" t="s">
        <v>106</v>
      </c>
    </row>
    <row r="2" spans="1:4" x14ac:dyDescent="0.25">
      <c r="A2">
        <v>761</v>
      </c>
      <c r="B2" t="s">
        <v>146</v>
      </c>
      <c r="C2" t="s">
        <v>87</v>
      </c>
      <c r="D2">
        <v>1</v>
      </c>
    </row>
    <row r="3" spans="1:4" x14ac:dyDescent="0.25">
      <c r="A3">
        <v>687</v>
      </c>
      <c r="B3" t="s">
        <v>146</v>
      </c>
      <c r="C3" t="s">
        <v>3</v>
      </c>
      <c r="D3">
        <v>1</v>
      </c>
    </row>
    <row r="4" spans="1:4" x14ac:dyDescent="0.25">
      <c r="A4">
        <v>70</v>
      </c>
      <c r="B4" t="s">
        <v>147</v>
      </c>
      <c r="C4" t="s">
        <v>87</v>
      </c>
      <c r="D4">
        <v>2</v>
      </c>
    </row>
    <row r="5" spans="1:4" x14ac:dyDescent="0.25">
      <c r="A5">
        <v>56</v>
      </c>
      <c r="B5" t="s">
        <v>147</v>
      </c>
      <c r="C5" t="s">
        <v>3</v>
      </c>
      <c r="D5">
        <v>2</v>
      </c>
    </row>
    <row r="6" spans="1:4" x14ac:dyDescent="0.25">
      <c r="A6">
        <v>23</v>
      </c>
      <c r="B6" t="s">
        <v>148</v>
      </c>
      <c r="C6" t="s">
        <v>3</v>
      </c>
      <c r="D6">
        <v>3</v>
      </c>
    </row>
    <row r="7" spans="1:4" x14ac:dyDescent="0.25">
      <c r="A7">
        <v>29</v>
      </c>
      <c r="B7" t="s">
        <v>148</v>
      </c>
      <c r="C7" t="s">
        <v>87</v>
      </c>
      <c r="D7">
        <v>3</v>
      </c>
    </row>
    <row r="8" spans="1:4" x14ac:dyDescent="0.25">
      <c r="A8">
        <v>2</v>
      </c>
      <c r="B8" t="s">
        <v>149</v>
      </c>
      <c r="C8" t="s">
        <v>87</v>
      </c>
      <c r="D8">
        <v>4</v>
      </c>
    </row>
    <row r="9" spans="1:4" x14ac:dyDescent="0.25">
      <c r="A9">
        <v>2</v>
      </c>
      <c r="B9" t="s">
        <v>149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120</v>
      </c>
      <c r="B1" t="s">
        <v>111</v>
      </c>
      <c r="C1" t="s">
        <v>121</v>
      </c>
    </row>
    <row r="2" spans="1:3" x14ac:dyDescent="0.25">
      <c r="A2" t="s">
        <v>122</v>
      </c>
      <c r="B2">
        <v>826</v>
      </c>
      <c r="C2" t="s">
        <v>40</v>
      </c>
    </row>
    <row r="3" spans="1:3" x14ac:dyDescent="0.25">
      <c r="A3" t="s">
        <v>123</v>
      </c>
      <c r="B3">
        <v>8839</v>
      </c>
      <c r="C3" t="s">
        <v>40</v>
      </c>
    </row>
    <row r="4" spans="1:3" x14ac:dyDescent="0.25">
      <c r="A4" t="s">
        <v>124</v>
      </c>
      <c r="B4">
        <v>382</v>
      </c>
      <c r="C4" t="s">
        <v>40</v>
      </c>
    </row>
    <row r="5" spans="1:3" x14ac:dyDescent="0.25">
      <c r="A5" t="s">
        <v>36</v>
      </c>
      <c r="B5">
        <v>11682</v>
      </c>
      <c r="C5" t="s">
        <v>40</v>
      </c>
    </row>
    <row r="6" spans="1:3" x14ac:dyDescent="0.25">
      <c r="A6" t="s">
        <v>122</v>
      </c>
      <c r="B6">
        <v>16</v>
      </c>
      <c r="C6" t="s">
        <v>25</v>
      </c>
    </row>
    <row r="7" spans="1:3" x14ac:dyDescent="0.25">
      <c r="A7" t="s">
        <v>123</v>
      </c>
      <c r="B7">
        <v>145</v>
      </c>
      <c r="C7" t="s">
        <v>25</v>
      </c>
    </row>
    <row r="8" spans="1:3" x14ac:dyDescent="0.25">
      <c r="A8" t="s">
        <v>124</v>
      </c>
      <c r="B8">
        <v>19</v>
      </c>
      <c r="C8" t="s">
        <v>25</v>
      </c>
    </row>
    <row r="9" spans="1:3" x14ac:dyDescent="0.25">
      <c r="A9" t="s">
        <v>36</v>
      </c>
      <c r="B9">
        <v>200</v>
      </c>
      <c r="C9" t="s">
        <v>25</v>
      </c>
    </row>
    <row r="10" spans="1:3" x14ac:dyDescent="0.25">
      <c r="A10" t="s">
        <v>122</v>
      </c>
      <c r="B10">
        <v>86</v>
      </c>
      <c r="C10" t="s">
        <v>41</v>
      </c>
    </row>
    <row r="11" spans="1:3" x14ac:dyDescent="0.25">
      <c r="A11" t="s">
        <v>123</v>
      </c>
      <c r="B11">
        <v>922</v>
      </c>
      <c r="C11" t="s">
        <v>41</v>
      </c>
    </row>
    <row r="12" spans="1:3" x14ac:dyDescent="0.25">
      <c r="A12" t="s">
        <v>124</v>
      </c>
      <c r="B12">
        <v>68</v>
      </c>
      <c r="C12" t="s">
        <v>41</v>
      </c>
    </row>
    <row r="13" spans="1:3" x14ac:dyDescent="0.25">
      <c r="A13" t="s">
        <v>36</v>
      </c>
      <c r="B13">
        <v>2227</v>
      </c>
      <c r="C13" t="s">
        <v>41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111</v>
      </c>
      <c r="B1" t="s">
        <v>121</v>
      </c>
      <c r="C1" t="s">
        <v>109</v>
      </c>
      <c r="D1" t="s">
        <v>106</v>
      </c>
    </row>
    <row r="2" spans="1:4" x14ac:dyDescent="0.25">
      <c r="A2">
        <v>687</v>
      </c>
      <c r="B2" t="s">
        <v>146</v>
      </c>
      <c r="C2" t="s">
        <v>3</v>
      </c>
      <c r="D2">
        <v>1</v>
      </c>
    </row>
    <row r="3" spans="1:4" x14ac:dyDescent="0.25">
      <c r="A3">
        <v>761</v>
      </c>
      <c r="B3" t="s">
        <v>146</v>
      </c>
      <c r="C3" t="s">
        <v>87</v>
      </c>
      <c r="D3">
        <v>1</v>
      </c>
    </row>
    <row r="4" spans="1:4" x14ac:dyDescent="0.25">
      <c r="A4">
        <v>56</v>
      </c>
      <c r="B4" t="s">
        <v>147</v>
      </c>
      <c r="C4" t="s">
        <v>3</v>
      </c>
      <c r="D4">
        <v>2</v>
      </c>
    </row>
    <row r="5" spans="1:4" x14ac:dyDescent="0.25">
      <c r="A5">
        <v>70</v>
      </c>
      <c r="B5" t="s">
        <v>147</v>
      </c>
      <c r="C5" t="s">
        <v>87</v>
      </c>
      <c r="D5">
        <v>2</v>
      </c>
    </row>
    <row r="6" spans="1:4" x14ac:dyDescent="0.25">
      <c r="A6">
        <v>23</v>
      </c>
      <c r="B6" t="s">
        <v>148</v>
      </c>
      <c r="C6" t="s">
        <v>3</v>
      </c>
      <c r="D6">
        <v>3</v>
      </c>
    </row>
    <row r="7" spans="1:4" x14ac:dyDescent="0.25">
      <c r="A7">
        <v>29</v>
      </c>
      <c r="B7" t="s">
        <v>148</v>
      </c>
      <c r="C7" t="s">
        <v>87</v>
      </c>
      <c r="D7">
        <v>3</v>
      </c>
    </row>
    <row r="8" spans="1:4" x14ac:dyDescent="0.25">
      <c r="A8">
        <v>2</v>
      </c>
      <c r="B8" t="s">
        <v>149</v>
      </c>
      <c r="C8" t="s">
        <v>3</v>
      </c>
      <c r="D8">
        <v>4</v>
      </c>
    </row>
    <row r="9" spans="1:4" x14ac:dyDescent="0.25">
      <c r="A9">
        <v>2</v>
      </c>
      <c r="B9" t="s">
        <v>149</v>
      </c>
      <c r="C9" t="s">
        <v>87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106</v>
      </c>
      <c r="B1" t="s">
        <v>2</v>
      </c>
      <c r="C1" t="s">
        <v>111</v>
      </c>
      <c r="D1" t="s">
        <v>121</v>
      </c>
      <c r="E1" t="s">
        <v>125</v>
      </c>
    </row>
    <row r="2" spans="1:5" x14ac:dyDescent="0.25">
      <c r="A2">
        <v>1</v>
      </c>
      <c r="B2" t="s">
        <v>40</v>
      </c>
      <c r="C2">
        <v>394</v>
      </c>
      <c r="D2" t="s">
        <v>126</v>
      </c>
      <c r="E2">
        <v>1</v>
      </c>
    </row>
    <row r="3" spans="1:5" x14ac:dyDescent="0.25">
      <c r="A3">
        <v>2</v>
      </c>
      <c r="B3" t="s">
        <v>41</v>
      </c>
      <c r="C3">
        <v>32</v>
      </c>
      <c r="D3" t="s">
        <v>126</v>
      </c>
      <c r="E3">
        <v>1</v>
      </c>
    </row>
    <row r="4" spans="1:5" x14ac:dyDescent="0.25">
      <c r="A4">
        <v>3</v>
      </c>
      <c r="B4" t="s">
        <v>42</v>
      </c>
      <c r="C4">
        <v>5</v>
      </c>
      <c r="D4" t="s">
        <v>126</v>
      </c>
      <c r="E4">
        <v>1</v>
      </c>
    </row>
    <row r="5" spans="1:5" x14ac:dyDescent="0.25">
      <c r="A5">
        <v>4</v>
      </c>
      <c r="B5" t="s">
        <v>43</v>
      </c>
      <c r="C5">
        <v>1</v>
      </c>
      <c r="D5" t="s">
        <v>126</v>
      </c>
      <c r="E5">
        <v>1</v>
      </c>
    </row>
    <row r="6" spans="1:5" x14ac:dyDescent="0.25">
      <c r="A6">
        <v>5</v>
      </c>
      <c r="B6" t="s">
        <v>44</v>
      </c>
      <c r="C6">
        <v>0</v>
      </c>
      <c r="D6" t="s">
        <v>126</v>
      </c>
      <c r="E6">
        <v>1</v>
      </c>
    </row>
    <row r="7" spans="1:5" x14ac:dyDescent="0.25">
      <c r="A7">
        <v>6</v>
      </c>
      <c r="B7" t="s">
        <v>52</v>
      </c>
      <c r="C7">
        <v>0</v>
      </c>
      <c r="D7" t="s">
        <v>126</v>
      </c>
      <c r="E7">
        <v>1</v>
      </c>
    </row>
    <row r="8" spans="1:5" x14ac:dyDescent="0.25">
      <c r="A8">
        <v>7</v>
      </c>
      <c r="B8" t="s">
        <v>127</v>
      </c>
      <c r="C8">
        <v>0</v>
      </c>
      <c r="D8" t="s">
        <v>126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126</v>
      </c>
      <c r="E9">
        <v>1</v>
      </c>
    </row>
    <row r="10" spans="1:5" x14ac:dyDescent="0.25">
      <c r="A10">
        <v>9</v>
      </c>
      <c r="B10" t="s">
        <v>45</v>
      </c>
      <c r="C10">
        <v>0</v>
      </c>
      <c r="D10" t="s">
        <v>126</v>
      </c>
      <c r="E10">
        <v>1</v>
      </c>
    </row>
    <row r="11" spans="1:5" x14ac:dyDescent="0.25">
      <c r="A11">
        <v>10</v>
      </c>
      <c r="B11" t="s">
        <v>46</v>
      </c>
      <c r="C11">
        <v>0</v>
      </c>
      <c r="D11" t="s">
        <v>126</v>
      </c>
      <c r="E11">
        <v>1</v>
      </c>
    </row>
    <row r="12" spans="1:5" x14ac:dyDescent="0.25">
      <c r="A12">
        <v>11</v>
      </c>
      <c r="B12" t="s">
        <v>47</v>
      </c>
      <c r="C12">
        <v>98</v>
      </c>
      <c r="D12" t="s">
        <v>126</v>
      </c>
      <c r="E12">
        <v>1</v>
      </c>
    </row>
    <row r="13" spans="1:5" x14ac:dyDescent="0.25">
      <c r="A13">
        <v>12</v>
      </c>
      <c r="B13" t="s">
        <v>48</v>
      </c>
      <c r="C13">
        <v>0</v>
      </c>
      <c r="D13" t="s">
        <v>126</v>
      </c>
      <c r="E13">
        <v>1</v>
      </c>
    </row>
    <row r="14" spans="1:5" x14ac:dyDescent="0.25">
      <c r="A14">
        <v>13</v>
      </c>
      <c r="B14" t="s">
        <v>11</v>
      </c>
      <c r="C14">
        <v>0</v>
      </c>
      <c r="D14" t="s">
        <v>126</v>
      </c>
      <c r="E14">
        <v>1</v>
      </c>
    </row>
    <row r="15" spans="1:5" x14ac:dyDescent="0.25">
      <c r="A15">
        <v>14</v>
      </c>
      <c r="B15" t="s">
        <v>49</v>
      </c>
      <c r="C15">
        <v>1</v>
      </c>
      <c r="D15" t="s">
        <v>126</v>
      </c>
      <c r="E15">
        <v>1</v>
      </c>
    </row>
    <row r="16" spans="1:5" x14ac:dyDescent="0.25">
      <c r="A16">
        <v>15</v>
      </c>
      <c r="B16" t="s">
        <v>50</v>
      </c>
      <c r="C16">
        <v>0</v>
      </c>
      <c r="D16" t="s">
        <v>126</v>
      </c>
      <c r="E16">
        <v>1</v>
      </c>
    </row>
    <row r="17" spans="1:5" x14ac:dyDescent="0.25">
      <c r="A17">
        <v>16</v>
      </c>
      <c r="B17" t="s">
        <v>51</v>
      </c>
      <c r="C17">
        <v>0</v>
      </c>
      <c r="D17" t="s">
        <v>126</v>
      </c>
      <c r="E17">
        <v>1</v>
      </c>
    </row>
    <row r="18" spans="1:5" x14ac:dyDescent="0.25">
      <c r="A18">
        <v>1</v>
      </c>
      <c r="B18" t="s">
        <v>40</v>
      </c>
      <c r="C18">
        <v>100</v>
      </c>
      <c r="D18" t="s">
        <v>12</v>
      </c>
      <c r="E18">
        <v>2</v>
      </c>
    </row>
    <row r="19" spans="1:5" x14ac:dyDescent="0.25">
      <c r="A19">
        <v>2</v>
      </c>
      <c r="B19" t="s">
        <v>41</v>
      </c>
      <c r="C19">
        <v>15</v>
      </c>
      <c r="D19" t="s">
        <v>12</v>
      </c>
      <c r="E19">
        <v>2</v>
      </c>
    </row>
    <row r="20" spans="1:5" x14ac:dyDescent="0.25">
      <c r="A20">
        <v>3</v>
      </c>
      <c r="B20" t="s">
        <v>42</v>
      </c>
      <c r="C20">
        <v>2</v>
      </c>
      <c r="D20" t="s">
        <v>12</v>
      </c>
      <c r="E20">
        <v>2</v>
      </c>
    </row>
    <row r="21" spans="1:5" x14ac:dyDescent="0.25">
      <c r="A21">
        <v>4</v>
      </c>
      <c r="B21" t="s">
        <v>43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44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52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127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45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46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47</v>
      </c>
      <c r="C28">
        <v>37</v>
      </c>
      <c r="D28" t="s">
        <v>12</v>
      </c>
      <c r="E28">
        <v>2</v>
      </c>
    </row>
    <row r="29" spans="1:5" x14ac:dyDescent="0.25">
      <c r="A29">
        <v>12</v>
      </c>
      <c r="B29" t="s">
        <v>48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49</v>
      </c>
      <c r="C31">
        <v>0</v>
      </c>
      <c r="D31" t="s">
        <v>12</v>
      </c>
      <c r="E31">
        <v>2</v>
      </c>
    </row>
    <row r="32" spans="1:5" x14ac:dyDescent="0.25">
      <c r="A32">
        <v>15</v>
      </c>
      <c r="B32" t="s">
        <v>50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51</v>
      </c>
      <c r="C33">
        <v>1</v>
      </c>
      <c r="D33" t="s">
        <v>12</v>
      </c>
      <c r="E33">
        <v>2</v>
      </c>
    </row>
    <row r="34" spans="1:5" x14ac:dyDescent="0.25">
      <c r="A34">
        <v>1</v>
      </c>
      <c r="B34" t="s">
        <v>40</v>
      </c>
      <c r="C34">
        <v>70</v>
      </c>
      <c r="D34" t="s">
        <v>105</v>
      </c>
      <c r="E34">
        <v>3</v>
      </c>
    </row>
    <row r="35" spans="1:5" x14ac:dyDescent="0.25">
      <c r="A35">
        <v>2</v>
      </c>
      <c r="B35" t="s">
        <v>41</v>
      </c>
      <c r="C35">
        <v>7</v>
      </c>
      <c r="D35" t="s">
        <v>105</v>
      </c>
      <c r="E35">
        <v>3</v>
      </c>
    </row>
    <row r="36" spans="1:5" x14ac:dyDescent="0.25">
      <c r="A36">
        <v>3</v>
      </c>
      <c r="B36" t="s">
        <v>42</v>
      </c>
      <c r="C36">
        <v>0</v>
      </c>
      <c r="D36" t="s">
        <v>105</v>
      </c>
      <c r="E36">
        <v>3</v>
      </c>
    </row>
    <row r="37" spans="1:5" x14ac:dyDescent="0.25">
      <c r="A37">
        <v>4</v>
      </c>
      <c r="B37" t="s">
        <v>43</v>
      </c>
      <c r="C37">
        <v>0</v>
      </c>
      <c r="D37" t="s">
        <v>105</v>
      </c>
      <c r="E37">
        <v>3</v>
      </c>
    </row>
    <row r="38" spans="1:5" x14ac:dyDescent="0.25">
      <c r="A38">
        <v>5</v>
      </c>
      <c r="B38" t="s">
        <v>44</v>
      </c>
      <c r="C38">
        <v>0</v>
      </c>
      <c r="D38" t="s">
        <v>105</v>
      </c>
      <c r="E38">
        <v>3</v>
      </c>
    </row>
    <row r="39" spans="1:5" x14ac:dyDescent="0.25">
      <c r="A39">
        <v>6</v>
      </c>
      <c r="B39" t="s">
        <v>52</v>
      </c>
      <c r="C39">
        <v>0</v>
      </c>
      <c r="D39" t="s">
        <v>105</v>
      </c>
      <c r="E39">
        <v>3</v>
      </c>
    </row>
    <row r="40" spans="1:5" x14ac:dyDescent="0.25">
      <c r="A40">
        <v>7</v>
      </c>
      <c r="B40" t="s">
        <v>127</v>
      </c>
      <c r="C40">
        <v>0</v>
      </c>
      <c r="D40" t="s">
        <v>105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105</v>
      </c>
      <c r="E41">
        <v>3</v>
      </c>
    </row>
    <row r="42" spans="1:5" x14ac:dyDescent="0.25">
      <c r="A42">
        <v>9</v>
      </c>
      <c r="B42" t="s">
        <v>45</v>
      </c>
      <c r="C42">
        <v>0</v>
      </c>
      <c r="D42" t="s">
        <v>105</v>
      </c>
      <c r="E42">
        <v>3</v>
      </c>
    </row>
    <row r="43" spans="1:5" x14ac:dyDescent="0.25">
      <c r="A43">
        <v>10</v>
      </c>
      <c r="B43" t="s">
        <v>46</v>
      </c>
      <c r="C43">
        <v>0</v>
      </c>
      <c r="D43" t="s">
        <v>105</v>
      </c>
      <c r="E43">
        <v>3</v>
      </c>
    </row>
    <row r="44" spans="1:5" x14ac:dyDescent="0.25">
      <c r="A44">
        <v>11</v>
      </c>
      <c r="B44" t="s">
        <v>47</v>
      </c>
      <c r="C44">
        <v>3</v>
      </c>
      <c r="D44" t="s">
        <v>105</v>
      </c>
      <c r="E44">
        <v>3</v>
      </c>
    </row>
    <row r="45" spans="1:5" x14ac:dyDescent="0.25">
      <c r="A45">
        <v>12</v>
      </c>
      <c r="B45" t="s">
        <v>48</v>
      </c>
      <c r="C45">
        <v>0</v>
      </c>
      <c r="D45" t="s">
        <v>105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105</v>
      </c>
      <c r="E46">
        <v>3</v>
      </c>
    </row>
    <row r="47" spans="1:5" x14ac:dyDescent="0.25">
      <c r="A47">
        <v>14</v>
      </c>
      <c r="B47" t="s">
        <v>49</v>
      </c>
      <c r="C47">
        <v>0</v>
      </c>
      <c r="D47" t="s">
        <v>105</v>
      </c>
      <c r="E47">
        <v>3</v>
      </c>
    </row>
    <row r="48" spans="1:5" x14ac:dyDescent="0.25">
      <c r="A48">
        <v>15</v>
      </c>
      <c r="B48" t="s">
        <v>50</v>
      </c>
      <c r="C48">
        <v>0</v>
      </c>
      <c r="D48" t="s">
        <v>105</v>
      </c>
      <c r="E48">
        <v>3</v>
      </c>
    </row>
    <row r="49" spans="1:5" x14ac:dyDescent="0.25">
      <c r="A49">
        <v>16</v>
      </c>
      <c r="B49" t="s">
        <v>51</v>
      </c>
      <c r="C49">
        <v>0</v>
      </c>
      <c r="D49" t="s">
        <v>105</v>
      </c>
      <c r="E49">
        <v>3</v>
      </c>
    </row>
    <row r="50" spans="1:5" x14ac:dyDescent="0.25">
      <c r="A50">
        <v>1</v>
      </c>
      <c r="B50" t="s">
        <v>40</v>
      </c>
      <c r="C50">
        <v>54</v>
      </c>
      <c r="D50" t="s">
        <v>94</v>
      </c>
      <c r="E50">
        <v>4</v>
      </c>
    </row>
    <row r="51" spans="1:5" x14ac:dyDescent="0.25">
      <c r="A51">
        <v>2</v>
      </c>
      <c r="B51" t="s">
        <v>41</v>
      </c>
      <c r="C51">
        <v>5</v>
      </c>
      <c r="D51" t="s">
        <v>94</v>
      </c>
      <c r="E51">
        <v>4</v>
      </c>
    </row>
    <row r="52" spans="1:5" x14ac:dyDescent="0.25">
      <c r="A52">
        <v>3</v>
      </c>
      <c r="B52" t="s">
        <v>42</v>
      </c>
      <c r="C52">
        <v>0</v>
      </c>
      <c r="D52" t="s">
        <v>94</v>
      </c>
      <c r="E52">
        <v>4</v>
      </c>
    </row>
    <row r="53" spans="1:5" x14ac:dyDescent="0.25">
      <c r="A53">
        <v>4</v>
      </c>
      <c r="B53" t="s">
        <v>43</v>
      </c>
      <c r="C53">
        <v>0</v>
      </c>
      <c r="D53" t="s">
        <v>94</v>
      </c>
      <c r="E53">
        <v>4</v>
      </c>
    </row>
    <row r="54" spans="1:5" x14ac:dyDescent="0.25">
      <c r="A54">
        <v>5</v>
      </c>
      <c r="B54" t="s">
        <v>44</v>
      </c>
      <c r="C54">
        <v>0</v>
      </c>
      <c r="D54" t="s">
        <v>94</v>
      </c>
      <c r="E54">
        <v>4</v>
      </c>
    </row>
    <row r="55" spans="1:5" x14ac:dyDescent="0.25">
      <c r="A55">
        <v>6</v>
      </c>
      <c r="B55" t="s">
        <v>52</v>
      </c>
      <c r="C55">
        <v>0</v>
      </c>
      <c r="D55" t="s">
        <v>94</v>
      </c>
      <c r="E55">
        <v>4</v>
      </c>
    </row>
    <row r="56" spans="1:5" x14ac:dyDescent="0.25">
      <c r="A56">
        <v>7</v>
      </c>
      <c r="B56" t="s">
        <v>127</v>
      </c>
      <c r="C56">
        <v>0</v>
      </c>
      <c r="D56" t="s">
        <v>94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94</v>
      </c>
      <c r="E57">
        <v>4</v>
      </c>
    </row>
    <row r="58" spans="1:5" x14ac:dyDescent="0.25">
      <c r="A58">
        <v>9</v>
      </c>
      <c r="B58" t="s">
        <v>45</v>
      </c>
      <c r="C58">
        <v>0</v>
      </c>
      <c r="D58" t="s">
        <v>94</v>
      </c>
      <c r="E58">
        <v>4</v>
      </c>
    </row>
    <row r="59" spans="1:5" x14ac:dyDescent="0.25">
      <c r="A59">
        <v>10</v>
      </c>
      <c r="B59" t="s">
        <v>46</v>
      </c>
      <c r="C59">
        <v>0</v>
      </c>
      <c r="D59" t="s">
        <v>94</v>
      </c>
      <c r="E59">
        <v>4</v>
      </c>
    </row>
    <row r="60" spans="1:5" x14ac:dyDescent="0.25">
      <c r="A60">
        <v>11</v>
      </c>
      <c r="B60" t="s">
        <v>47</v>
      </c>
      <c r="C60">
        <v>5</v>
      </c>
      <c r="D60" t="s">
        <v>94</v>
      </c>
      <c r="E60">
        <v>4</v>
      </c>
    </row>
    <row r="61" spans="1:5" x14ac:dyDescent="0.25">
      <c r="A61">
        <v>12</v>
      </c>
      <c r="B61" t="s">
        <v>48</v>
      </c>
      <c r="C61">
        <v>0</v>
      </c>
      <c r="D61" t="s">
        <v>94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94</v>
      </c>
      <c r="E62">
        <v>4</v>
      </c>
    </row>
    <row r="63" spans="1:5" x14ac:dyDescent="0.25">
      <c r="A63">
        <v>14</v>
      </c>
      <c r="B63" t="s">
        <v>49</v>
      </c>
      <c r="C63">
        <v>0</v>
      </c>
      <c r="D63" t="s">
        <v>94</v>
      </c>
      <c r="E63">
        <v>4</v>
      </c>
    </row>
    <row r="64" spans="1:5" x14ac:dyDescent="0.25">
      <c r="A64">
        <v>15</v>
      </c>
      <c r="B64" t="s">
        <v>50</v>
      </c>
      <c r="C64">
        <v>0</v>
      </c>
      <c r="D64" t="s">
        <v>94</v>
      </c>
      <c r="E64">
        <v>4</v>
      </c>
    </row>
    <row r="65" spans="1:5" x14ac:dyDescent="0.25">
      <c r="A65">
        <v>16</v>
      </c>
      <c r="B65" t="s">
        <v>51</v>
      </c>
      <c r="C65">
        <v>0</v>
      </c>
      <c r="D65" t="s">
        <v>94</v>
      </c>
      <c r="E65">
        <v>4</v>
      </c>
    </row>
    <row r="66" spans="1:5" x14ac:dyDescent="0.25">
      <c r="A66">
        <v>1</v>
      </c>
      <c r="B66" t="s">
        <v>40</v>
      </c>
      <c r="C66">
        <v>4</v>
      </c>
      <c r="D66" t="s">
        <v>128</v>
      </c>
      <c r="E66">
        <v>5</v>
      </c>
    </row>
    <row r="67" spans="1:5" x14ac:dyDescent="0.25">
      <c r="A67">
        <v>2</v>
      </c>
      <c r="B67" t="s">
        <v>41</v>
      </c>
      <c r="C67">
        <v>0</v>
      </c>
      <c r="D67" t="s">
        <v>128</v>
      </c>
      <c r="E67">
        <v>5</v>
      </c>
    </row>
    <row r="68" spans="1:5" x14ac:dyDescent="0.25">
      <c r="A68">
        <v>3</v>
      </c>
      <c r="B68" t="s">
        <v>42</v>
      </c>
      <c r="C68">
        <v>0</v>
      </c>
      <c r="D68" t="s">
        <v>128</v>
      </c>
      <c r="E68">
        <v>5</v>
      </c>
    </row>
    <row r="69" spans="1:5" x14ac:dyDescent="0.25">
      <c r="A69">
        <v>4</v>
      </c>
      <c r="B69" t="s">
        <v>43</v>
      </c>
      <c r="C69">
        <v>0</v>
      </c>
      <c r="D69" t="s">
        <v>128</v>
      </c>
      <c r="E69">
        <v>5</v>
      </c>
    </row>
    <row r="70" spans="1:5" x14ac:dyDescent="0.25">
      <c r="A70">
        <v>5</v>
      </c>
      <c r="B70" t="s">
        <v>44</v>
      </c>
      <c r="C70">
        <v>0</v>
      </c>
      <c r="D70" t="s">
        <v>128</v>
      </c>
      <c r="E70">
        <v>5</v>
      </c>
    </row>
    <row r="71" spans="1:5" x14ac:dyDescent="0.25">
      <c r="A71">
        <v>6</v>
      </c>
      <c r="B71" t="s">
        <v>52</v>
      </c>
      <c r="C71">
        <v>0</v>
      </c>
      <c r="D71" t="s">
        <v>128</v>
      </c>
      <c r="E71">
        <v>5</v>
      </c>
    </row>
    <row r="72" spans="1:5" x14ac:dyDescent="0.25">
      <c r="A72">
        <v>7</v>
      </c>
      <c r="B72" t="s">
        <v>127</v>
      </c>
      <c r="C72">
        <v>0</v>
      </c>
      <c r="D72" t="s">
        <v>128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128</v>
      </c>
      <c r="E73">
        <v>5</v>
      </c>
    </row>
    <row r="74" spans="1:5" x14ac:dyDescent="0.25">
      <c r="A74">
        <v>9</v>
      </c>
      <c r="B74" t="s">
        <v>45</v>
      </c>
      <c r="C74">
        <v>0</v>
      </c>
      <c r="D74" t="s">
        <v>128</v>
      </c>
      <c r="E74">
        <v>5</v>
      </c>
    </row>
    <row r="75" spans="1:5" x14ac:dyDescent="0.25">
      <c r="A75">
        <v>10</v>
      </c>
      <c r="B75" t="s">
        <v>46</v>
      </c>
      <c r="C75">
        <v>0</v>
      </c>
      <c r="D75" t="s">
        <v>128</v>
      </c>
      <c r="E75">
        <v>5</v>
      </c>
    </row>
    <row r="76" spans="1:5" x14ac:dyDescent="0.25">
      <c r="A76">
        <v>11</v>
      </c>
      <c r="B76" t="s">
        <v>47</v>
      </c>
      <c r="C76">
        <v>12</v>
      </c>
      <c r="D76" t="s">
        <v>128</v>
      </c>
      <c r="E76">
        <v>5</v>
      </c>
    </row>
    <row r="77" spans="1:5" x14ac:dyDescent="0.25">
      <c r="A77">
        <v>12</v>
      </c>
      <c r="B77" t="s">
        <v>48</v>
      </c>
      <c r="C77">
        <v>0</v>
      </c>
      <c r="D77" t="s">
        <v>128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128</v>
      </c>
      <c r="E78">
        <v>5</v>
      </c>
    </row>
    <row r="79" spans="1:5" x14ac:dyDescent="0.25">
      <c r="A79">
        <v>14</v>
      </c>
      <c r="B79" t="s">
        <v>49</v>
      </c>
      <c r="C79">
        <v>0</v>
      </c>
      <c r="D79" t="s">
        <v>128</v>
      </c>
      <c r="E79">
        <v>5</v>
      </c>
    </row>
    <row r="80" spans="1:5" x14ac:dyDescent="0.25">
      <c r="A80">
        <v>15</v>
      </c>
      <c r="B80" t="s">
        <v>50</v>
      </c>
      <c r="C80">
        <v>0</v>
      </c>
      <c r="D80" t="s">
        <v>128</v>
      </c>
      <c r="E80">
        <v>5</v>
      </c>
    </row>
    <row r="81" spans="1:5" x14ac:dyDescent="0.25">
      <c r="A81">
        <v>16</v>
      </c>
      <c r="B81" t="s">
        <v>51</v>
      </c>
      <c r="C81">
        <v>0</v>
      </c>
      <c r="D81" t="s">
        <v>128</v>
      </c>
      <c r="E81">
        <v>5</v>
      </c>
    </row>
    <row r="82" spans="1:5" x14ac:dyDescent="0.25">
      <c r="A82">
        <v>1</v>
      </c>
      <c r="B82" t="s">
        <v>40</v>
      </c>
      <c r="C82">
        <v>0</v>
      </c>
      <c r="D82" t="s">
        <v>45</v>
      </c>
      <c r="E82">
        <v>6</v>
      </c>
    </row>
    <row r="83" spans="1:5" x14ac:dyDescent="0.25">
      <c r="A83">
        <v>2</v>
      </c>
      <c r="B83" t="s">
        <v>41</v>
      </c>
      <c r="C83">
        <v>0</v>
      </c>
      <c r="D83" t="s">
        <v>45</v>
      </c>
      <c r="E83">
        <v>6</v>
      </c>
    </row>
    <row r="84" spans="1:5" x14ac:dyDescent="0.25">
      <c r="A84">
        <v>3</v>
      </c>
      <c r="B84" t="s">
        <v>42</v>
      </c>
      <c r="C84">
        <v>0</v>
      </c>
      <c r="D84" t="s">
        <v>45</v>
      </c>
      <c r="E84">
        <v>6</v>
      </c>
    </row>
    <row r="85" spans="1:5" x14ac:dyDescent="0.25">
      <c r="A85">
        <v>4</v>
      </c>
      <c r="B85" t="s">
        <v>43</v>
      </c>
      <c r="C85">
        <v>0</v>
      </c>
      <c r="D85" t="s">
        <v>45</v>
      </c>
      <c r="E85">
        <v>6</v>
      </c>
    </row>
    <row r="86" spans="1:5" x14ac:dyDescent="0.25">
      <c r="A86">
        <v>5</v>
      </c>
      <c r="B86" t="s">
        <v>44</v>
      </c>
      <c r="C86">
        <v>0</v>
      </c>
      <c r="D86" t="s">
        <v>45</v>
      </c>
      <c r="E86">
        <v>6</v>
      </c>
    </row>
    <row r="87" spans="1:5" x14ac:dyDescent="0.25">
      <c r="A87">
        <v>6</v>
      </c>
      <c r="B87" t="s">
        <v>52</v>
      </c>
      <c r="C87">
        <v>0</v>
      </c>
      <c r="D87" t="s">
        <v>45</v>
      </c>
      <c r="E87">
        <v>6</v>
      </c>
    </row>
    <row r="88" spans="1:5" x14ac:dyDescent="0.25">
      <c r="A88">
        <v>7</v>
      </c>
      <c r="B88" t="s">
        <v>127</v>
      </c>
      <c r="C88">
        <v>0</v>
      </c>
      <c r="D88" t="s">
        <v>45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45</v>
      </c>
      <c r="E89">
        <v>6</v>
      </c>
    </row>
    <row r="90" spans="1:5" x14ac:dyDescent="0.25">
      <c r="A90">
        <v>9</v>
      </c>
      <c r="B90" t="s">
        <v>45</v>
      </c>
      <c r="C90">
        <v>0</v>
      </c>
      <c r="D90" t="s">
        <v>45</v>
      </c>
      <c r="E90">
        <v>6</v>
      </c>
    </row>
    <row r="91" spans="1:5" x14ac:dyDescent="0.25">
      <c r="A91">
        <v>10</v>
      </c>
      <c r="B91" t="s">
        <v>46</v>
      </c>
      <c r="C91">
        <v>0</v>
      </c>
      <c r="D91" t="s">
        <v>45</v>
      </c>
      <c r="E91">
        <v>6</v>
      </c>
    </row>
    <row r="92" spans="1:5" x14ac:dyDescent="0.25">
      <c r="A92">
        <v>11</v>
      </c>
      <c r="B92" t="s">
        <v>47</v>
      </c>
      <c r="C92">
        <v>1</v>
      </c>
      <c r="D92" t="s">
        <v>45</v>
      </c>
      <c r="E92">
        <v>6</v>
      </c>
    </row>
    <row r="93" spans="1:5" x14ac:dyDescent="0.25">
      <c r="A93">
        <v>12</v>
      </c>
      <c r="B93" t="s">
        <v>48</v>
      </c>
      <c r="C93">
        <v>0</v>
      </c>
      <c r="D93" t="s">
        <v>45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45</v>
      </c>
      <c r="E94">
        <v>6</v>
      </c>
    </row>
    <row r="95" spans="1:5" x14ac:dyDescent="0.25">
      <c r="A95">
        <v>14</v>
      </c>
      <c r="B95" t="s">
        <v>49</v>
      </c>
      <c r="C95">
        <v>0</v>
      </c>
      <c r="D95" t="s">
        <v>45</v>
      </c>
      <c r="E95">
        <v>6</v>
      </c>
    </row>
    <row r="96" spans="1:5" x14ac:dyDescent="0.25">
      <c r="A96">
        <v>15</v>
      </c>
      <c r="B96" t="s">
        <v>50</v>
      </c>
      <c r="C96">
        <v>0</v>
      </c>
      <c r="D96" t="s">
        <v>45</v>
      </c>
      <c r="E96">
        <v>6</v>
      </c>
    </row>
    <row r="97" spans="1:5" x14ac:dyDescent="0.25">
      <c r="A97">
        <v>16</v>
      </c>
      <c r="B97" t="s">
        <v>51</v>
      </c>
      <c r="C97">
        <v>0</v>
      </c>
      <c r="D97" t="s">
        <v>45</v>
      </c>
      <c r="E97">
        <v>6</v>
      </c>
    </row>
    <row r="98" spans="1:5" x14ac:dyDescent="0.25">
      <c r="A98">
        <v>1</v>
      </c>
      <c r="B98" t="s">
        <v>40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41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42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43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44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52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45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46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47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48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49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50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51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40</v>
      </c>
      <c r="C114" s="2">
        <v>0</v>
      </c>
      <c r="D114" t="s">
        <v>48</v>
      </c>
      <c r="E114">
        <v>8</v>
      </c>
    </row>
    <row r="115" spans="1:5" x14ac:dyDescent="0.25">
      <c r="A115">
        <v>2</v>
      </c>
      <c r="B115" t="s">
        <v>41</v>
      </c>
      <c r="C115" s="2">
        <v>0</v>
      </c>
      <c r="D115" s="2" t="s">
        <v>48</v>
      </c>
      <c r="E115">
        <v>8</v>
      </c>
    </row>
    <row r="116" spans="1:5" x14ac:dyDescent="0.25">
      <c r="A116">
        <v>3</v>
      </c>
      <c r="B116" t="s">
        <v>42</v>
      </c>
      <c r="C116" s="2">
        <v>0</v>
      </c>
      <c r="D116" s="2" t="s">
        <v>48</v>
      </c>
      <c r="E116">
        <v>8</v>
      </c>
    </row>
    <row r="117" spans="1:5" x14ac:dyDescent="0.25">
      <c r="A117">
        <v>4</v>
      </c>
      <c r="B117" t="s">
        <v>43</v>
      </c>
      <c r="C117" s="2">
        <v>0</v>
      </c>
      <c r="D117" s="2" t="s">
        <v>48</v>
      </c>
      <c r="E117">
        <v>8</v>
      </c>
    </row>
    <row r="118" spans="1:5" x14ac:dyDescent="0.25">
      <c r="A118">
        <v>5</v>
      </c>
      <c r="B118" t="s">
        <v>44</v>
      </c>
      <c r="C118" s="2">
        <v>0</v>
      </c>
      <c r="D118" s="2" t="s">
        <v>48</v>
      </c>
      <c r="E118">
        <v>8</v>
      </c>
    </row>
    <row r="119" spans="1:5" x14ac:dyDescent="0.25">
      <c r="A119">
        <v>6</v>
      </c>
      <c r="B119" t="s">
        <v>52</v>
      </c>
      <c r="C119" s="2">
        <v>0</v>
      </c>
      <c r="D119" s="2" t="s">
        <v>48</v>
      </c>
      <c r="E119">
        <v>8</v>
      </c>
    </row>
    <row r="120" spans="1:5" x14ac:dyDescent="0.25">
      <c r="A120">
        <v>7</v>
      </c>
      <c r="B120" t="s">
        <v>127</v>
      </c>
      <c r="C120" s="2">
        <v>0</v>
      </c>
      <c r="D120" s="2" t="s">
        <v>48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48</v>
      </c>
      <c r="E121" s="2">
        <v>8</v>
      </c>
    </row>
    <row r="122" spans="1:5" x14ac:dyDescent="0.25">
      <c r="A122" s="2">
        <v>9</v>
      </c>
      <c r="B122" s="2" t="s">
        <v>45</v>
      </c>
      <c r="C122" s="2">
        <v>0</v>
      </c>
      <c r="D122" s="2" t="s">
        <v>48</v>
      </c>
      <c r="E122" s="2">
        <v>8</v>
      </c>
    </row>
    <row r="123" spans="1:5" x14ac:dyDescent="0.25">
      <c r="A123" s="2">
        <v>10</v>
      </c>
      <c r="B123" s="2" t="s">
        <v>46</v>
      </c>
      <c r="C123" s="2">
        <v>0</v>
      </c>
      <c r="D123" s="2" t="s">
        <v>48</v>
      </c>
      <c r="E123" s="2">
        <v>8</v>
      </c>
    </row>
    <row r="124" spans="1:5" x14ac:dyDescent="0.25">
      <c r="A124" s="2">
        <v>11</v>
      </c>
      <c r="B124" s="2" t="s">
        <v>47</v>
      </c>
      <c r="C124" s="2">
        <v>15</v>
      </c>
      <c r="D124" s="2" t="s">
        <v>48</v>
      </c>
      <c r="E124" s="2">
        <v>8</v>
      </c>
    </row>
    <row r="125" spans="1:5" x14ac:dyDescent="0.25">
      <c r="A125" s="2">
        <v>12</v>
      </c>
      <c r="B125" s="2" t="s">
        <v>48</v>
      </c>
      <c r="C125" s="2">
        <v>0</v>
      </c>
      <c r="D125" s="2" t="s">
        <v>48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48</v>
      </c>
      <c r="E126" s="2">
        <v>8</v>
      </c>
    </row>
    <row r="127" spans="1:5" x14ac:dyDescent="0.25">
      <c r="A127" s="2">
        <v>14</v>
      </c>
      <c r="B127" s="2" t="s">
        <v>49</v>
      </c>
      <c r="C127" s="2">
        <v>0</v>
      </c>
      <c r="D127" s="2" t="s">
        <v>48</v>
      </c>
      <c r="E127" s="2">
        <v>8</v>
      </c>
    </row>
    <row r="128" spans="1:5" x14ac:dyDescent="0.25">
      <c r="A128" s="2">
        <v>15</v>
      </c>
      <c r="B128" s="2" t="s">
        <v>50</v>
      </c>
      <c r="C128" s="2">
        <v>0</v>
      </c>
      <c r="D128" s="2" t="s">
        <v>48</v>
      </c>
      <c r="E128" s="2">
        <v>8</v>
      </c>
    </row>
    <row r="129" spans="1:5" x14ac:dyDescent="0.25">
      <c r="A129" s="2">
        <v>16</v>
      </c>
      <c r="B129" s="2" t="s">
        <v>51</v>
      </c>
      <c r="C129" s="2">
        <v>0</v>
      </c>
      <c r="D129" s="2" t="s">
        <v>48</v>
      </c>
      <c r="E129" s="2">
        <v>8</v>
      </c>
    </row>
    <row r="130" spans="1:5" x14ac:dyDescent="0.25">
      <c r="A130" s="2">
        <v>1</v>
      </c>
      <c r="B130" s="2" t="s">
        <v>40</v>
      </c>
      <c r="C130" s="2">
        <v>335</v>
      </c>
      <c r="D130" s="2" t="s">
        <v>93</v>
      </c>
      <c r="E130" s="2">
        <v>9</v>
      </c>
    </row>
    <row r="131" spans="1:5" x14ac:dyDescent="0.25">
      <c r="A131" s="2">
        <v>2</v>
      </c>
      <c r="B131" s="2" t="s">
        <v>41</v>
      </c>
      <c r="C131" s="2">
        <v>29</v>
      </c>
      <c r="D131" s="2" t="s">
        <v>93</v>
      </c>
      <c r="E131" s="2">
        <v>9</v>
      </c>
    </row>
    <row r="132" spans="1:5" x14ac:dyDescent="0.25">
      <c r="A132" s="2">
        <v>3</v>
      </c>
      <c r="B132" s="2" t="s">
        <v>42</v>
      </c>
      <c r="C132" s="2">
        <v>2</v>
      </c>
      <c r="D132" s="2" t="s">
        <v>93</v>
      </c>
      <c r="E132" s="2">
        <v>9</v>
      </c>
    </row>
    <row r="133" spans="1:5" x14ac:dyDescent="0.25">
      <c r="A133" s="2">
        <v>4</v>
      </c>
      <c r="B133" s="2" t="s">
        <v>43</v>
      </c>
      <c r="C133" s="2">
        <v>0</v>
      </c>
      <c r="D133" s="2" t="s">
        <v>93</v>
      </c>
      <c r="E133" s="2">
        <v>9</v>
      </c>
    </row>
    <row r="134" spans="1:5" x14ac:dyDescent="0.25">
      <c r="A134" s="2">
        <v>5</v>
      </c>
      <c r="B134" s="2" t="s">
        <v>44</v>
      </c>
      <c r="C134" s="2">
        <v>0</v>
      </c>
      <c r="D134" s="2" t="s">
        <v>93</v>
      </c>
      <c r="E134" s="2">
        <v>9</v>
      </c>
    </row>
    <row r="135" spans="1:5" x14ac:dyDescent="0.25">
      <c r="A135" s="2">
        <v>6</v>
      </c>
      <c r="B135" s="2" t="s">
        <v>52</v>
      </c>
      <c r="C135" s="2">
        <v>0</v>
      </c>
      <c r="D135" s="2" t="s">
        <v>93</v>
      </c>
      <c r="E135" s="2">
        <v>9</v>
      </c>
    </row>
    <row r="136" spans="1:5" x14ac:dyDescent="0.25">
      <c r="A136" s="2">
        <v>7</v>
      </c>
      <c r="B136" s="2" t="s">
        <v>127</v>
      </c>
      <c r="C136" s="2">
        <v>0</v>
      </c>
      <c r="D136" s="2" t="s">
        <v>93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93</v>
      </c>
      <c r="E137" s="2">
        <v>9</v>
      </c>
    </row>
    <row r="138" spans="1:5" x14ac:dyDescent="0.25">
      <c r="A138" s="2">
        <v>9</v>
      </c>
      <c r="B138" s="2" t="s">
        <v>45</v>
      </c>
      <c r="C138" s="2">
        <v>0</v>
      </c>
      <c r="D138" s="2" t="s">
        <v>93</v>
      </c>
      <c r="E138" s="2">
        <v>9</v>
      </c>
    </row>
    <row r="139" spans="1:5" x14ac:dyDescent="0.25">
      <c r="A139" s="2">
        <v>10</v>
      </c>
      <c r="B139" s="2" t="s">
        <v>46</v>
      </c>
      <c r="C139" s="2">
        <v>0</v>
      </c>
      <c r="D139" s="2" t="s">
        <v>93</v>
      </c>
      <c r="E139" s="2">
        <v>9</v>
      </c>
    </row>
    <row r="140" spans="1:5" x14ac:dyDescent="0.25">
      <c r="A140" s="2">
        <v>11</v>
      </c>
      <c r="B140" s="2" t="s">
        <v>47</v>
      </c>
      <c r="C140" s="2">
        <v>96</v>
      </c>
      <c r="D140" s="2" t="s">
        <v>93</v>
      </c>
      <c r="E140" s="2">
        <v>9</v>
      </c>
    </row>
    <row r="141" spans="1:5" x14ac:dyDescent="0.25">
      <c r="A141" s="2">
        <v>12</v>
      </c>
      <c r="B141" s="2" t="s">
        <v>48</v>
      </c>
      <c r="C141" s="2">
        <v>0</v>
      </c>
      <c r="D141" s="2" t="s">
        <v>93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93</v>
      </c>
      <c r="E142" s="2">
        <v>9</v>
      </c>
    </row>
    <row r="143" spans="1:5" x14ac:dyDescent="0.25">
      <c r="A143" s="2">
        <v>14</v>
      </c>
      <c r="B143" s="2" t="s">
        <v>49</v>
      </c>
      <c r="C143" s="2">
        <v>0</v>
      </c>
      <c r="D143" s="2" t="s">
        <v>93</v>
      </c>
      <c r="E143" s="2">
        <v>9</v>
      </c>
    </row>
    <row r="144" spans="1:5" x14ac:dyDescent="0.25">
      <c r="A144" s="2">
        <v>15</v>
      </c>
      <c r="B144" s="2" t="s">
        <v>50</v>
      </c>
      <c r="C144" s="2">
        <v>0</v>
      </c>
      <c r="D144" s="2" t="s">
        <v>93</v>
      </c>
      <c r="E144" s="2">
        <v>9</v>
      </c>
    </row>
    <row r="145" spans="1:5" x14ac:dyDescent="0.25">
      <c r="A145" s="2">
        <v>16</v>
      </c>
      <c r="B145" s="2" t="s">
        <v>51</v>
      </c>
      <c r="C145" s="2">
        <v>1</v>
      </c>
      <c r="D145" s="2" t="s">
        <v>93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106</v>
      </c>
      <c r="B1" t="s">
        <v>111</v>
      </c>
      <c r="C1" t="s">
        <v>2</v>
      </c>
      <c r="D1" t="s">
        <v>121</v>
      </c>
    </row>
    <row r="2" spans="1:4" x14ac:dyDescent="0.25">
      <c r="A2">
        <v>1</v>
      </c>
      <c r="B2">
        <v>0</v>
      </c>
      <c r="C2" t="s">
        <v>95</v>
      </c>
      <c r="D2" t="s">
        <v>3</v>
      </c>
    </row>
    <row r="3" spans="1:4" x14ac:dyDescent="0.25">
      <c r="A3">
        <v>2</v>
      </c>
      <c r="B3">
        <v>0</v>
      </c>
      <c r="C3" t="s">
        <v>95</v>
      </c>
      <c r="D3" t="s">
        <v>96</v>
      </c>
    </row>
    <row r="4" spans="1:4" x14ac:dyDescent="0.25">
      <c r="A4">
        <v>3</v>
      </c>
      <c r="B4">
        <v>0</v>
      </c>
      <c r="C4" t="s">
        <v>95</v>
      </c>
      <c r="D4" t="s">
        <v>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106</v>
      </c>
      <c r="B1" t="s">
        <v>143</v>
      </c>
      <c r="C1" t="s">
        <v>111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90</v>
      </c>
      <c r="C5">
        <v>97</v>
      </c>
    </row>
    <row r="6" spans="1:3" x14ac:dyDescent="0.25">
      <c r="A6">
        <v>5</v>
      </c>
      <c r="B6" t="s">
        <v>91</v>
      </c>
      <c r="C6">
        <v>0</v>
      </c>
    </row>
    <row r="7" spans="1:3" x14ac:dyDescent="0.25">
      <c r="A7">
        <v>6</v>
      </c>
      <c r="B7" t="s">
        <v>144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92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106</v>
      </c>
      <c r="B1" t="s">
        <v>139</v>
      </c>
      <c r="C1" t="s">
        <v>36</v>
      </c>
      <c r="D1" t="s">
        <v>140</v>
      </c>
    </row>
    <row r="2" spans="1:4" x14ac:dyDescent="0.25">
      <c r="A2">
        <v>1</v>
      </c>
      <c r="B2" t="s">
        <v>141</v>
      </c>
      <c r="C2">
        <v>0</v>
      </c>
      <c r="D2">
        <v>0</v>
      </c>
    </row>
    <row r="3" spans="1:4" x14ac:dyDescent="0.25">
      <c r="A3">
        <v>2</v>
      </c>
      <c r="B3" t="s">
        <v>142</v>
      </c>
      <c r="C3">
        <v>0</v>
      </c>
      <c r="D3">
        <v>0</v>
      </c>
    </row>
    <row r="4" spans="1:4" x14ac:dyDescent="0.25">
      <c r="A4">
        <v>3</v>
      </c>
      <c r="B4" t="s">
        <v>22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106</v>
      </c>
      <c r="B1" t="s">
        <v>107</v>
      </c>
      <c r="C1" t="s">
        <v>108</v>
      </c>
      <c r="D1" t="s">
        <v>109</v>
      </c>
      <c r="E1" t="s">
        <v>110</v>
      </c>
      <c r="F1" t="s">
        <v>111</v>
      </c>
      <c r="G1" t="s">
        <v>112</v>
      </c>
    </row>
    <row r="2" spans="1:7" x14ac:dyDescent="0.25">
      <c r="A2">
        <v>1</v>
      </c>
      <c r="B2" t="s">
        <v>135</v>
      </c>
      <c r="C2" t="s">
        <v>37</v>
      </c>
      <c r="D2" t="s">
        <v>36</v>
      </c>
      <c r="E2">
        <v>1</v>
      </c>
      <c r="F2">
        <v>83</v>
      </c>
      <c r="G2">
        <v>1</v>
      </c>
    </row>
    <row r="3" spans="1:7" x14ac:dyDescent="0.25">
      <c r="A3">
        <v>2</v>
      </c>
      <c r="B3" t="s">
        <v>134</v>
      </c>
      <c r="C3" t="s">
        <v>37</v>
      </c>
      <c r="D3" t="s">
        <v>36</v>
      </c>
      <c r="E3">
        <v>1</v>
      </c>
      <c r="F3">
        <v>29</v>
      </c>
      <c r="G3">
        <v>1</v>
      </c>
    </row>
    <row r="4" spans="1:7" x14ac:dyDescent="0.25">
      <c r="A4">
        <v>3</v>
      </c>
      <c r="B4" t="s">
        <v>150</v>
      </c>
      <c r="C4" t="s">
        <v>37</v>
      </c>
      <c r="D4" t="s">
        <v>36</v>
      </c>
      <c r="E4">
        <v>1</v>
      </c>
      <c r="F4">
        <v>1</v>
      </c>
      <c r="G4">
        <v>1</v>
      </c>
    </row>
    <row r="5" spans="1:7" x14ac:dyDescent="0.25">
      <c r="A5">
        <v>4</v>
      </c>
      <c r="B5" t="s">
        <v>151</v>
      </c>
      <c r="C5" t="s">
        <v>37</v>
      </c>
      <c r="D5" t="s">
        <v>36</v>
      </c>
      <c r="E5">
        <v>1</v>
      </c>
      <c r="F5">
        <v>7</v>
      </c>
      <c r="G5">
        <v>1</v>
      </c>
    </row>
    <row r="6" spans="1:7" x14ac:dyDescent="0.25">
      <c r="A6">
        <v>5</v>
      </c>
      <c r="B6" t="s">
        <v>161</v>
      </c>
      <c r="C6" t="s">
        <v>37</v>
      </c>
      <c r="D6" t="s">
        <v>36</v>
      </c>
      <c r="E6">
        <v>1</v>
      </c>
      <c r="F6">
        <v>3</v>
      </c>
      <c r="G6">
        <v>1</v>
      </c>
    </row>
    <row r="7" spans="1:7" x14ac:dyDescent="0.25">
      <c r="A7">
        <v>6</v>
      </c>
      <c r="B7" t="s">
        <v>113</v>
      </c>
      <c r="C7" t="s">
        <v>37</v>
      </c>
      <c r="D7" t="s">
        <v>36</v>
      </c>
      <c r="E7">
        <v>1</v>
      </c>
      <c r="F7">
        <v>28</v>
      </c>
      <c r="G7">
        <v>1</v>
      </c>
    </row>
    <row r="8" spans="1:7" x14ac:dyDescent="0.25">
      <c r="A8">
        <v>1</v>
      </c>
      <c r="B8" t="s">
        <v>135</v>
      </c>
      <c r="C8" t="s">
        <v>37</v>
      </c>
      <c r="D8" t="s">
        <v>10</v>
      </c>
      <c r="E8">
        <v>2</v>
      </c>
      <c r="F8">
        <v>248</v>
      </c>
      <c r="G8">
        <v>1</v>
      </c>
    </row>
    <row r="9" spans="1:7" x14ac:dyDescent="0.25">
      <c r="A9">
        <v>2</v>
      </c>
      <c r="B9" t="s">
        <v>134</v>
      </c>
      <c r="C9" t="s">
        <v>37</v>
      </c>
      <c r="D9" t="s">
        <v>10</v>
      </c>
      <c r="E9">
        <v>2</v>
      </c>
      <c r="F9">
        <v>40</v>
      </c>
      <c r="G9">
        <v>1</v>
      </c>
    </row>
    <row r="10" spans="1:7" x14ac:dyDescent="0.25">
      <c r="A10">
        <v>3</v>
      </c>
      <c r="B10" t="s">
        <v>150</v>
      </c>
      <c r="C10" t="s">
        <v>37</v>
      </c>
      <c r="D10" t="s">
        <v>10</v>
      </c>
      <c r="E10">
        <v>2</v>
      </c>
      <c r="F10">
        <v>4</v>
      </c>
      <c r="G10">
        <v>1</v>
      </c>
    </row>
    <row r="11" spans="1:7" x14ac:dyDescent="0.25">
      <c r="A11">
        <v>4</v>
      </c>
      <c r="B11" t="s">
        <v>151</v>
      </c>
      <c r="C11" t="s">
        <v>37</v>
      </c>
      <c r="D11" t="s">
        <v>10</v>
      </c>
      <c r="E11">
        <v>2</v>
      </c>
      <c r="F11">
        <v>10</v>
      </c>
      <c r="G11">
        <v>1</v>
      </c>
    </row>
    <row r="12" spans="1:7" x14ac:dyDescent="0.25">
      <c r="A12">
        <v>5</v>
      </c>
      <c r="B12" t="s">
        <v>161</v>
      </c>
      <c r="C12" t="s">
        <v>37</v>
      </c>
      <c r="D12" t="s">
        <v>10</v>
      </c>
      <c r="E12">
        <v>2</v>
      </c>
      <c r="F12">
        <v>13</v>
      </c>
      <c r="G12">
        <v>1</v>
      </c>
    </row>
    <row r="13" spans="1:7" x14ac:dyDescent="0.25">
      <c r="A13">
        <v>6</v>
      </c>
      <c r="B13" t="s">
        <v>113</v>
      </c>
      <c r="C13" t="s">
        <v>37</v>
      </c>
      <c r="D13" t="s">
        <v>10</v>
      </c>
      <c r="E13">
        <v>2</v>
      </c>
      <c r="F13">
        <v>31</v>
      </c>
      <c r="G13">
        <v>1</v>
      </c>
    </row>
    <row r="14" spans="1:7" x14ac:dyDescent="0.25">
      <c r="A14">
        <v>1</v>
      </c>
      <c r="B14" t="s">
        <v>135</v>
      </c>
      <c r="C14" t="s">
        <v>62</v>
      </c>
      <c r="D14" t="s">
        <v>36</v>
      </c>
      <c r="E14">
        <v>1</v>
      </c>
      <c r="F14">
        <v>112</v>
      </c>
      <c r="G14">
        <v>2</v>
      </c>
    </row>
    <row r="15" spans="1:7" x14ac:dyDescent="0.25">
      <c r="A15">
        <v>2</v>
      </c>
      <c r="B15" t="s">
        <v>134</v>
      </c>
      <c r="C15" s="2" t="s">
        <v>62</v>
      </c>
      <c r="D15" t="s">
        <v>36</v>
      </c>
      <c r="E15">
        <v>1</v>
      </c>
      <c r="F15" s="2">
        <v>47</v>
      </c>
      <c r="G15">
        <v>2</v>
      </c>
    </row>
    <row r="16" spans="1:7" x14ac:dyDescent="0.25">
      <c r="A16">
        <v>3</v>
      </c>
      <c r="B16" t="s">
        <v>150</v>
      </c>
      <c r="C16" s="2" t="s">
        <v>62</v>
      </c>
      <c r="D16" t="s">
        <v>36</v>
      </c>
      <c r="E16">
        <v>1</v>
      </c>
      <c r="F16" s="2">
        <v>7</v>
      </c>
      <c r="G16">
        <v>2</v>
      </c>
    </row>
    <row r="17" spans="1:7" x14ac:dyDescent="0.25">
      <c r="A17">
        <v>4</v>
      </c>
      <c r="B17" t="s">
        <v>151</v>
      </c>
      <c r="C17" s="2" t="s">
        <v>62</v>
      </c>
      <c r="D17" t="s">
        <v>36</v>
      </c>
      <c r="E17">
        <v>1</v>
      </c>
      <c r="F17" s="2">
        <v>9</v>
      </c>
      <c r="G17">
        <v>2</v>
      </c>
    </row>
    <row r="18" spans="1:7" x14ac:dyDescent="0.25">
      <c r="A18">
        <v>5</v>
      </c>
      <c r="B18" t="s">
        <v>161</v>
      </c>
      <c r="C18" s="2" t="s">
        <v>62</v>
      </c>
      <c r="D18" t="s">
        <v>36</v>
      </c>
      <c r="E18">
        <v>1</v>
      </c>
      <c r="F18" s="2">
        <v>4</v>
      </c>
      <c r="G18">
        <v>2</v>
      </c>
    </row>
    <row r="19" spans="1:7" x14ac:dyDescent="0.25">
      <c r="A19">
        <v>6</v>
      </c>
      <c r="B19" t="s">
        <v>113</v>
      </c>
      <c r="C19" s="2" t="s">
        <v>62</v>
      </c>
      <c r="D19" t="s">
        <v>36</v>
      </c>
      <c r="E19">
        <v>1</v>
      </c>
      <c r="F19" s="2">
        <v>36</v>
      </c>
      <c r="G19">
        <v>2</v>
      </c>
    </row>
    <row r="20" spans="1:7" x14ac:dyDescent="0.25">
      <c r="A20">
        <v>1</v>
      </c>
      <c r="B20" t="s">
        <v>135</v>
      </c>
      <c r="C20" s="2" t="s">
        <v>62</v>
      </c>
      <c r="D20" t="s">
        <v>10</v>
      </c>
      <c r="E20">
        <v>2</v>
      </c>
      <c r="F20" s="2">
        <v>324</v>
      </c>
      <c r="G20">
        <v>2</v>
      </c>
    </row>
    <row r="21" spans="1:7" x14ac:dyDescent="0.25">
      <c r="A21">
        <v>2</v>
      </c>
      <c r="B21" t="s">
        <v>134</v>
      </c>
      <c r="C21" s="2" t="s">
        <v>62</v>
      </c>
      <c r="D21" t="s">
        <v>10</v>
      </c>
      <c r="E21">
        <v>2</v>
      </c>
      <c r="F21" s="2">
        <v>71</v>
      </c>
      <c r="G21">
        <v>2</v>
      </c>
    </row>
    <row r="22" spans="1:7" x14ac:dyDescent="0.25">
      <c r="A22">
        <v>3</v>
      </c>
      <c r="B22" t="s">
        <v>150</v>
      </c>
      <c r="C22" s="2" t="s">
        <v>62</v>
      </c>
      <c r="D22" t="s">
        <v>10</v>
      </c>
      <c r="E22">
        <v>2</v>
      </c>
      <c r="F22" s="2">
        <v>15</v>
      </c>
      <c r="G22">
        <v>2</v>
      </c>
    </row>
    <row r="23" spans="1:7" x14ac:dyDescent="0.25">
      <c r="A23">
        <v>4</v>
      </c>
      <c r="B23" t="s">
        <v>151</v>
      </c>
      <c r="C23" s="2" t="s">
        <v>62</v>
      </c>
      <c r="D23" t="s">
        <v>10</v>
      </c>
      <c r="E23">
        <v>2</v>
      </c>
      <c r="F23" s="2">
        <v>14</v>
      </c>
      <c r="G23">
        <v>2</v>
      </c>
    </row>
    <row r="24" spans="1:7" x14ac:dyDescent="0.25">
      <c r="A24">
        <v>5</v>
      </c>
      <c r="B24" t="s">
        <v>161</v>
      </c>
      <c r="C24" s="2" t="s">
        <v>62</v>
      </c>
      <c r="D24" t="s">
        <v>10</v>
      </c>
      <c r="E24">
        <v>2</v>
      </c>
      <c r="F24" s="2">
        <v>14</v>
      </c>
      <c r="G24">
        <v>2</v>
      </c>
    </row>
    <row r="25" spans="1:7" x14ac:dyDescent="0.25">
      <c r="A25">
        <v>6</v>
      </c>
      <c r="B25" t="s">
        <v>113</v>
      </c>
      <c r="C25" s="2" t="s">
        <v>62</v>
      </c>
      <c r="D25" t="s">
        <v>10</v>
      </c>
      <c r="E25">
        <v>2</v>
      </c>
      <c r="F25" s="2">
        <v>42</v>
      </c>
      <c r="G25">
        <v>2</v>
      </c>
    </row>
    <row r="26" spans="1:7" x14ac:dyDescent="0.25">
      <c r="A26">
        <v>1</v>
      </c>
      <c r="B26" t="s">
        <v>135</v>
      </c>
      <c r="C26" t="s">
        <v>114</v>
      </c>
      <c r="D26" t="s">
        <v>36</v>
      </c>
      <c r="E26">
        <v>1</v>
      </c>
      <c r="F26">
        <v>23</v>
      </c>
      <c r="G26">
        <v>3</v>
      </c>
    </row>
    <row r="27" spans="1:7" x14ac:dyDescent="0.25">
      <c r="A27">
        <v>2</v>
      </c>
      <c r="B27" t="s">
        <v>134</v>
      </c>
      <c r="C27" t="s">
        <v>114</v>
      </c>
      <c r="D27" t="s">
        <v>36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150</v>
      </c>
      <c r="C28" t="s">
        <v>114</v>
      </c>
      <c r="D28" t="s">
        <v>36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151</v>
      </c>
      <c r="C29" t="s">
        <v>114</v>
      </c>
      <c r="D29" t="s">
        <v>36</v>
      </c>
      <c r="E29">
        <v>1</v>
      </c>
      <c r="F29">
        <v>4</v>
      </c>
      <c r="G29">
        <v>3</v>
      </c>
    </row>
    <row r="30" spans="1:7" x14ac:dyDescent="0.25">
      <c r="A30">
        <v>5</v>
      </c>
      <c r="B30" t="s">
        <v>161</v>
      </c>
      <c r="C30" t="s">
        <v>114</v>
      </c>
      <c r="D30" t="s">
        <v>36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113</v>
      </c>
      <c r="C31" t="s">
        <v>114</v>
      </c>
      <c r="D31" t="s">
        <v>36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135</v>
      </c>
      <c r="C32" t="s">
        <v>114</v>
      </c>
      <c r="D32" t="s">
        <v>10</v>
      </c>
      <c r="E32">
        <v>2</v>
      </c>
      <c r="F32">
        <v>60</v>
      </c>
      <c r="G32">
        <v>3</v>
      </c>
    </row>
    <row r="33" spans="1:7" x14ac:dyDescent="0.25">
      <c r="A33">
        <v>2</v>
      </c>
      <c r="B33" t="s">
        <v>134</v>
      </c>
      <c r="C33" t="s">
        <v>114</v>
      </c>
      <c r="D33" t="s">
        <v>10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150</v>
      </c>
      <c r="C34" t="s">
        <v>114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151</v>
      </c>
      <c r="C35" t="s">
        <v>114</v>
      </c>
      <c r="D35" t="s">
        <v>10</v>
      </c>
      <c r="E35">
        <v>2</v>
      </c>
      <c r="F35">
        <v>8</v>
      </c>
      <c r="G35">
        <v>3</v>
      </c>
    </row>
    <row r="36" spans="1:7" x14ac:dyDescent="0.25">
      <c r="A36">
        <v>5</v>
      </c>
      <c r="B36" t="s">
        <v>161</v>
      </c>
      <c r="C36" t="s">
        <v>114</v>
      </c>
      <c r="D36" t="s">
        <v>10</v>
      </c>
      <c r="E36">
        <v>2</v>
      </c>
      <c r="F36">
        <v>1</v>
      </c>
      <c r="G36">
        <v>3</v>
      </c>
    </row>
    <row r="37" spans="1:7" x14ac:dyDescent="0.25">
      <c r="A37">
        <v>6</v>
      </c>
      <c r="B37" t="s">
        <v>113</v>
      </c>
      <c r="C37" t="s">
        <v>114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106</v>
      </c>
      <c r="B1" t="s">
        <v>107</v>
      </c>
      <c r="C1" t="s">
        <v>108</v>
      </c>
      <c r="D1" t="s">
        <v>109</v>
      </c>
      <c r="E1" t="s">
        <v>110</v>
      </c>
      <c r="F1" t="s">
        <v>111</v>
      </c>
      <c r="G1" t="s">
        <v>112</v>
      </c>
    </row>
    <row r="2" spans="1:7" x14ac:dyDescent="0.25">
      <c r="A2">
        <v>1</v>
      </c>
      <c r="B2" t="s">
        <v>135</v>
      </c>
      <c r="C2" t="s">
        <v>37</v>
      </c>
      <c r="D2" t="s">
        <v>36</v>
      </c>
      <c r="E2">
        <v>1</v>
      </c>
      <c r="F2">
        <v>83</v>
      </c>
      <c r="G2">
        <v>1</v>
      </c>
    </row>
    <row r="3" spans="1:7" x14ac:dyDescent="0.25">
      <c r="A3">
        <v>2</v>
      </c>
      <c r="B3" t="s">
        <v>134</v>
      </c>
      <c r="C3" t="s">
        <v>37</v>
      </c>
      <c r="D3" t="s">
        <v>36</v>
      </c>
      <c r="E3">
        <v>1</v>
      </c>
      <c r="F3">
        <v>29</v>
      </c>
      <c r="G3">
        <v>1</v>
      </c>
    </row>
    <row r="4" spans="1:7" x14ac:dyDescent="0.25">
      <c r="A4">
        <v>3</v>
      </c>
      <c r="B4" t="s">
        <v>150</v>
      </c>
      <c r="C4" t="s">
        <v>37</v>
      </c>
      <c r="D4" t="s">
        <v>36</v>
      </c>
      <c r="E4">
        <v>1</v>
      </c>
      <c r="F4">
        <v>1</v>
      </c>
      <c r="G4">
        <v>1</v>
      </c>
    </row>
    <row r="5" spans="1:7" x14ac:dyDescent="0.25">
      <c r="A5">
        <v>4</v>
      </c>
      <c r="B5" t="s">
        <v>151</v>
      </c>
      <c r="C5" t="s">
        <v>37</v>
      </c>
      <c r="D5" t="s">
        <v>36</v>
      </c>
      <c r="E5">
        <v>1</v>
      </c>
      <c r="F5">
        <v>7</v>
      </c>
      <c r="G5">
        <v>1</v>
      </c>
    </row>
    <row r="6" spans="1:7" x14ac:dyDescent="0.25">
      <c r="A6">
        <v>5</v>
      </c>
      <c r="B6" t="s">
        <v>161</v>
      </c>
      <c r="C6" t="s">
        <v>37</v>
      </c>
      <c r="D6" t="s">
        <v>36</v>
      </c>
      <c r="E6">
        <v>1</v>
      </c>
      <c r="F6">
        <v>3</v>
      </c>
      <c r="G6">
        <v>1</v>
      </c>
    </row>
    <row r="7" spans="1:7" x14ac:dyDescent="0.25">
      <c r="A7">
        <v>6</v>
      </c>
      <c r="B7" t="s">
        <v>113</v>
      </c>
      <c r="C7" t="s">
        <v>37</v>
      </c>
      <c r="D7" t="s">
        <v>36</v>
      </c>
      <c r="E7">
        <v>1</v>
      </c>
      <c r="F7">
        <v>28</v>
      </c>
      <c r="G7">
        <v>1</v>
      </c>
    </row>
    <row r="8" spans="1:7" x14ac:dyDescent="0.25">
      <c r="A8">
        <v>1</v>
      </c>
      <c r="B8" t="s">
        <v>135</v>
      </c>
      <c r="C8" t="s">
        <v>37</v>
      </c>
      <c r="D8" t="s">
        <v>10</v>
      </c>
      <c r="E8">
        <v>2</v>
      </c>
      <c r="F8">
        <v>248</v>
      </c>
      <c r="G8">
        <v>1</v>
      </c>
    </row>
    <row r="9" spans="1:7" x14ac:dyDescent="0.25">
      <c r="A9">
        <v>2</v>
      </c>
      <c r="B9" t="s">
        <v>134</v>
      </c>
      <c r="C9" t="s">
        <v>37</v>
      </c>
      <c r="D9" t="s">
        <v>10</v>
      </c>
      <c r="E9">
        <v>2</v>
      </c>
      <c r="F9">
        <v>40</v>
      </c>
      <c r="G9">
        <v>1</v>
      </c>
    </row>
    <row r="10" spans="1:7" x14ac:dyDescent="0.25">
      <c r="A10">
        <v>3</v>
      </c>
      <c r="B10" t="s">
        <v>150</v>
      </c>
      <c r="C10" t="s">
        <v>37</v>
      </c>
      <c r="D10" t="s">
        <v>10</v>
      </c>
      <c r="E10">
        <v>2</v>
      </c>
      <c r="F10">
        <v>4</v>
      </c>
      <c r="G10">
        <v>1</v>
      </c>
    </row>
    <row r="11" spans="1:7" x14ac:dyDescent="0.25">
      <c r="A11">
        <v>4</v>
      </c>
      <c r="B11" t="s">
        <v>151</v>
      </c>
      <c r="C11" t="s">
        <v>37</v>
      </c>
      <c r="D11" t="s">
        <v>10</v>
      </c>
      <c r="E11">
        <v>2</v>
      </c>
      <c r="F11">
        <v>10</v>
      </c>
      <c r="G11">
        <v>1</v>
      </c>
    </row>
    <row r="12" spans="1:7" x14ac:dyDescent="0.25">
      <c r="A12">
        <v>5</v>
      </c>
      <c r="B12" t="s">
        <v>161</v>
      </c>
      <c r="C12" t="s">
        <v>37</v>
      </c>
      <c r="D12" t="s">
        <v>10</v>
      </c>
      <c r="E12">
        <v>2</v>
      </c>
      <c r="F12">
        <v>13</v>
      </c>
      <c r="G12">
        <v>1</v>
      </c>
    </row>
    <row r="13" spans="1:7" x14ac:dyDescent="0.25">
      <c r="A13">
        <v>6</v>
      </c>
      <c r="B13" t="s">
        <v>113</v>
      </c>
      <c r="C13" t="s">
        <v>37</v>
      </c>
      <c r="D13" t="s">
        <v>10</v>
      </c>
      <c r="E13">
        <v>2</v>
      </c>
      <c r="F13">
        <v>31</v>
      </c>
      <c r="G13">
        <v>1</v>
      </c>
    </row>
    <row r="14" spans="1:7" x14ac:dyDescent="0.25">
      <c r="A14">
        <v>1</v>
      </c>
      <c r="B14" t="s">
        <v>135</v>
      </c>
      <c r="C14" t="s">
        <v>62</v>
      </c>
      <c r="D14" t="s">
        <v>36</v>
      </c>
      <c r="E14">
        <v>1</v>
      </c>
      <c r="F14">
        <v>112</v>
      </c>
      <c r="G14">
        <v>2</v>
      </c>
    </row>
    <row r="15" spans="1:7" x14ac:dyDescent="0.25">
      <c r="A15">
        <v>2</v>
      </c>
      <c r="B15" t="s">
        <v>134</v>
      </c>
      <c r="C15" s="2" t="s">
        <v>62</v>
      </c>
      <c r="D15" t="s">
        <v>36</v>
      </c>
      <c r="E15">
        <v>1</v>
      </c>
      <c r="F15" s="2">
        <v>47</v>
      </c>
      <c r="G15">
        <v>2</v>
      </c>
    </row>
    <row r="16" spans="1:7" x14ac:dyDescent="0.25">
      <c r="A16">
        <v>3</v>
      </c>
      <c r="B16" t="s">
        <v>150</v>
      </c>
      <c r="C16" s="2" t="s">
        <v>62</v>
      </c>
      <c r="D16" t="s">
        <v>36</v>
      </c>
      <c r="E16">
        <v>1</v>
      </c>
      <c r="F16" s="2">
        <v>7</v>
      </c>
      <c r="G16">
        <v>2</v>
      </c>
    </row>
    <row r="17" spans="1:7" x14ac:dyDescent="0.25">
      <c r="A17">
        <v>4</v>
      </c>
      <c r="B17" t="s">
        <v>151</v>
      </c>
      <c r="C17" s="2" t="s">
        <v>62</v>
      </c>
      <c r="D17" t="s">
        <v>36</v>
      </c>
      <c r="E17">
        <v>1</v>
      </c>
      <c r="F17" s="2">
        <v>9</v>
      </c>
      <c r="G17">
        <v>2</v>
      </c>
    </row>
    <row r="18" spans="1:7" x14ac:dyDescent="0.25">
      <c r="A18">
        <v>5</v>
      </c>
      <c r="B18" t="s">
        <v>161</v>
      </c>
      <c r="C18" s="2" t="s">
        <v>62</v>
      </c>
      <c r="D18" t="s">
        <v>36</v>
      </c>
      <c r="E18">
        <v>1</v>
      </c>
      <c r="F18" s="2">
        <v>4</v>
      </c>
      <c r="G18">
        <v>2</v>
      </c>
    </row>
    <row r="19" spans="1:7" x14ac:dyDescent="0.25">
      <c r="A19">
        <v>6</v>
      </c>
      <c r="B19" t="s">
        <v>113</v>
      </c>
      <c r="C19" s="2" t="s">
        <v>62</v>
      </c>
      <c r="D19" t="s">
        <v>36</v>
      </c>
      <c r="E19">
        <v>1</v>
      </c>
      <c r="F19" s="2">
        <v>36</v>
      </c>
      <c r="G19">
        <v>2</v>
      </c>
    </row>
    <row r="20" spans="1:7" x14ac:dyDescent="0.25">
      <c r="A20">
        <v>1</v>
      </c>
      <c r="B20" t="s">
        <v>135</v>
      </c>
      <c r="C20" s="2" t="s">
        <v>62</v>
      </c>
      <c r="D20" t="s">
        <v>10</v>
      </c>
      <c r="E20">
        <v>2</v>
      </c>
      <c r="F20" s="2">
        <v>324</v>
      </c>
      <c r="G20">
        <v>2</v>
      </c>
    </row>
    <row r="21" spans="1:7" x14ac:dyDescent="0.25">
      <c r="A21">
        <v>2</v>
      </c>
      <c r="B21" t="s">
        <v>134</v>
      </c>
      <c r="C21" s="2" t="s">
        <v>62</v>
      </c>
      <c r="D21" t="s">
        <v>10</v>
      </c>
      <c r="E21">
        <v>2</v>
      </c>
      <c r="F21" s="2">
        <v>71</v>
      </c>
      <c r="G21">
        <v>2</v>
      </c>
    </row>
    <row r="22" spans="1:7" x14ac:dyDescent="0.25">
      <c r="A22">
        <v>3</v>
      </c>
      <c r="B22" t="s">
        <v>150</v>
      </c>
      <c r="C22" s="2" t="s">
        <v>62</v>
      </c>
      <c r="D22" t="s">
        <v>10</v>
      </c>
      <c r="E22">
        <v>2</v>
      </c>
      <c r="F22" s="2">
        <v>15</v>
      </c>
      <c r="G22">
        <v>2</v>
      </c>
    </row>
    <row r="23" spans="1:7" x14ac:dyDescent="0.25">
      <c r="A23">
        <v>4</v>
      </c>
      <c r="B23" t="s">
        <v>151</v>
      </c>
      <c r="C23" s="2" t="s">
        <v>62</v>
      </c>
      <c r="D23" t="s">
        <v>10</v>
      </c>
      <c r="E23">
        <v>2</v>
      </c>
      <c r="F23" s="2">
        <v>14</v>
      </c>
      <c r="G23">
        <v>2</v>
      </c>
    </row>
    <row r="24" spans="1:7" x14ac:dyDescent="0.25">
      <c r="A24">
        <v>5</v>
      </c>
      <c r="B24" t="s">
        <v>161</v>
      </c>
      <c r="C24" s="2" t="s">
        <v>62</v>
      </c>
      <c r="D24" t="s">
        <v>10</v>
      </c>
      <c r="E24">
        <v>2</v>
      </c>
      <c r="F24" s="2">
        <v>14</v>
      </c>
      <c r="G24">
        <v>2</v>
      </c>
    </row>
    <row r="25" spans="1:7" x14ac:dyDescent="0.25">
      <c r="A25">
        <v>6</v>
      </c>
      <c r="B25" t="s">
        <v>113</v>
      </c>
      <c r="C25" s="2" t="s">
        <v>62</v>
      </c>
      <c r="D25" t="s">
        <v>10</v>
      </c>
      <c r="E25">
        <v>2</v>
      </c>
      <c r="F25" s="2">
        <v>42</v>
      </c>
      <c r="G25">
        <v>2</v>
      </c>
    </row>
    <row r="26" spans="1:7" x14ac:dyDescent="0.25">
      <c r="A26">
        <v>1</v>
      </c>
      <c r="B26" t="s">
        <v>135</v>
      </c>
      <c r="C26" t="s">
        <v>114</v>
      </c>
      <c r="D26" t="s">
        <v>36</v>
      </c>
      <c r="E26">
        <v>1</v>
      </c>
      <c r="F26">
        <v>23</v>
      </c>
      <c r="G26">
        <v>3</v>
      </c>
    </row>
    <row r="27" spans="1:7" x14ac:dyDescent="0.25">
      <c r="A27">
        <v>2</v>
      </c>
      <c r="B27" t="s">
        <v>134</v>
      </c>
      <c r="C27" t="s">
        <v>114</v>
      </c>
      <c r="D27" t="s">
        <v>36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150</v>
      </c>
      <c r="C28" t="s">
        <v>114</v>
      </c>
      <c r="D28" t="s">
        <v>36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151</v>
      </c>
      <c r="C29" t="s">
        <v>114</v>
      </c>
      <c r="D29" t="s">
        <v>36</v>
      </c>
      <c r="E29">
        <v>1</v>
      </c>
      <c r="F29">
        <v>4</v>
      </c>
      <c r="G29">
        <v>3</v>
      </c>
    </row>
    <row r="30" spans="1:7" x14ac:dyDescent="0.25">
      <c r="A30">
        <v>5</v>
      </c>
      <c r="B30" t="s">
        <v>161</v>
      </c>
      <c r="C30" t="s">
        <v>114</v>
      </c>
      <c r="D30" t="s">
        <v>36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113</v>
      </c>
      <c r="C31" t="s">
        <v>114</v>
      </c>
      <c r="D31" t="s">
        <v>36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135</v>
      </c>
      <c r="C32" t="s">
        <v>114</v>
      </c>
      <c r="D32" t="s">
        <v>10</v>
      </c>
      <c r="E32">
        <v>2</v>
      </c>
      <c r="F32">
        <v>60</v>
      </c>
      <c r="G32">
        <v>3</v>
      </c>
    </row>
    <row r="33" spans="1:7" x14ac:dyDescent="0.25">
      <c r="A33">
        <v>2</v>
      </c>
      <c r="B33" t="s">
        <v>134</v>
      </c>
      <c r="C33" t="s">
        <v>114</v>
      </c>
      <c r="D33" t="s">
        <v>10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150</v>
      </c>
      <c r="C34" t="s">
        <v>114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151</v>
      </c>
      <c r="C35" t="s">
        <v>114</v>
      </c>
      <c r="D35" t="s">
        <v>10</v>
      </c>
      <c r="E35">
        <v>2</v>
      </c>
      <c r="F35">
        <v>8</v>
      </c>
      <c r="G35">
        <v>3</v>
      </c>
    </row>
    <row r="36" spans="1:7" x14ac:dyDescent="0.25">
      <c r="A36">
        <v>5</v>
      </c>
      <c r="B36" t="s">
        <v>161</v>
      </c>
      <c r="C36" t="s">
        <v>114</v>
      </c>
      <c r="D36" t="s">
        <v>10</v>
      </c>
      <c r="E36">
        <v>2</v>
      </c>
      <c r="F36">
        <v>1</v>
      </c>
      <c r="G36">
        <v>3</v>
      </c>
    </row>
    <row r="37" spans="1:7" x14ac:dyDescent="0.25">
      <c r="A37">
        <v>6</v>
      </c>
      <c r="B37" t="s">
        <v>113</v>
      </c>
      <c r="C37" t="s">
        <v>114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106</v>
      </c>
      <c r="B1" t="s">
        <v>0</v>
      </c>
      <c r="C1" t="s">
        <v>64</v>
      </c>
      <c r="D1" t="s">
        <v>115</v>
      </c>
      <c r="E1" t="s">
        <v>61</v>
      </c>
    </row>
    <row r="2" spans="1:5" x14ac:dyDescent="0.25">
      <c r="A2">
        <v>1</v>
      </c>
      <c r="B2" t="s">
        <v>136</v>
      </c>
      <c r="C2">
        <v>256</v>
      </c>
      <c r="D2">
        <v>209</v>
      </c>
      <c r="E2">
        <v>82</v>
      </c>
    </row>
    <row r="3" spans="1:5" x14ac:dyDescent="0.25">
      <c r="A3">
        <v>2</v>
      </c>
      <c r="B3" t="s">
        <v>137</v>
      </c>
      <c r="C3">
        <v>91</v>
      </c>
      <c r="D3">
        <v>72</v>
      </c>
      <c r="E3">
        <v>9</v>
      </c>
    </row>
    <row r="4" spans="1:5" x14ac:dyDescent="0.25">
      <c r="A4">
        <v>3</v>
      </c>
      <c r="B4" t="s">
        <v>138</v>
      </c>
      <c r="C4">
        <v>35</v>
      </c>
      <c r="D4">
        <v>27</v>
      </c>
      <c r="E4">
        <v>8</v>
      </c>
    </row>
    <row r="5" spans="1:5" x14ac:dyDescent="0.25">
      <c r="A5" s="2">
        <v>4</v>
      </c>
      <c r="B5" s="2" t="s">
        <v>152</v>
      </c>
      <c r="C5" s="2">
        <v>21</v>
      </c>
      <c r="D5" s="2">
        <v>11</v>
      </c>
      <c r="E5" s="2">
        <v>5</v>
      </c>
    </row>
    <row r="6" spans="1:5" x14ac:dyDescent="0.25">
      <c r="A6" s="2">
        <v>5</v>
      </c>
      <c r="B6" s="2" t="s">
        <v>153</v>
      </c>
      <c r="C6" s="2">
        <v>21</v>
      </c>
      <c r="D6" s="2">
        <v>17</v>
      </c>
      <c r="E6" s="2">
        <v>17</v>
      </c>
    </row>
    <row r="7" spans="1:5" x14ac:dyDescent="0.25">
      <c r="A7" s="2">
        <v>6</v>
      </c>
      <c r="B7" s="2" t="s">
        <v>113</v>
      </c>
      <c r="C7" s="2">
        <v>38</v>
      </c>
      <c r="D7" s="2">
        <v>31</v>
      </c>
      <c r="E7" s="2">
        <v>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106</v>
      </c>
      <c r="B1" t="s">
        <v>0</v>
      </c>
      <c r="C1" t="s">
        <v>66</v>
      </c>
      <c r="D1" t="s">
        <v>115</v>
      </c>
      <c r="E1" t="s">
        <v>61</v>
      </c>
    </row>
    <row r="2" spans="1:5" x14ac:dyDescent="0.25">
      <c r="A2" s="2">
        <v>1</v>
      </c>
      <c r="B2" s="2" t="s">
        <v>136</v>
      </c>
      <c r="C2" s="2">
        <v>8</v>
      </c>
      <c r="D2" s="2">
        <v>4</v>
      </c>
      <c r="E2" s="2">
        <v>1</v>
      </c>
    </row>
    <row r="3" spans="1:5" x14ac:dyDescent="0.25">
      <c r="A3" s="2">
        <v>2</v>
      </c>
      <c r="B3" s="2" t="s">
        <v>154</v>
      </c>
      <c r="C3" s="2">
        <v>3</v>
      </c>
      <c r="D3" s="2">
        <v>1</v>
      </c>
      <c r="E3" s="2">
        <v>0</v>
      </c>
    </row>
    <row r="4" spans="1:5" x14ac:dyDescent="0.25">
      <c r="A4" s="2">
        <v>3</v>
      </c>
      <c r="B4" s="2" t="s">
        <v>162</v>
      </c>
      <c r="C4" s="2">
        <v>1</v>
      </c>
      <c r="D4" s="2">
        <v>0</v>
      </c>
      <c r="E4" s="2">
        <v>0</v>
      </c>
    </row>
    <row r="5" spans="1:5" x14ac:dyDescent="0.25">
      <c r="A5" s="2">
        <v>4</v>
      </c>
      <c r="B5" s="2" t="s">
        <v>137</v>
      </c>
      <c r="C5" s="2">
        <v>1</v>
      </c>
      <c r="D5" s="2">
        <v>0</v>
      </c>
      <c r="E5" s="2">
        <v>0</v>
      </c>
    </row>
    <row r="6" spans="1:5" x14ac:dyDescent="0.25">
      <c r="A6" s="2">
        <v>5</v>
      </c>
      <c r="B6" s="2" t="s">
        <v>163</v>
      </c>
      <c r="C6" s="2">
        <v>1</v>
      </c>
      <c r="D6" s="2">
        <v>0</v>
      </c>
      <c r="E6" s="2">
        <v>0</v>
      </c>
    </row>
    <row r="7" spans="1:5" x14ac:dyDescent="0.25">
      <c r="A7" s="2">
        <v>6</v>
      </c>
      <c r="B7" s="2" t="s">
        <v>113</v>
      </c>
      <c r="C7" s="2">
        <v>2</v>
      </c>
      <c r="D7" s="2">
        <v>1</v>
      </c>
      <c r="E7" s="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130</v>
      </c>
      <c r="B1" t="s">
        <v>131</v>
      </c>
      <c r="C1" t="s">
        <v>132</v>
      </c>
    </row>
    <row r="2" spans="1:3" x14ac:dyDescent="0.25">
      <c r="A2" s="1" t="s">
        <v>159</v>
      </c>
      <c r="B2" s="1" t="s">
        <v>160</v>
      </c>
      <c r="C2" s="1" t="s">
        <v>159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111</v>
      </c>
      <c r="B1" t="s">
        <v>129</v>
      </c>
      <c r="C1" t="s">
        <v>121</v>
      </c>
      <c r="D1" t="s">
        <v>106</v>
      </c>
    </row>
    <row r="2" spans="1:4" x14ac:dyDescent="0.25">
      <c r="A2">
        <v>0</v>
      </c>
      <c r="B2" t="s">
        <v>98</v>
      </c>
      <c r="C2" t="s">
        <v>73</v>
      </c>
      <c r="D2">
        <v>1</v>
      </c>
    </row>
    <row r="3" spans="1:4" x14ac:dyDescent="0.25">
      <c r="A3">
        <v>0</v>
      </c>
      <c r="B3" t="s">
        <v>98</v>
      </c>
      <c r="C3" t="s">
        <v>100</v>
      </c>
      <c r="D3">
        <v>2</v>
      </c>
    </row>
    <row r="4" spans="1:4" x14ac:dyDescent="0.25">
      <c r="A4">
        <v>0</v>
      </c>
      <c r="B4" t="s">
        <v>98</v>
      </c>
      <c r="C4" t="s">
        <v>72</v>
      </c>
      <c r="D4">
        <v>3</v>
      </c>
    </row>
    <row r="5" spans="1:4" x14ac:dyDescent="0.25">
      <c r="A5">
        <v>0</v>
      </c>
      <c r="B5" t="s">
        <v>98</v>
      </c>
      <c r="C5" t="s">
        <v>99</v>
      </c>
      <c r="D5">
        <v>4</v>
      </c>
    </row>
    <row r="6" spans="1:4" x14ac:dyDescent="0.25">
      <c r="A6">
        <v>3351</v>
      </c>
      <c r="B6" t="s">
        <v>58</v>
      </c>
      <c r="C6" t="s">
        <v>73</v>
      </c>
      <c r="D6">
        <v>1</v>
      </c>
    </row>
    <row r="7" spans="1:4" x14ac:dyDescent="0.25">
      <c r="A7">
        <v>9</v>
      </c>
      <c r="B7" t="s">
        <v>58</v>
      </c>
      <c r="C7" t="s">
        <v>100</v>
      </c>
      <c r="D7">
        <v>2</v>
      </c>
    </row>
    <row r="8" spans="1:4" x14ac:dyDescent="0.25">
      <c r="A8">
        <v>18</v>
      </c>
      <c r="B8" t="s">
        <v>58</v>
      </c>
      <c r="C8" t="s">
        <v>72</v>
      </c>
      <c r="D8">
        <v>3</v>
      </c>
    </row>
    <row r="9" spans="1:4" x14ac:dyDescent="0.25">
      <c r="A9">
        <v>14</v>
      </c>
      <c r="B9" t="s">
        <v>58</v>
      </c>
      <c r="C9" t="s">
        <v>99</v>
      </c>
      <c r="D9">
        <v>4</v>
      </c>
    </row>
    <row r="10" spans="1:4" x14ac:dyDescent="0.25">
      <c r="A10">
        <v>1256</v>
      </c>
      <c r="B10" t="s">
        <v>59</v>
      </c>
      <c r="C10" t="s">
        <v>73</v>
      </c>
      <c r="D10">
        <v>1</v>
      </c>
    </row>
    <row r="11" spans="1:4" x14ac:dyDescent="0.25">
      <c r="A11">
        <v>3</v>
      </c>
      <c r="B11" t="s">
        <v>59</v>
      </c>
      <c r="C11" t="s">
        <v>100</v>
      </c>
      <c r="D11">
        <v>2</v>
      </c>
    </row>
    <row r="12" spans="1:4" x14ac:dyDescent="0.25">
      <c r="A12">
        <v>28</v>
      </c>
      <c r="B12" t="s">
        <v>59</v>
      </c>
      <c r="C12" t="s">
        <v>72</v>
      </c>
      <c r="D12">
        <v>3</v>
      </c>
    </row>
    <row r="13" spans="1:4" x14ac:dyDescent="0.25">
      <c r="A13">
        <v>3</v>
      </c>
      <c r="B13" t="s">
        <v>59</v>
      </c>
      <c r="C13" t="s">
        <v>99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2017-03-01T15:15:39Z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