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12390" yWindow="45" windowWidth="11580" windowHeight="1452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K290" i="1" l="1"/>
  <c r="T239" i="1" l="1"/>
  <c r="T238" i="1"/>
  <c r="T237" i="1"/>
  <c r="T236" i="1"/>
  <c r="T235" i="1"/>
  <c r="T234" i="1"/>
  <c r="T233" i="1"/>
  <c r="T232" i="1"/>
  <c r="T231" i="1"/>
  <c r="T230" i="1"/>
  <c r="T229" i="1"/>
  <c r="T228" i="1"/>
  <c r="T227" i="1"/>
  <c r="T226" i="1"/>
  <c r="T225" i="1"/>
  <c r="S239" i="1"/>
  <c r="T240" i="1" l="1"/>
  <c r="S226" i="1"/>
  <c r="S227" i="1"/>
  <c r="S228" i="1"/>
  <c r="S229" i="1"/>
  <c r="S230" i="1"/>
  <c r="S231" i="1"/>
  <c r="S232" i="1"/>
  <c r="S233" i="1"/>
  <c r="S234" i="1"/>
  <c r="S235" i="1"/>
  <c r="S236" i="1"/>
  <c r="S237" i="1"/>
  <c r="S238" i="1"/>
  <c r="S225" i="1"/>
  <c r="R226" i="1"/>
  <c r="R227" i="1"/>
  <c r="R228" i="1"/>
  <c r="R229" i="1"/>
  <c r="R230" i="1"/>
  <c r="R231" i="1"/>
  <c r="R232" i="1"/>
  <c r="R233" i="1"/>
  <c r="R234" i="1"/>
  <c r="R235" i="1"/>
  <c r="R236" i="1"/>
  <c r="R237" i="1"/>
  <c r="R238" i="1"/>
  <c r="R239" i="1"/>
  <c r="R225" i="1"/>
  <c r="Q226" i="1"/>
  <c r="Q227" i="1"/>
  <c r="Q228" i="1"/>
  <c r="Q229" i="1"/>
  <c r="Q230" i="1"/>
  <c r="Q231" i="1"/>
  <c r="Q232" i="1"/>
  <c r="Q233" i="1"/>
  <c r="Q234" i="1"/>
  <c r="Q235" i="1"/>
  <c r="Q236" i="1"/>
  <c r="Q237" i="1"/>
  <c r="Q238" i="1"/>
  <c r="Q239" i="1"/>
  <c r="Q225" i="1"/>
  <c r="P226" i="1"/>
  <c r="P227" i="1"/>
  <c r="P228" i="1"/>
  <c r="P229" i="1"/>
  <c r="P230" i="1"/>
  <c r="P231" i="1"/>
  <c r="P232" i="1"/>
  <c r="P233" i="1"/>
  <c r="P234" i="1"/>
  <c r="P235" i="1"/>
  <c r="P236" i="1"/>
  <c r="P237" i="1"/>
  <c r="P238" i="1"/>
  <c r="P239" i="1"/>
  <c r="P225" i="1"/>
  <c r="O226" i="1"/>
  <c r="O227" i="1"/>
  <c r="O228" i="1"/>
  <c r="O229" i="1"/>
  <c r="O230" i="1"/>
  <c r="O231" i="1"/>
  <c r="O232" i="1"/>
  <c r="O233" i="1"/>
  <c r="O234" i="1"/>
  <c r="O235" i="1"/>
  <c r="O236" i="1"/>
  <c r="O237" i="1"/>
  <c r="O238" i="1"/>
  <c r="O239" i="1"/>
  <c r="O225" i="1"/>
  <c r="N226" i="1"/>
  <c r="N227" i="1"/>
  <c r="N228" i="1"/>
  <c r="N229" i="1"/>
  <c r="N230" i="1"/>
  <c r="N231" i="1"/>
  <c r="N232" i="1"/>
  <c r="N233" i="1"/>
  <c r="N234" i="1"/>
  <c r="N235" i="1"/>
  <c r="N236" i="1"/>
  <c r="N237" i="1"/>
  <c r="N238" i="1"/>
  <c r="N239" i="1"/>
  <c r="N225" i="1"/>
  <c r="L226" i="1"/>
  <c r="L227" i="1"/>
  <c r="L228" i="1"/>
  <c r="L229" i="1"/>
  <c r="L230" i="1"/>
  <c r="L231" i="1"/>
  <c r="L232" i="1"/>
  <c r="L233" i="1"/>
  <c r="L234" i="1"/>
  <c r="L235" i="1"/>
  <c r="L236" i="1"/>
  <c r="L237" i="1"/>
  <c r="L238" i="1"/>
  <c r="L239" i="1"/>
  <c r="U239" i="1" l="1"/>
  <c r="V239" i="1" s="1"/>
  <c r="U231" i="1"/>
  <c r="V231" i="1" s="1"/>
  <c r="U227" i="1"/>
  <c r="V227" i="1" s="1"/>
  <c r="U235" i="1"/>
  <c r="V235" i="1" s="1"/>
  <c r="U238" i="1"/>
  <c r="V238" i="1" s="1"/>
  <c r="U234" i="1"/>
  <c r="V234" i="1" s="1"/>
  <c r="U230" i="1"/>
  <c r="V230" i="1" s="1"/>
  <c r="U226" i="1"/>
  <c r="V226" i="1" s="1"/>
  <c r="U229" i="1"/>
  <c r="V229" i="1" s="1"/>
  <c r="U237" i="1"/>
  <c r="V237" i="1" s="1"/>
  <c r="U233" i="1"/>
  <c r="V233" i="1" s="1"/>
  <c r="U225" i="1"/>
  <c r="U236" i="1"/>
  <c r="V236" i="1" s="1"/>
  <c r="U232" i="1"/>
  <c r="V232" i="1" s="1"/>
  <c r="U228" i="1"/>
  <c r="V228" i="1" s="1"/>
  <c r="J136" i="1"/>
  <c r="V137" i="1" l="1"/>
  <c r="S137" i="1"/>
  <c r="P137" i="1"/>
  <c r="M137" i="1"/>
  <c r="J137" i="1"/>
  <c r="O25" i="1" l="1"/>
  <c r="S25" i="1" s="1"/>
  <c r="I23" i="1" l="1"/>
  <c r="M23" i="1" s="1"/>
  <c r="O22" i="1"/>
  <c r="S22" i="1" s="1"/>
  <c r="T79" i="1" l="1"/>
  <c r="T80" i="1"/>
  <c r="T81" i="1"/>
  <c r="T82" i="1"/>
  <c r="T83" i="1"/>
  <c r="T78" i="1"/>
  <c r="R79" i="1"/>
  <c r="R80" i="1"/>
  <c r="R81" i="1"/>
  <c r="R82" i="1"/>
  <c r="R83" i="1"/>
  <c r="R78" i="1"/>
  <c r="P79" i="1"/>
  <c r="P80" i="1"/>
  <c r="P81" i="1"/>
  <c r="P82" i="1"/>
  <c r="P83" i="1"/>
  <c r="P78" i="1"/>
  <c r="M79" i="1"/>
  <c r="M80" i="1"/>
  <c r="M81" i="1"/>
  <c r="M82" i="1"/>
  <c r="M83" i="1"/>
  <c r="M78" i="1"/>
  <c r="H79" i="1"/>
  <c r="H80" i="1"/>
  <c r="H81" i="1"/>
  <c r="H82" i="1"/>
  <c r="H83" i="1"/>
  <c r="F79" i="1"/>
  <c r="F80" i="1"/>
  <c r="F81" i="1"/>
  <c r="F82" i="1"/>
  <c r="F83" i="1"/>
  <c r="D79" i="1"/>
  <c r="D80" i="1"/>
  <c r="D81" i="1"/>
  <c r="D82" i="1"/>
  <c r="D83" i="1"/>
  <c r="A79" i="1"/>
  <c r="A80" i="1"/>
  <c r="A81" i="1"/>
  <c r="A82" i="1"/>
  <c r="A83" i="1"/>
  <c r="R84" i="1" l="1"/>
  <c r="T84" i="1"/>
  <c r="P84" i="1"/>
  <c r="G321" i="1"/>
  <c r="L223" i="1"/>
  <c r="M174" i="1"/>
  <c r="G102" i="1"/>
  <c r="G19" i="1"/>
  <c r="M75" i="1"/>
  <c r="A75" i="1"/>
  <c r="E9" i="1"/>
  <c r="P325" i="1"/>
  <c r="M325" i="1"/>
  <c r="J325" i="1"/>
  <c r="G325" i="1"/>
  <c r="P324" i="1"/>
  <c r="M324" i="1"/>
  <c r="J324" i="1"/>
  <c r="G324" i="1"/>
  <c r="P323" i="1"/>
  <c r="M323" i="1"/>
  <c r="M326" i="1" s="1"/>
  <c r="J323" i="1"/>
  <c r="J326" i="1" s="1"/>
  <c r="G323" i="1"/>
  <c r="G326" i="1" s="1"/>
  <c r="Q267" i="1"/>
  <c r="N267" i="1"/>
  <c r="L267" i="1"/>
  <c r="L225" i="1"/>
  <c r="Q178" i="1"/>
  <c r="O178" i="1"/>
  <c r="M178" i="1"/>
  <c r="K178" i="1"/>
  <c r="Q177" i="1"/>
  <c r="O177" i="1"/>
  <c r="M177" i="1"/>
  <c r="K177" i="1"/>
  <c r="Q176" i="1"/>
  <c r="O176" i="1"/>
  <c r="M176" i="1"/>
  <c r="K176" i="1"/>
  <c r="Q202" i="1"/>
  <c r="O202" i="1"/>
  <c r="Q201" i="1"/>
  <c r="O201" i="1"/>
  <c r="Q200" i="1"/>
  <c r="O200" i="1"/>
  <c r="Q199" i="1"/>
  <c r="O199" i="1"/>
  <c r="V136" i="1"/>
  <c r="S136" i="1"/>
  <c r="P136" i="1"/>
  <c r="M136" i="1"/>
  <c r="V135" i="1"/>
  <c r="S135" i="1"/>
  <c r="P135" i="1"/>
  <c r="M135" i="1"/>
  <c r="J135" i="1"/>
  <c r="V134" i="1"/>
  <c r="S134" i="1"/>
  <c r="P134" i="1"/>
  <c r="M134" i="1"/>
  <c r="J134" i="1"/>
  <c r="V133" i="1"/>
  <c r="S133" i="1"/>
  <c r="P133" i="1"/>
  <c r="M133" i="1"/>
  <c r="J133" i="1"/>
  <c r="V132" i="1"/>
  <c r="S132" i="1"/>
  <c r="P132" i="1"/>
  <c r="M132" i="1"/>
  <c r="J132" i="1"/>
  <c r="S105" i="1"/>
  <c r="S106" i="1"/>
  <c r="S107" i="1"/>
  <c r="S108" i="1"/>
  <c r="S109" i="1"/>
  <c r="S104" i="1"/>
  <c r="P105" i="1"/>
  <c r="P106" i="1"/>
  <c r="P107" i="1"/>
  <c r="P108" i="1"/>
  <c r="P109" i="1"/>
  <c r="P104" i="1"/>
  <c r="M105" i="1"/>
  <c r="M106" i="1"/>
  <c r="M107" i="1"/>
  <c r="M108" i="1"/>
  <c r="M109" i="1"/>
  <c r="M104" i="1"/>
  <c r="J105" i="1"/>
  <c r="J106" i="1"/>
  <c r="J107" i="1"/>
  <c r="J108" i="1"/>
  <c r="J109" i="1"/>
  <c r="J104" i="1"/>
  <c r="G105" i="1"/>
  <c r="G106" i="1"/>
  <c r="G107" i="1"/>
  <c r="G108" i="1"/>
  <c r="G109" i="1"/>
  <c r="G104" i="1"/>
  <c r="C105" i="1"/>
  <c r="C106" i="1"/>
  <c r="C107" i="1"/>
  <c r="C108" i="1"/>
  <c r="C109" i="1"/>
  <c r="C104" i="1"/>
  <c r="H78" i="1"/>
  <c r="F78" i="1"/>
  <c r="D78" i="1"/>
  <c r="A78" i="1"/>
  <c r="Q23" i="1"/>
  <c r="U23" i="1" s="1"/>
  <c r="Q24" i="1"/>
  <c r="U24" i="1" s="1"/>
  <c r="Q25" i="1"/>
  <c r="U25" i="1" s="1"/>
  <c r="Q26" i="1"/>
  <c r="U26" i="1" s="1"/>
  <c r="Q27" i="1"/>
  <c r="U27" i="1" s="1"/>
  <c r="Q22" i="1"/>
  <c r="U22" i="1" s="1"/>
  <c r="O23" i="1"/>
  <c r="S23" i="1" s="1"/>
  <c r="O24" i="1"/>
  <c r="S24" i="1" s="1"/>
  <c r="O26" i="1"/>
  <c r="S26" i="1" s="1"/>
  <c r="O27" i="1"/>
  <c r="S27" i="1" s="1"/>
  <c r="C23" i="1"/>
  <c r="C24" i="1"/>
  <c r="C25" i="1"/>
  <c r="C26" i="1"/>
  <c r="C27" i="1"/>
  <c r="I24" i="1"/>
  <c r="M24" i="1" s="1"/>
  <c r="I25" i="1"/>
  <c r="M25" i="1" s="1"/>
  <c r="I26" i="1"/>
  <c r="M26" i="1" s="1"/>
  <c r="I27" i="1"/>
  <c r="M27" i="1" s="1"/>
  <c r="I22" i="1"/>
  <c r="M22" i="1" s="1"/>
  <c r="G23" i="1"/>
  <c r="K23" i="1" s="1"/>
  <c r="G24" i="1"/>
  <c r="K24" i="1" s="1"/>
  <c r="G25" i="1"/>
  <c r="K25" i="1" s="1"/>
  <c r="G26" i="1"/>
  <c r="K26" i="1" s="1"/>
  <c r="G27" i="1"/>
  <c r="K27" i="1" s="1"/>
  <c r="G22" i="1"/>
  <c r="K22" i="1" s="1"/>
  <c r="C22" i="1"/>
  <c r="P326" i="1" l="1"/>
  <c r="M28" i="1"/>
  <c r="J138" i="1"/>
  <c r="V138" i="1"/>
  <c r="S138" i="1"/>
  <c r="V225" i="1"/>
  <c r="P138" i="1"/>
  <c r="M138" i="1"/>
  <c r="G110" i="1"/>
  <c r="M110" i="1"/>
  <c r="S110" i="1"/>
  <c r="F84" i="1"/>
  <c r="P110" i="1"/>
  <c r="J110" i="1"/>
  <c r="D84" i="1"/>
  <c r="H84" i="1"/>
  <c r="S240" i="1"/>
  <c r="R240" i="1"/>
  <c r="Q240" i="1"/>
  <c r="P240" i="1"/>
  <c r="O240" i="1"/>
  <c r="N240" i="1"/>
  <c r="L240" i="1"/>
  <c r="Q203" i="1"/>
  <c r="O203" i="1"/>
  <c r="Q179" i="1"/>
  <c r="O179" i="1"/>
  <c r="M179" i="1"/>
  <c r="K179" i="1"/>
  <c r="Q28" i="1"/>
  <c r="O28" i="1"/>
  <c r="I28" i="1"/>
  <c r="G28" i="1"/>
  <c r="U240" i="1" l="1"/>
  <c r="V240" i="1"/>
  <c r="S28" i="1"/>
  <c r="U28" i="1"/>
  <c r="K28" i="1"/>
</calcChain>
</file>

<file path=xl/connections.xml><?xml version="1.0" encoding="utf-8"?>
<connections xmlns="http://schemas.openxmlformats.org/spreadsheetml/2006/main">
  <connection id="1" keepAlive="1" name="SP_Meldunek_parametry" type="5" refreshedVersion="5" savePassword="1" deleted="1" background="1" saveData="1" credentials="none">
    <dbPr connection="" command=""/>
  </connection>
  <connection id="2" keepAlive="1" name="SP_Meldunek_sekcja_I_tab_1" type="5" refreshedVersion="5" savePassword="1" deleted="1" background="1" saveData="1" credentials="none">
    <dbPr connection="" command=""/>
  </connection>
  <connection id="3" keepAlive="1" name="SP_Meldunek_sekcja_I_tab_2" type="5" refreshedVersion="5" savePassword="1" deleted="1" background="1" saveData="1" credentials="none">
    <dbPr connection="" command=""/>
  </connection>
  <connection id="4" keepAlive="1" name="SP_Meldunek_sekcja_II_tab_1" type="5" refreshedVersion="5" savePassword="1" deleted="1" background="1" saveData="1" credentials="none">
    <dbPr connection="" command=""/>
  </connection>
  <connection id="5" keepAlive="1" name="SP_Meldunek_sekcja_II_tab_2" type="5" refreshedVersion="5" savePassword="1" deleted="1" background="1" saveData="1" credentials="none">
    <dbPr connection="" command=""/>
  </connection>
  <connection id="6" keepAlive="1" name="SP_Meldunek_sekcja_III_tab_1" type="5" refreshedVersion="5" savePassword="1" deleted="1" background="1" saveData="1" credentials="none">
    <dbPr connection="" command=""/>
  </connection>
  <connection id="7" keepAlive="1" name="SP_Meldunek_sekcja_III_tab_2" type="5" refreshedVersion="5" savePassword="1" deleted="1" background="1" saveData="1" credentials="none">
    <dbPr connection="" command=""/>
  </connection>
  <connection id="8" keepAlive="1" name="SP_Meldunek_sekcja_IV" type="5" refreshedVersion="5" savePassword="1" deleted="1" background="1" saveData="1" credentials="none">
    <dbPr connection="" command=""/>
  </connection>
  <connection id="9" keepAlive="1" name="SP_Meldunek_sekcja_IX_tab_1" type="5" refreshedVersion="5" savePassword="1" deleted="1" background="1" saveData="1" credentials="none">
    <dbPr connection="" command=""/>
  </connection>
  <connection id="10" keepAlive="1" name="SP_Meldunek_sekcja_IX_tab_2" type="5" refreshedVersion="5" savePassword="1" deleted="1" background="1" saveData="1" credentials="none">
    <dbPr connection="" command=""/>
  </connection>
  <connection id="11" keepAlive="1" name="SP_Meldunek_sekcja_V_tab_1" type="5" refreshedVersion="5" savePassword="1" deleted="1" background="1" saveData="1" credentials="none">
    <dbPr connection="" command=""/>
  </connection>
  <connection id="12" keepAlive="1" name="SP_Meldunek_sekcja_V_tab_2" type="5" refreshedVersion="5" savePassword="1" deleted="1" background="1" saveData="1" credentials="none">
    <dbPr connection="" command=""/>
  </connection>
  <connection id="13" keepAlive="1" name="SP_Meldunek_sekcja_V_tab_3" type="5" refreshedVersion="5" savePassword="1" deleted="1" background="1" saveData="1" credentials="none">
    <dbPr connection="" command=""/>
  </connection>
  <connection id="14" keepAlive="1" name="SP_Meldunek_sekcja_V_tab_4" type="5" refreshedVersion="5" savePassword="1" deleted="1" background="1" saveData="1" credentials="none">
    <dbPr connection="" command=""/>
  </connection>
  <connection id="15" keepAlive="1" name="SP_Meldunek_sekcja_VI_tab_1" type="5" refreshedVersion="5" savePassword="1" deleted="1" background="1" saveData="1" credentials="none">
    <dbPr connection="" command=""/>
  </connection>
  <connection id="16" keepAlive="1" name="SP_Meldunek_sekcja_VI_tab_2" type="5" refreshedVersion="5"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deleted="1" background="1" saveData="1" credentials="none">
    <dbPr connection="" command=""/>
  </connection>
</connections>
</file>

<file path=xl/sharedStrings.xml><?xml version="1.0" encoding="utf-8"?>
<sst xmlns="http://schemas.openxmlformats.org/spreadsheetml/2006/main" count="938" uniqueCount="171">
  <si>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</si>
  <si>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</si>
  <si>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</si>
  <si>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</si>
  <si>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</si>
  <si>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</si>
  <si>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</si>
  <si>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</si>
  <si>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</si>
  <si>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</si>
  <si>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</si>
  <si>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</si>
  <si>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</si>
  <si>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</si>
  <si>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</si>
  <si>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</si>
  <si>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</si>
  <si>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</si>
  <si>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</si>
  <si>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</si>
  <si>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</si>
  <si>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</si>
  <si>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</si>
  <si>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</si>
  <si>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</si>
  <si>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</si>
  <si>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</si>
  <si>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</si>
  <si>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</si>
  <si>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</si>
  <si>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</si>
  <si>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</si>
  <si>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</si>
  <si>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</si>
  <si>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</si>
  <si>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</si>
  <si>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</si>
  <si>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</si>
  <si>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</si>
  <si>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</si>
  <si>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</si>
  <si>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</si>
  <si>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</si>
  <si>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</si>
  <si>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</si>
  <si>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</si>
  <si>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</si>
  <si>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</si>
  <si>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</si>
  <si>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</si>
  <si>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</si>
  <si>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</si>
  <si>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</si>
  <si>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</si>
  <si>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</si>
  <si>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</si>
  <si>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</si>
  <si>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</si>
  <si>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</si>
  <si>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</si>
  <si>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</si>
  <si>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</si>
  <si>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</si>
  <si>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</si>
  <si>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</si>
  <si>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</si>
  <si>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</si>
  <si>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</si>
  <si>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</si>
  <si>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</si>
  <si>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</si>
  <si>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</si>
  <si>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</si>
  <si>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</si>
  <si>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</si>
  <si>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</si>
  <si>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</si>
  <si>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</si>
  <si>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</si>
  <si>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</si>
  <si>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</si>
  <si>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</si>
  <si>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</si>
  <si>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</si>
  <si>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</si>
  <si>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</si>
  <si>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</si>
  <si>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</si>
  <si>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</si>
  <si>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</si>
  <si>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</si>
  <si>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</si>
  <si>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</si>
  <si>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</si>
  <si>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</si>
  <si>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</si>
  <si>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</si>
  <si>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</si>
  <si>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</si>
  <si>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</si>
  <si>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</si>
  <si>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</si>
  <si>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</si>
  <si>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</si>
  <si>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</si>
  <si>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</si>
  <si>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</si>
  <si>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</si>
  <si>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</si>
  <si>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</si>
  <si>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</si>
  <si>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</si>
  <si>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</si>
  <si>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</si>
  <si>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</si>
  <si>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</si>
  <si>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</si>
  <si>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</si>
  <si>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</si>
  <si>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</si>
  <si>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</si>
  <si>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</si>
  <si>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</si>
  <si>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</si>
  <si>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</si>
  <si>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</si>
  <si>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</si>
  <si>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</si>
  <si>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</si>
  <si>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</si>
  <si>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</si>
  <si>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</si>
  <si>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</si>
  <si>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</si>
  <si>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WNIOSEK O WYDANIE DOK. POTW. PRAWO STAŁEGO POBYTU</t>
  </si>
  <si>
    <t>WNIOSEK O WYDANIE KP CZŁ. RODZINY OBYWATELA UE</t>
  </si>
  <si>
    <t>WNIOSEK O WYDANIE KSP CZŁ. RODZINY OBYWATELA UE</t>
  </si>
  <si>
    <t>TADŻYKISTAN</t>
  </si>
  <si>
    <t>BELGIA</t>
  </si>
  <si>
    <t>SZWECJA</t>
  </si>
  <si>
    <t>WŁOCHY</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</si>
  <si>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</si>
  <si>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</si>
  <si>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</si>
  <si>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t>31.01.2018</t>
  </si>
  <si>
    <t>01.01.2018</t>
  </si>
  <si>
    <t>ARMENIA</t>
  </si>
  <si>
    <t>AZERBEJDŻAN</t>
  </si>
  <si>
    <t>NIDERLANDY</t>
  </si>
  <si>
    <t>BUŁGARIA</t>
  </si>
  <si>
    <t>CYPR</t>
  </si>
  <si>
    <t>BANGLADESZ</t>
  </si>
  <si>
    <t>25.01.2018 - 31.01.2018</t>
  </si>
  <si>
    <t>18.01.2018 - 24.01.2018</t>
  </si>
  <si>
    <t>11.01.2018 - 17.01.2018</t>
  </si>
  <si>
    <t>04.01.2018 - 10.01.2018</t>
  </si>
  <si>
    <t>28.12.2017 - 03.01.2018</t>
  </si>
  <si>
    <t>VII. Konsultacje wizowe</t>
  </si>
  <si>
    <t>VIII.  Informacja o Małym Ruchu Granicznym</t>
  </si>
  <si>
    <t>IX. Ogólne trendy</t>
  </si>
  <si>
    <t xml:space="preserve">W styczniu przyjęto ponad 64,2 tys. wniosków w sprawie konsultacji wizowych,  przy czym 94% z nich inicjowało inne państwo. 
W tym samym okresie wydano ponad 59,5 tys. decyzji - 94% z nich wobec wniosków innych państw. </t>
  </si>
  <si>
    <t>Głównym beneficjentem MRG są obywatele Ukrainy. Brak Rosji w statystykach wydanych pozwoleń MRG związany jest z zawieszeniem MRG w stosunku do obywateli tego kraju. 
Od początku 2018 r.  wszystkie zezwolenia MRG wydano na Ukrainie, 79% we Lwowie,  pozostałe 21% - przez wydział konsularny w Łucku. Wydania zezwoleń MRG odmówiono 4 osobom. Cofnięcie zezwoleń miało miejsce w stosunku do 44 posiadaczy:  w tym 2 obywateli Rosji, a 9 zezwoleń unieważniono.</t>
  </si>
  <si>
    <t>Warszawa 09.02.2018 r.</t>
  </si>
  <si>
    <t>Liczba odwołań od decyzji wojewodów systematycznie rośnie od 2015 r. i od tej pory utrzymuje się na poziomie trzykrotnie wyższym niż w poprzednich latach. 
W styczniu 2018 r. cudzoziemcy złożyli  594 odwołania od decyzji organów pierwszej instancji, z czego 64% odwołań dotyczyło pobytu czasowego, 27% - zobowiązania do powrotu. Cudzoziemcy uzyskali w tym samym czasie 348. decyzji Szefa UdSC w sprawach o legalizację pobytu na terytorium RP, z czego 22% stanowiło utrzymanie decyzji, od której się odwołano. 10% decyzji uchylono i przekazano do ponownego rozpatrzenia, a 10% postępowań odwoławczych zakończyło się uchyleniem decyzji organu pierwszej instancji i udzieleniem zezwolenia.</t>
  </si>
  <si>
    <t>W 2018 r. wnioski o udzielenie ochrony złożyło 420 osób. Najliczniejszymi wnioskodwacami byli zdecydowanie obywatele Rosji (279 os., 66%), dalej Ukrainy (47 os., 12%) i Tadżykistanu (33 os, 2%). Pozostałe obywatelstwa aktualnego zestawienia TOP 10 z 2018 r. złożyły mniej niż 10 wniosków (Armenia, Irak, Azerbejdżan, Turcja, Gruzja Kazachstan, Białoruś). Co drugi wniosek został złożony jako pierwszy wniosek.
Porporcje płci i wieku wnioskodawców rozkładały się następująco: 49% os. pełnoletnie (21% kobiety, 28% mężczyźni), 51% osoby niepełnoletnie (26% dziewczynki, 25% chłopcy).
Połowa wnioskodawców przekroczyła granicę Polski przez przejścia graniczne na wschodzie kraju - 30% wniosków przyjęła placówka SG w Terespolu, 9% - w Białej Podlaskiej. 29% wszystkich wniosków złożono na lotnisku Okęcie. Jest to kontynuacja tendencji z roku 2017.
Liczba wniosków w porównaniu do porzednego miesiąca jest niższa o 57%, w porównaniu do stycznia 2017 r. o 53%.</t>
  </si>
  <si>
    <t>Zdecydowaną większość działań związanych ze stosowaniem Procedur Dublińskich stanowią sprawy dotyczące przejęcia odpowiedzialności za wniosek o udzielenie ochrony złożony na terytorium innego państwa członkowskiego (tzw. IN). Liczba spraw 20-krotnie przekracza liczbę takich wniosków złożonych przez Polskę. Jest to związane z położeniem geograficznym naszego kraju (zewnętrzne państwo Strefy Schengen) i traktowaniem terytorium RP jako strefy tranzytowej do krajów docelowych UE (Niemcy, Francja, Austria, Niderlandy, Belgia i Szwecja).  58% wniosków IN dotyczyło obywateli Rosji, 9% - Ukrainy.
Liczba cudzoziemców objętych wnioskami IN wyniosła od początku roku 408 os. Polska wystąpiła z takim wnioskiem do innych krajów europejskich (OUT) w przypadku 19 os., z czego 89% wniosków IN i 57% wniosków OUT zostało rozpatrzonych pozytywnie. 49% wniosków IN oraz 21% wniosków OUT dotyczy współpracy z Niemcami. Poza tym, osoby, które ubiegały się o ochronę międzynarodową w Polsce składały  kolejne wnioski (oprócz Niemiec) we Francji, Niderlandach, Szwecji i Belgii. Z kolei dalsze wnioski OUT z Polski kierowane były poza Niemcami do Szwecji, Bułgarii, na Cypru i do Włoch.</t>
  </si>
  <si>
    <r>
      <t xml:space="preserve">W styczniu 2018 r. Szef Urzędu wydał w sumie 164 decyzje, z czego 39 os. (11%) otrzymało jedną z form ochrony, 125 os. (36%) decyzje odmowne, a 182 postępowania (53%) umorzono.
Najwięcej decyzji o udzieleniu ochrony otrzymali </t>
    </r>
    <r>
      <rPr>
        <sz val="10"/>
        <color theme="1"/>
        <rFont val="Calibri"/>
        <family val="2"/>
        <charset val="238"/>
        <scheme val="minor"/>
      </rPr>
      <t xml:space="preserve">obywatele:
</t>
    </r>
    <r>
      <rPr>
        <sz val="11"/>
        <color theme="1"/>
        <rFont val="Calibri"/>
        <family val="2"/>
        <charset val="238"/>
        <scheme val="minor"/>
      </rPr>
      <t xml:space="preserve">* Ukrainy -23 os. (59%), uznawalność 52%
* Rosji - 4 os. (10%), uznawalność 5%
* Bez obywatelstwa - 3 os. (8%), uznawalność 100%.
Ponadto cudzoziemcy otrzymali jeszcze 5 decyzji o udzieleniu ochrony wydane przez Radę do Spraw Uchodźców ( 1 obywatel Białorui - ochrona uzupełnijąca, 4 obywateli Gruzji - pobyt tolerowany).
Uznawalność w 2018 r. wynosi 24% (tyle samo z pobytem tolerowanym), w styczniu 2017 r. - 10% (12% z pobytem tolerowanym). </t>
    </r>
  </si>
  <si>
    <t>Szef Urzędu do Spraw Cudzoziemców miał w styczniu pod swoją opieką średnio 3376. os. Od marca 2017. - w związku ze spadkiem liczby wniosków - widoczna jest tendencja spadkowa (ze śr. 4,2 tys. na 3,4 tys.). 
Ponad połowa wnioskodawców przebywa poza ośrodkami dla cudzoziemców - 56% świadczeniobiorców  wynajmuje mieszkania i utrzymuje się ze środków otrzymywanych z Urzędu. 
W przypadku 10 najliczniejszych obywatelstw wnioskodawców można zaobserwować zdecydowane preferencje odnośnie miejsca pobytu na czas trwania postępowania w RP. Na pobyt w ośrodku decydują się głównie obywatele Rosji - 68% i Kazachstanu - 59%. Oczekiwanie na zakończenie procedury poza ośrodkiem preferują pozostałe obywatelstwa TOP 10 osób pozostających pod opieką: obywatele Ukrainy, Tadżykistanu, Gruzji, Armenii, Kirgistanu, Białorusi, Iraku, Turcji (pomiędzy 77% a 97% wnioskodawców z danego kraju).</t>
  </si>
  <si>
    <t>Liczba wniosków z obszaru legalizacji pobytu przekroczyła 15.8 tys. 88% dotyczyło zezwolenia na pobyt czasowy, 10% - zezwolenia na pobyt stały, 2% - zezwolenia na pobyt rezydenta długoterminowego UE. W sprawie zezwolenia na pobyt czasowy spośród ponad 14 tys. wniosków 63% (8,8 tys.) złożyli obywatele Ukrainy, 5% - Hindusi, po 3% - Gruzini, Chińczycy, Wietnamczycy i Białorusini, po 2% - Turcy i Rosjanie. O zezwolenie na pobyt stały ubiegało się ponad 1,5 tys. cudzoziemców, w tym 51% (789 os.) to obywatele Ukrainy, 34% - Białorusini, 3% - Rosjanie. Wnioski o zezwolenie na pobyt rezydenta długoterminowego UE, (328 os.) zdominowali również obywatele Ukrainy (108) - złożyli 33% wniosków, 25% - Wietnamczycy, 8% -  Chińczycy, 6%- Rosjanie.
W podziale na obywatelstwo wnioskodawców w 2018 r. o legalizację pobytu (ww. zezwolenia) najczęściej ubiegali się obywatele Ukrainy: 62% - (9,7 tys. Ukraińców na 15.8 tys. ogółu wnioskujących). Wartości ze stycznia 2017 i 2018 nie wykazują znaczących zmian, poza zwiększoną liczbą wniosków składanych przez obywateli Gruzji (+376%). Zjawisko to miałp swój początek w grudniu 2017 r.</t>
  </si>
  <si>
    <t>* Zdecydowanie większy napływ cudzoziemców do Polski obserwujemy od 2014 r. 
* Liczba ważnych dokumentów potwierdzających prawo pobytu na terytorium RP - wg stanu na dzień 1.01.2018 r. - wynosi ponad 325 tys.
* Sytuacja migracyjna w Polsce jest nadal zdominowana przez zwiększony napływ obywateli Ukrainy. Wzrost liczby obywateli tego państwa na terytorium RP jest stale monitorowany.
Obywatele Ukrainy stanowią najliczniejszą grupę narodowościową w populacji cudzoziemców - około 145 tys. 76% z nich przebywa w Polsce na podstawie zezwolenia na pobyt czasowy, 21% ma zezwolenie na pobyt stały, niespełna 3% to rezydenci długoterminowi UE. Zezwolenia związane z którąś formą ochrony (status uchodźcy, ochrona uzupełniająca, pobyt tolerowany, pobyt humanitarny) mają 753 osoby. Zdecydowana większość obywateli Ukrainy przybywających do Polski preferuje legalizację pobytu umożliwiającą podjęcie pracy (nie ma takiej możliwości w trakcie pierwszych 6 miesięcy procedury uchodźczej) i samodzielne utrzymanie rodziny. 
* O zezwolenie na pobyt stały występują głównie cudzoziemcy, którzy od lat przedłużali swój pobyt czasowy w Polsce. Zdecydowana większość z nich to osoby polskiego pochodzenia, w tym legitymujące się Kartą Polaka bądź małżonkowie obywateli RP. 
* Wśród pobytów czasowych największym zainteresowaniem cieszą się te uzasadniane podjęciem pracy, w tym tzw. jednolite zezwolenia na pobyt i pracę  (71% wniosków o pobyt czasowy uzasadnionych chęcią podjęcia pracy).
• Dominują migracje czasowe (9 razy więcej wniosków o pobyt czasowy niż stały).
* Wnioski o udzielenie ochrony międzynarodowej stanowiły w 2017 r. ok 3% ogółu wszystkich wniosków cudzoziemców.</t>
  </si>
  <si>
    <t>przygotowała: M. Jankowska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</si>
</sst>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sz val="10"/>
      <color theme="1"/>
      <name val="Calibri"/>
      <family val="2"/>
      <charset val="238"/>
      <scheme val="minor"/>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b/>
      <sz val="8"/>
      <name val="Tahoma"/>
      <family val="2"/>
      <charset val="238"/>
    </font>
    <font>
      <b/>
      <sz val="9"/>
      <name val="Tahoma"/>
      <family val="2"/>
      <charset val="238"/>
    </font>
    <font>
      <sz val="9"/>
      <name val="Tahoma"/>
      <family val="2"/>
      <charset val="238"/>
    </font>
    <font>
      <i/>
      <sz val="8"/>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279">
    <xf numFmtId="0" fontId="0" fillId="0" borderId="0" xfId="0"/>
    <xf numFmtId="0" fontId="0" fillId="0" borderId="0" xfId="0"/>
    <xf numFmtId="0" fontId="0" fillId="0" borderId="0" xfId="0"/>
    <xf numFmtId="0" fontId="0" fillId="0" borderId="0" xfId="0"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3"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24" fillId="0" borderId="0" xfId="0" applyFont="1" applyAlignment="1" applyProtection="1">
      <alignment vertical="top"/>
      <protection locked="0"/>
    </xf>
    <xf numFmtId="165" fontId="24" fillId="0" borderId="0" xfId="0" applyNumberFormat="1" applyFont="1" applyAlignment="1" applyProtection="1">
      <alignment vertical="top"/>
      <protection locked="0"/>
    </xf>
    <xf numFmtId="0" fontId="34"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4" fillId="35" borderId="0" xfId="10" applyFont="1" applyFill="1" applyBorder="1" applyAlignment="1" applyProtection="1">
      <alignment horizontal="center" vertical="center"/>
      <protection locked="0"/>
    </xf>
    <xf numFmtId="0" fontId="20" fillId="0" borderId="0" xfId="0" applyFont="1" applyAlignment="1" applyProtection="1">
      <alignment horizontal="left"/>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3" fontId="35" fillId="0" borderId="10" xfId="0" applyNumberFormat="1" applyFont="1" applyBorder="1" applyAlignment="1" applyProtection="1">
      <alignment horizontal="right" vertical="center"/>
    </xf>
    <xf numFmtId="3" fontId="34" fillId="35" borderId="45" xfId="10" applyNumberFormat="1" applyFont="1" applyFill="1" applyBorder="1" applyAlignment="1" applyProtection="1">
      <alignment horizontal="center" vertical="center"/>
    </xf>
    <xf numFmtId="3" fontId="35"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0" fontId="34" fillId="0" borderId="0" xfId="24" applyFont="1" applyFill="1" applyBorder="1" applyAlignment="1" applyProtection="1">
      <alignment horizontal="center" vertical="center" wrapText="1"/>
      <protection locked="0"/>
    </xf>
    <xf numFmtId="3" fontId="34" fillId="0" borderId="0" xfId="0" applyNumberFormat="1" applyFont="1" applyFill="1" applyBorder="1" applyAlignment="1" applyProtection="1">
      <alignment horizontal="center" vertical="center"/>
    </xf>
    <xf numFmtId="0" fontId="34" fillId="36" borderId="0" xfId="10" applyFont="1" applyFill="1" applyBorder="1" applyAlignment="1" applyProtection="1">
      <alignment horizontal="center" vertical="center"/>
      <protection locked="0"/>
    </xf>
    <xf numFmtId="3" fontId="34" fillId="36" borderId="0" xfId="10" applyNumberFormat="1" applyFont="1" applyFill="1" applyBorder="1" applyAlignment="1" applyProtection="1">
      <alignment horizontal="center" vertical="center"/>
    </xf>
    <xf numFmtId="0" fontId="34" fillId="36" borderId="21" xfId="0" applyFont="1" applyFill="1" applyBorder="1" applyAlignment="1" applyProtection="1">
      <alignment horizontal="center" vertical="center" textRotation="90" wrapText="1"/>
      <protection locked="0"/>
    </xf>
    <xf numFmtId="3" fontId="35" fillId="0" borderId="10" xfId="0" applyNumberFormat="1" applyFont="1" applyBorder="1" applyAlignment="1" applyProtection="1">
      <alignment horizontal="right" vertical="center"/>
    </xf>
    <xf numFmtId="3" fontId="34" fillId="35" borderId="45" xfId="10" applyNumberFormat="1" applyFont="1" applyFill="1" applyBorder="1" applyAlignment="1" applyProtection="1">
      <alignment horizontal="center" vertical="center"/>
    </xf>
    <xf numFmtId="3" fontId="34" fillId="35" borderId="45" xfId="10" applyNumberFormat="1" applyFont="1" applyFill="1" applyBorder="1" applyAlignment="1" applyProtection="1">
      <alignment horizontal="center" vertical="center"/>
    </xf>
    <xf numFmtId="0" fontId="0" fillId="0" borderId="0" xfId="0" applyBorder="1" applyAlignment="1" applyProtection="1">
      <protection locked="0"/>
    </xf>
    <xf numFmtId="0" fontId="0" fillId="0" borderId="0" xfId="0" applyBorder="1" applyAlignment="1"/>
    <xf numFmtId="0" fontId="0" fillId="0" borderId="0" xfId="0" applyProtection="1">
      <protection locked="0"/>
    </xf>
    <xf numFmtId="0" fontId="0" fillId="0" borderId="0" xfId="0" applyProtection="1">
      <protection locked="0"/>
    </xf>
    <xf numFmtId="0" fontId="0" fillId="33" borderId="0" xfId="0" applyFont="1" applyFill="1" applyAlignment="1" applyProtection="1">
      <alignment horizontal="left" vertical="top"/>
      <protection locked="0"/>
    </xf>
    <xf numFmtId="0" fontId="0" fillId="0" borderId="0" xfId="0" applyProtection="1">
      <protection locked="0"/>
    </xf>
    <xf numFmtId="0" fontId="20" fillId="0" borderId="0" xfId="0" applyFont="1" applyAlignment="1" applyProtection="1">
      <alignment horizontal="left" vertical="center"/>
      <protection locked="0"/>
    </xf>
    <xf numFmtId="0" fontId="34" fillId="36" borderId="21" xfId="0" applyFont="1" applyFill="1" applyBorder="1" applyAlignment="1" applyProtection="1">
      <alignment horizontal="center" vertical="center" textRotation="90" wrapText="1"/>
      <protection locked="0"/>
    </xf>
    <xf numFmtId="0" fontId="34" fillId="36" borderId="31" xfId="0" applyFont="1" applyFill="1" applyBorder="1" applyAlignment="1" applyProtection="1">
      <alignment horizontal="center" vertical="center" textRotation="90" wrapText="1"/>
      <protection locked="0"/>
    </xf>
    <xf numFmtId="3" fontId="35" fillId="0" borderId="10" xfId="0" applyNumberFormat="1" applyFont="1" applyBorder="1" applyAlignment="1" applyProtection="1">
      <alignment horizontal="right" vertical="center" wrapText="1"/>
    </xf>
    <xf numFmtId="3" fontId="35" fillId="0" borderId="32" xfId="0" applyNumberFormat="1" applyFont="1" applyBorder="1" applyAlignment="1" applyProtection="1">
      <alignment horizontal="right" vertical="center" wrapText="1"/>
    </xf>
    <xf numFmtId="3" fontId="35" fillId="36" borderId="10" xfId="24" applyNumberFormat="1" applyFont="1" applyFill="1" applyBorder="1" applyAlignment="1" applyProtection="1">
      <alignment horizontal="right" vertical="center" wrapText="1"/>
    </xf>
    <xf numFmtId="3" fontId="35" fillId="36" borderId="32" xfId="24" applyNumberFormat="1" applyFont="1" applyFill="1" applyBorder="1" applyAlignment="1" applyProtection="1">
      <alignment horizontal="right" vertical="center" wrapText="1"/>
    </xf>
    <xf numFmtId="3" fontId="35" fillId="0" borderId="42" xfId="0" applyNumberFormat="1" applyFont="1" applyBorder="1" applyAlignment="1" applyProtection="1">
      <alignment horizontal="right" vertical="center" wrapText="1"/>
    </xf>
    <xf numFmtId="0" fontId="20" fillId="0" borderId="0" xfId="0" applyFont="1" applyAlignment="1" applyProtection="1">
      <alignment horizontal="left" vertical="center" wrapText="1"/>
      <protection locked="0"/>
    </xf>
    <xf numFmtId="0" fontId="34" fillId="36" borderId="44" xfId="0" applyFont="1" applyFill="1" applyBorder="1" applyAlignment="1" applyProtection="1">
      <alignment horizontal="center" vertical="center"/>
    </xf>
    <xf numFmtId="0" fontId="34" fillId="36" borderId="45" xfId="0" applyFont="1" applyFill="1" applyBorder="1" applyAlignment="1" applyProtection="1">
      <alignment horizontal="center" vertical="center"/>
    </xf>
    <xf numFmtId="3" fontId="34" fillId="36" borderId="45" xfId="0" applyNumberFormat="1" applyFont="1" applyFill="1" applyBorder="1" applyAlignment="1" applyProtection="1">
      <alignment horizontal="center" vertical="center"/>
    </xf>
    <xf numFmtId="3" fontId="34" fillId="36" borderId="46" xfId="0" applyNumberFormat="1" applyFont="1" applyFill="1" applyBorder="1" applyAlignment="1" applyProtection="1">
      <alignment horizontal="center" vertical="center"/>
    </xf>
    <xf numFmtId="0" fontId="35" fillId="36" borderId="25" xfId="24" applyFont="1" applyFill="1" applyBorder="1" applyAlignment="1" applyProtection="1">
      <alignment horizontal="left" vertical="center" wrapText="1"/>
    </xf>
    <xf numFmtId="0" fontId="35" fillId="36" borderId="10" xfId="24" applyFont="1" applyFill="1" applyBorder="1" applyAlignment="1" applyProtection="1">
      <alignment horizontal="left" vertical="center" wrapText="1"/>
    </xf>
    <xf numFmtId="3" fontId="35" fillId="36" borderId="10" xfId="24" applyNumberFormat="1" applyFont="1" applyFill="1" applyBorder="1" applyAlignment="1" applyProtection="1">
      <alignment horizontal="right" vertical="center"/>
    </xf>
    <xf numFmtId="3" fontId="35" fillId="0" borderId="10" xfId="0" applyNumberFormat="1" applyFont="1" applyBorder="1" applyAlignment="1" applyProtection="1">
      <alignment horizontal="right" vertical="center"/>
    </xf>
    <xf numFmtId="3" fontId="35" fillId="0" borderId="32" xfId="0" applyNumberFormat="1" applyFont="1" applyBorder="1" applyAlignment="1" applyProtection="1">
      <alignment horizontal="right" vertical="center"/>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4" fillId="36" borderId="21" xfId="0" applyFont="1" applyFill="1" applyBorder="1" applyAlignment="1" applyProtection="1">
      <alignment horizontal="center" vertical="center"/>
      <protection locked="0"/>
    </xf>
    <xf numFmtId="0" fontId="34" fillId="35" borderId="44" xfId="10" applyFont="1" applyFill="1" applyBorder="1" applyAlignment="1" applyProtection="1">
      <alignment horizontal="center" vertical="center" wrapText="1"/>
      <protection locked="0"/>
    </xf>
    <xf numFmtId="0" fontId="34" fillId="35" borderId="45" xfId="1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protection locked="0"/>
    </xf>
    <xf numFmtId="3" fontId="34" fillId="35" borderId="45" xfId="10" applyNumberFormat="1" applyFont="1" applyFill="1" applyBorder="1" applyAlignment="1" applyProtection="1">
      <alignment horizontal="center" vertical="center"/>
    </xf>
    <xf numFmtId="3" fontId="34" fillId="35" borderId="46" xfId="10" applyNumberFormat="1" applyFont="1" applyFill="1" applyBorder="1" applyAlignment="1" applyProtection="1">
      <alignment horizontal="center" vertical="center"/>
    </xf>
    <xf numFmtId="0" fontId="35" fillId="0" borderId="25" xfId="0" applyFont="1" applyFill="1" applyBorder="1" applyAlignment="1" applyProtection="1">
      <alignment horizontal="left" vertical="center" wrapText="1"/>
      <protection locked="0"/>
    </xf>
    <xf numFmtId="0" fontId="35" fillId="0" borderId="10" xfId="0" applyFont="1" applyFill="1" applyBorder="1" applyAlignment="1" applyProtection="1">
      <alignment horizontal="left" vertical="center" wrapText="1"/>
      <protection locked="0"/>
    </xf>
    <xf numFmtId="0" fontId="34" fillId="35" borderId="22" xfId="0" applyFont="1" applyFill="1" applyBorder="1" applyAlignment="1" applyProtection="1">
      <alignment horizontal="center" vertical="center" wrapText="1"/>
      <protection locked="0"/>
    </xf>
    <xf numFmtId="0" fontId="34" fillId="35" borderId="23" xfId="0" applyFont="1" applyFill="1" applyBorder="1" applyAlignment="1" applyProtection="1">
      <alignment horizontal="center" vertical="center" wrapText="1"/>
      <protection locked="0"/>
    </xf>
    <xf numFmtId="0" fontId="34" fillId="35" borderId="24" xfId="0" applyFont="1" applyFill="1" applyBorder="1" applyAlignment="1" applyProtection="1">
      <alignment horizontal="center" vertical="center" wrapText="1"/>
      <protection locked="0"/>
    </xf>
    <xf numFmtId="3" fontId="35" fillId="35" borderId="29" xfId="0" applyNumberFormat="1" applyFont="1" applyFill="1" applyBorder="1" applyAlignment="1" applyProtection="1">
      <alignment horizontal="right" vertical="center" wrapText="1"/>
    </xf>
    <xf numFmtId="3" fontId="35" fillId="35" borderId="37" xfId="0" applyNumberFormat="1" applyFont="1" applyFill="1" applyBorder="1" applyAlignment="1" applyProtection="1">
      <alignment horizontal="right" vertical="center" wrapText="1"/>
    </xf>
    <xf numFmtId="3" fontId="35" fillId="35" borderId="30" xfId="0" applyNumberFormat="1" applyFont="1" applyFill="1" applyBorder="1" applyAlignment="1" applyProtection="1">
      <alignment horizontal="right" vertical="center" wrapText="1"/>
    </xf>
    <xf numFmtId="0" fontId="35" fillId="34" borderId="41" xfId="0" applyFont="1" applyFill="1" applyBorder="1" applyAlignment="1" applyProtection="1">
      <alignment horizontal="left" vertical="center" wrapText="1"/>
      <protection locked="0"/>
    </xf>
    <xf numFmtId="0" fontId="35" fillId="34" borderId="42" xfId="0" applyFont="1" applyFill="1" applyBorder="1" applyAlignment="1" applyProtection="1">
      <alignment horizontal="left" vertical="center" wrapText="1"/>
      <protection locked="0"/>
    </xf>
    <xf numFmtId="3" fontId="35" fillId="0" borderId="10" xfId="24" applyNumberFormat="1" applyFont="1" applyFill="1" applyBorder="1" applyAlignment="1" applyProtection="1">
      <alignment horizontal="right" vertical="center"/>
    </xf>
    <xf numFmtId="0" fontId="34" fillId="33" borderId="10" xfId="0" applyFont="1" applyFill="1" applyBorder="1" applyAlignment="1" applyProtection="1">
      <alignment horizontal="center" vertical="center" wrapText="1"/>
      <protection locked="0"/>
    </xf>
    <xf numFmtId="0" fontId="34" fillId="33" borderId="2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protection locked="0"/>
    </xf>
    <xf numFmtId="0" fontId="34" fillId="33" borderId="25" xfId="0" applyFont="1" applyFill="1" applyBorder="1" applyAlignment="1" applyProtection="1">
      <alignment horizontal="center" vertical="center"/>
      <protection locked="0"/>
    </xf>
    <xf numFmtId="0" fontId="34" fillId="33" borderId="10" xfId="0" applyFont="1" applyFill="1" applyBorder="1" applyAlignment="1" applyProtection="1">
      <alignment horizontal="center" vertical="center"/>
      <protection locked="0"/>
    </xf>
    <xf numFmtId="0" fontId="0" fillId="33" borderId="0" xfId="0"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34" fillId="36" borderId="44" xfId="10" applyFont="1" applyFill="1" applyBorder="1" applyAlignment="1" applyProtection="1">
      <alignment horizontal="center" vertical="center"/>
      <protection locked="0"/>
    </xf>
    <xf numFmtId="0" fontId="34" fillId="36" borderId="45" xfId="10" applyFont="1" applyFill="1" applyBorder="1" applyAlignment="1" applyProtection="1">
      <alignment horizontal="center" vertical="center"/>
      <protection locked="0"/>
    </xf>
    <xf numFmtId="3" fontId="34" fillId="36" borderId="45" xfId="10" applyNumberFormat="1" applyFont="1" applyFill="1" applyBorder="1" applyAlignment="1" applyProtection="1">
      <alignment horizontal="center" vertical="center"/>
    </xf>
    <xf numFmtId="3" fontId="34" fillId="36" borderId="46" xfId="10" applyNumberFormat="1" applyFont="1" applyFill="1" applyBorder="1" applyAlignment="1" applyProtection="1">
      <alignment horizontal="center" vertical="center"/>
    </xf>
    <xf numFmtId="0" fontId="35" fillId="0" borderId="41" xfId="0" applyFont="1" applyFill="1" applyBorder="1" applyAlignment="1" applyProtection="1">
      <alignment horizontal="left" vertical="center" indent="1"/>
      <protection locked="0"/>
    </xf>
    <xf numFmtId="0" fontId="35" fillId="0" borderId="42" xfId="0" applyFont="1" applyFill="1" applyBorder="1" applyAlignment="1" applyProtection="1">
      <alignment horizontal="left" vertical="center" indent="1"/>
      <protection locked="0"/>
    </xf>
    <xf numFmtId="0" fontId="34" fillId="33" borderId="32" xfId="0" applyFont="1" applyFill="1" applyBorder="1" applyAlignment="1" applyProtection="1">
      <alignment horizontal="center" vertical="center" wrapText="1"/>
      <protection locked="0"/>
    </xf>
    <xf numFmtId="3" fontId="34" fillId="33" borderId="45" xfId="10" applyNumberFormat="1" applyFont="1" applyFill="1" applyBorder="1" applyAlignment="1" applyProtection="1">
      <alignment horizontal="center" vertical="center"/>
    </xf>
    <xf numFmtId="3" fontId="34" fillId="33" borderId="46" xfId="10" applyNumberFormat="1" applyFont="1" applyFill="1" applyBorder="1" applyAlignment="1" applyProtection="1">
      <alignment horizontal="center" vertical="center"/>
    </xf>
    <xf numFmtId="0" fontId="35" fillId="33" borderId="25" xfId="0" applyFont="1" applyFill="1" applyBorder="1" applyAlignment="1" applyProtection="1">
      <alignment horizontal="left" vertical="center" indent="1"/>
      <protection locked="0"/>
    </xf>
    <xf numFmtId="0" fontId="35" fillId="33" borderId="10" xfId="0" applyFont="1" applyFill="1" applyBorder="1" applyAlignment="1" applyProtection="1">
      <alignment horizontal="left" vertical="center" indent="1"/>
      <protection locked="0"/>
    </xf>
    <xf numFmtId="3" fontId="35" fillId="33" borderId="10" xfId="24" applyNumberFormat="1" applyFont="1" applyFill="1" applyBorder="1" applyAlignment="1" applyProtection="1">
      <alignment horizontal="right" vertical="center"/>
    </xf>
    <xf numFmtId="3" fontId="35" fillId="0" borderId="42" xfId="24" applyNumberFormat="1" applyFont="1" applyFill="1" applyBorder="1" applyAlignment="1" applyProtection="1">
      <alignment horizontal="right" vertical="center"/>
    </xf>
    <xf numFmtId="0" fontId="34" fillId="33" borderId="44" xfId="10" applyFont="1" applyFill="1" applyBorder="1" applyAlignment="1" applyProtection="1">
      <alignment horizontal="center" vertical="center"/>
      <protection locked="0"/>
    </xf>
    <xf numFmtId="0" fontId="34" fillId="33" borderId="45" xfId="10" applyFont="1" applyFill="1" applyBorder="1" applyAlignment="1" applyProtection="1">
      <alignment horizontal="center" vertical="center"/>
      <protection locked="0"/>
    </xf>
    <xf numFmtId="0" fontId="35" fillId="0" borderId="41" xfId="24" applyFont="1" applyFill="1" applyBorder="1" applyAlignment="1" applyProtection="1">
      <alignment horizontal="left" vertical="center" indent="1"/>
      <protection locked="0"/>
    </xf>
    <xf numFmtId="0" fontId="35" fillId="0" borderId="42" xfId="24" applyFont="1" applyFill="1" applyBorder="1" applyAlignment="1" applyProtection="1">
      <alignment horizontal="left" vertical="center" indent="1"/>
      <protection locked="0"/>
    </xf>
    <xf numFmtId="0" fontId="34" fillId="33" borderId="21" xfId="0" applyFont="1" applyFill="1" applyBorder="1" applyAlignment="1" applyProtection="1">
      <alignment horizontal="center" vertical="center"/>
    </xf>
    <xf numFmtId="0" fontId="34" fillId="33" borderId="31" xfId="0" applyFont="1" applyFill="1" applyBorder="1" applyAlignment="1" applyProtection="1">
      <alignment horizontal="center" vertical="center"/>
    </xf>
    <xf numFmtId="0" fontId="35" fillId="0" borderId="25" xfId="24" applyFont="1" applyFill="1" applyBorder="1" applyAlignment="1" applyProtection="1">
      <alignment horizontal="left" vertical="center" indent="1"/>
      <protection locked="0"/>
    </xf>
    <xf numFmtId="0" fontId="35" fillId="0" borderId="10" xfId="24" applyFont="1" applyFill="1" applyBorder="1" applyAlignment="1" applyProtection="1">
      <alignment horizontal="left" vertical="center" indent="1"/>
      <protection locked="0"/>
    </xf>
    <xf numFmtId="0" fontId="34" fillId="36" borderId="20" xfId="0" applyFont="1" applyFill="1" applyBorder="1" applyAlignment="1" applyProtection="1">
      <alignment horizontal="center" vertical="center"/>
      <protection locked="0"/>
    </xf>
    <xf numFmtId="0" fontId="34" fillId="36" borderId="31" xfId="0" applyFont="1" applyFill="1" applyBorder="1" applyAlignment="1" applyProtection="1">
      <alignment horizontal="center" vertical="center"/>
      <protection locked="0"/>
    </xf>
    <xf numFmtId="0" fontId="35" fillId="0" borderId="25" xfId="0" applyFont="1" applyFill="1" applyBorder="1" applyAlignment="1" applyProtection="1">
      <alignment horizontal="left" vertical="center" indent="1"/>
      <protection locked="0"/>
    </xf>
    <xf numFmtId="0" fontId="35" fillId="0" borderId="10" xfId="0" applyFont="1" applyFill="1" applyBorder="1" applyAlignment="1" applyProtection="1">
      <alignment horizontal="left" vertical="center" indent="1"/>
      <protection locked="0"/>
    </xf>
    <xf numFmtId="0" fontId="35" fillId="36" borderId="25" xfId="24" applyFont="1" applyFill="1" applyBorder="1" applyAlignment="1" applyProtection="1">
      <alignment horizontal="left" vertical="center" indent="1"/>
      <protection locked="0"/>
    </xf>
    <xf numFmtId="0" fontId="35" fillId="36" borderId="10" xfId="24" applyFont="1" applyFill="1" applyBorder="1" applyAlignment="1" applyProtection="1">
      <alignment horizontal="left" vertical="center" indent="1"/>
      <protection locked="0"/>
    </xf>
    <xf numFmtId="3" fontId="35" fillId="0" borderId="42" xfId="0" applyNumberFormat="1" applyFont="1" applyBorder="1" applyAlignment="1" applyProtection="1">
      <alignment horizontal="right" vertical="center"/>
    </xf>
    <xf numFmtId="3" fontId="34" fillId="34" borderId="45" xfId="0" applyNumberFormat="1" applyFont="1" applyFill="1" applyBorder="1" applyAlignment="1" applyProtection="1">
      <alignment horizontal="center" vertical="center"/>
    </xf>
    <xf numFmtId="0" fontId="35" fillId="0" borderId="41" xfId="0" applyFont="1" applyFill="1" applyBorder="1" applyAlignment="1" applyProtection="1">
      <alignment horizontal="left" vertical="center" wrapText="1"/>
    </xf>
    <xf numFmtId="0" fontId="35" fillId="0" borderId="42" xfId="0" applyFont="1" applyFill="1" applyBorder="1" applyAlignment="1" applyProtection="1">
      <alignment horizontal="left" vertical="center" wrapText="1"/>
    </xf>
    <xf numFmtId="3" fontId="35" fillId="0" borderId="43" xfId="0" applyNumberFormat="1" applyFont="1" applyBorder="1" applyAlignment="1" applyProtection="1">
      <alignment horizontal="right" vertical="center" wrapText="1"/>
    </xf>
    <xf numFmtId="3" fontId="34" fillId="34" borderId="46" xfId="0" applyNumberFormat="1" applyFont="1" applyFill="1" applyBorder="1" applyAlignment="1" applyProtection="1">
      <alignment horizontal="center" vertical="center"/>
    </xf>
    <xf numFmtId="0" fontId="34" fillId="34" borderId="44" xfId="24" applyFont="1" applyFill="1" applyBorder="1" applyAlignment="1" applyProtection="1">
      <alignment horizontal="center" vertical="center" wrapText="1"/>
      <protection locked="0"/>
    </xf>
    <xf numFmtId="0" fontId="34" fillId="34" borderId="45" xfId="24"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xf>
    <xf numFmtId="0" fontId="34" fillId="36" borderId="31" xfId="0" applyFont="1" applyFill="1" applyBorder="1" applyAlignment="1" applyProtection="1">
      <alignment horizontal="center" vertical="center" wrapText="1"/>
    </xf>
    <xf numFmtId="0" fontId="34" fillId="36" borderId="10" xfId="0" applyFont="1" applyFill="1" applyBorder="1" applyAlignment="1" applyProtection="1">
      <alignment horizontal="center" vertical="center" textRotation="90"/>
      <protection locked="0"/>
    </xf>
    <xf numFmtId="0" fontId="35" fillId="0" borderId="25"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4" fillId="36" borderId="25" xfId="0" applyFont="1" applyFill="1" applyBorder="1" applyAlignment="1" applyProtection="1">
      <alignment horizontal="center" vertical="center"/>
      <protection locked="0"/>
    </xf>
    <xf numFmtId="0" fontId="34" fillId="36" borderId="10" xfId="0" applyFont="1" applyFill="1" applyBorder="1" applyAlignment="1" applyProtection="1">
      <alignment horizontal="center" vertical="center"/>
      <protection locked="0"/>
    </xf>
    <xf numFmtId="3" fontId="35" fillId="0" borderId="10" xfId="0" applyNumberFormat="1" applyFont="1" applyFill="1" applyBorder="1" applyAlignment="1" applyProtection="1">
      <alignment horizontal="right" vertical="center"/>
    </xf>
    <xf numFmtId="0" fontId="33" fillId="35" borderId="21" xfId="0" applyFont="1" applyFill="1" applyBorder="1" applyAlignment="1" applyProtection="1">
      <alignment horizontal="center" vertical="center" wrapText="1"/>
    </xf>
    <xf numFmtId="3" fontId="35" fillId="34" borderId="10" xfId="0" applyNumberFormat="1" applyFont="1" applyFill="1" applyBorder="1" applyAlignment="1" applyProtection="1">
      <alignment horizontal="right" vertical="center"/>
    </xf>
    <xf numFmtId="0" fontId="35" fillId="35" borderId="25" xfId="0" applyFont="1" applyFill="1" applyBorder="1" applyAlignment="1" applyProtection="1">
      <alignment horizontal="left" vertical="center" wrapText="1"/>
    </xf>
    <xf numFmtId="0" fontId="35" fillId="35" borderId="10" xfId="0" applyFont="1" applyFill="1" applyBorder="1" applyAlignment="1" applyProtection="1">
      <alignment horizontal="left" vertical="center" wrapText="1"/>
    </xf>
    <xf numFmtId="0" fontId="34" fillId="36" borderId="32" xfId="0" applyFont="1" applyFill="1" applyBorder="1" applyAlignment="1" applyProtection="1">
      <alignment horizontal="center" vertical="center" textRotation="90"/>
      <protection locked="0"/>
    </xf>
    <xf numFmtId="3" fontId="35" fillId="35" borderId="42" xfId="0" applyNumberFormat="1" applyFont="1" applyFill="1" applyBorder="1" applyAlignment="1" applyProtection="1">
      <alignment horizontal="right" vertical="center"/>
    </xf>
    <xf numFmtId="0" fontId="35" fillId="35" borderId="41" xfId="0" applyFont="1" applyFill="1" applyBorder="1" applyAlignment="1" applyProtection="1">
      <alignment horizontal="left" vertical="center" wrapText="1"/>
    </xf>
    <xf numFmtId="0" fontId="35" fillId="35" borderId="42" xfId="0" applyFont="1" applyFill="1" applyBorder="1" applyAlignment="1" applyProtection="1">
      <alignment horizontal="left" vertical="center" wrapText="1"/>
    </xf>
    <xf numFmtId="0" fontId="34" fillId="36" borderId="44" xfId="10" applyFont="1" applyFill="1" applyBorder="1" applyAlignment="1" applyProtection="1">
      <alignment vertical="center" wrapText="1"/>
    </xf>
    <xf numFmtId="0" fontId="34" fillId="36" borderId="45" xfId="10" applyFont="1" applyFill="1" applyBorder="1" applyAlignment="1" applyProtection="1">
      <alignment vertical="center" wrapText="1"/>
    </xf>
    <xf numFmtId="0" fontId="34" fillId="35" borderId="2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protection locked="0"/>
    </xf>
    <xf numFmtId="0" fontId="34" fillId="35" borderId="25" xfId="0" applyFont="1" applyFill="1" applyBorder="1" applyAlignment="1" applyProtection="1">
      <alignment horizontal="center" vertical="center" wrapText="1"/>
      <protection locked="0"/>
    </xf>
    <xf numFmtId="0" fontId="34" fillId="35" borderId="10" xfId="0" applyFont="1" applyFill="1" applyBorder="1" applyAlignment="1" applyProtection="1">
      <alignment horizontal="center" vertical="center" wrapText="1"/>
      <protection locked="0"/>
    </xf>
    <xf numFmtId="0" fontId="35" fillId="0" borderId="41" xfId="0" applyFont="1" applyFill="1" applyBorder="1" applyAlignment="1" applyProtection="1">
      <alignment horizontal="left" vertical="center" wrapText="1"/>
      <protection locked="0"/>
    </xf>
    <xf numFmtId="0" fontId="35" fillId="0" borderId="42" xfId="0" applyFont="1" applyFill="1" applyBorder="1" applyAlignment="1" applyProtection="1">
      <alignment horizontal="left" vertical="center" wrapText="1"/>
      <protection locked="0"/>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4" fillId="35" borderId="17" xfId="44" applyFont="1" applyFill="1" applyBorder="1" applyAlignment="1" applyProtection="1">
      <alignment horizontal="center" vertical="center"/>
      <protection locked="0"/>
    </xf>
    <xf numFmtId="0" fontId="34" fillId="35" borderId="18" xfId="44" applyFont="1" applyFill="1" applyBorder="1" applyAlignment="1" applyProtection="1">
      <alignment horizontal="center" vertical="center"/>
      <protection locked="0"/>
    </xf>
    <xf numFmtId="0" fontId="34" fillId="35" borderId="19" xfId="44" applyFont="1" applyFill="1" applyBorder="1" applyAlignment="1" applyProtection="1">
      <alignment horizontal="center" vertical="center"/>
      <protection locked="0"/>
    </xf>
    <xf numFmtId="0" fontId="35" fillId="34" borderId="25" xfId="24" applyFont="1" applyFill="1" applyBorder="1" applyAlignment="1" applyProtection="1">
      <alignment horizontal="left" vertical="center" wrapText="1"/>
      <protection locked="0"/>
    </xf>
    <xf numFmtId="0" fontId="35" fillId="34" borderId="10" xfId="24" applyFont="1" applyFill="1" applyBorder="1" applyAlignment="1" applyProtection="1">
      <alignment horizontal="left" vertical="center" wrapText="1"/>
      <protection locked="0"/>
    </xf>
    <xf numFmtId="3" fontId="35" fillId="0" borderId="42" xfId="0" applyNumberFormat="1" applyFont="1" applyFill="1" applyBorder="1" applyAlignment="1" applyProtection="1">
      <alignment horizontal="right" vertical="center"/>
    </xf>
    <xf numFmtId="0" fontId="33" fillId="35" borderId="31" xfId="0" applyFont="1" applyFill="1" applyBorder="1" applyAlignment="1" applyProtection="1">
      <alignment horizontal="center" vertical="center" wrapText="1"/>
    </xf>
    <xf numFmtId="0" fontId="34" fillId="35" borderId="17" xfId="44" applyFont="1" applyFill="1" applyBorder="1" applyAlignment="1" applyProtection="1">
      <alignment horizontal="center" vertical="center" wrapText="1"/>
      <protection locked="0"/>
    </xf>
    <xf numFmtId="0" fontId="34" fillId="35" borderId="19" xfId="44" applyFont="1" applyFill="1" applyBorder="1" applyAlignment="1" applyProtection="1">
      <alignment horizontal="center" vertical="center" wrapText="1"/>
      <protection locked="0"/>
    </xf>
    <xf numFmtId="0" fontId="34" fillId="36" borderId="47" xfId="10" applyFont="1" applyFill="1" applyBorder="1" applyAlignment="1" applyProtection="1">
      <alignment horizontal="center" vertical="center"/>
    </xf>
    <xf numFmtId="0" fontId="34" fillId="36" borderId="48" xfId="10" applyFont="1" applyFill="1" applyBorder="1" applyAlignment="1" applyProtection="1">
      <alignment horizontal="center" vertical="center"/>
    </xf>
    <xf numFmtId="0" fontId="0" fillId="0" borderId="0" xfId="0" applyProtection="1">
      <protection locked="0"/>
    </xf>
    <xf numFmtId="0" fontId="35" fillId="35" borderId="11" xfId="43" applyFont="1" applyFill="1" applyBorder="1" applyAlignment="1" applyProtection="1">
      <alignment horizontal="right" vertical="center"/>
    </xf>
    <xf numFmtId="0" fontId="35" fillId="35" borderId="13" xfId="43" applyFont="1" applyFill="1" applyBorder="1" applyAlignment="1" applyProtection="1">
      <alignment horizontal="right" vertical="center"/>
    </xf>
    <xf numFmtId="0" fontId="35" fillId="34" borderId="10" xfId="0" applyFont="1" applyFill="1" applyBorder="1" applyAlignment="1" applyProtection="1">
      <alignment horizontal="right" vertical="center"/>
    </xf>
    <xf numFmtId="0" fontId="34" fillId="35" borderId="11" xfId="44" applyFont="1" applyFill="1" applyBorder="1" applyAlignment="1" applyProtection="1">
      <alignment horizontal="center" vertical="center" textRotation="90" wrapText="1"/>
      <protection locked="0"/>
    </xf>
    <xf numFmtId="0" fontId="34" fillId="35" borderId="35" xfId="44" applyFont="1" applyFill="1" applyBorder="1" applyAlignment="1" applyProtection="1">
      <alignment horizontal="center" vertical="center" textRotation="90" wrapText="1"/>
      <protection locked="0"/>
    </xf>
    <xf numFmtId="0" fontId="34" fillId="35" borderId="14" xfId="44" applyFont="1" applyFill="1" applyBorder="1" applyAlignment="1" applyProtection="1">
      <alignment horizontal="center" vertical="center" textRotation="90" wrapText="1"/>
      <protection locked="0"/>
    </xf>
    <xf numFmtId="0" fontId="34" fillId="35" borderId="36" xfId="44" applyFont="1" applyFill="1" applyBorder="1" applyAlignment="1" applyProtection="1">
      <alignment horizontal="center" vertical="center" textRotation="90" wrapText="1"/>
      <protection locked="0"/>
    </xf>
    <xf numFmtId="0" fontId="34" fillId="35" borderId="13" xfId="44" applyFont="1" applyFill="1" applyBorder="1" applyAlignment="1" applyProtection="1">
      <alignment horizontal="center" vertical="center" textRotation="90" wrapText="1"/>
      <protection locked="0"/>
    </xf>
    <xf numFmtId="0" fontId="34" fillId="35" borderId="16" xfId="44" applyFont="1" applyFill="1" applyBorder="1" applyAlignment="1" applyProtection="1">
      <alignment horizontal="center" vertical="center" textRotation="90" wrapText="1"/>
      <protection locked="0"/>
    </xf>
    <xf numFmtId="0" fontId="34" fillId="35" borderId="20" xfId="0" applyFont="1" applyFill="1" applyBorder="1" applyAlignment="1" applyProtection="1">
      <alignment horizontal="center"/>
    </xf>
    <xf numFmtId="0" fontId="34" fillId="35" borderId="21" xfId="0" applyFont="1" applyFill="1" applyBorder="1" applyAlignment="1" applyProtection="1">
      <alignment horizontal="center"/>
    </xf>
    <xf numFmtId="0" fontId="34" fillId="35" borderId="31" xfId="0" applyFont="1" applyFill="1" applyBorder="1" applyAlignment="1" applyProtection="1">
      <alignment horizontal="center"/>
    </xf>
    <xf numFmtId="0" fontId="34" fillId="36" borderId="49" xfId="1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4" fillId="35" borderId="33" xfId="44" applyFont="1" applyFill="1" applyBorder="1" applyAlignment="1" applyProtection="1">
      <alignment horizontal="center" vertical="center" textRotation="90"/>
      <protection locked="0"/>
    </xf>
    <xf numFmtId="0" fontId="34" fillId="35" borderId="12" xfId="44" applyFont="1" applyFill="1" applyBorder="1" applyAlignment="1" applyProtection="1">
      <alignment horizontal="center" vertical="center" textRotation="90"/>
      <protection locked="0"/>
    </xf>
    <xf numFmtId="0" fontId="34" fillId="35" borderId="13" xfId="44" applyFont="1" applyFill="1" applyBorder="1" applyAlignment="1" applyProtection="1">
      <alignment horizontal="center" vertical="center" textRotation="90"/>
      <protection locked="0"/>
    </xf>
    <xf numFmtId="0" fontId="34" fillId="35" borderId="34" xfId="44" applyFont="1" applyFill="1" applyBorder="1" applyAlignment="1" applyProtection="1">
      <alignment horizontal="center" vertical="center" textRotation="90"/>
      <protection locked="0"/>
    </xf>
    <xf numFmtId="0" fontId="34" fillId="35" borderId="15" xfId="44" applyFont="1" applyFill="1" applyBorder="1" applyAlignment="1" applyProtection="1">
      <alignment horizontal="center" vertical="center" textRotation="90"/>
      <protection locked="0"/>
    </xf>
    <xf numFmtId="0" fontId="34" fillId="35" borderId="16" xfId="44" applyFont="1" applyFill="1" applyBorder="1" applyAlignment="1" applyProtection="1">
      <alignment horizontal="center" vertical="center" textRotation="90"/>
      <protection locked="0"/>
    </xf>
    <xf numFmtId="0" fontId="34" fillId="36" borderId="45" xfId="10" applyFont="1" applyFill="1" applyBorder="1" applyAlignment="1" applyProtection="1">
      <alignment horizontal="center" vertical="center"/>
    </xf>
    <xf numFmtId="0" fontId="34" fillId="36" borderId="46" xfId="10" applyFont="1" applyFill="1" applyBorder="1" applyAlignment="1" applyProtection="1">
      <alignment horizontal="center" vertical="center"/>
    </xf>
    <xf numFmtId="0" fontId="34" fillId="36" borderId="44" xfId="10" applyFont="1" applyFill="1" applyBorder="1" applyAlignment="1" applyProtection="1">
      <alignment horizontal="left" vertical="center" indent="1"/>
    </xf>
    <xf numFmtId="0" fontId="34" fillId="36" borderId="45" xfId="10" applyFont="1" applyFill="1" applyBorder="1" applyAlignment="1" applyProtection="1">
      <alignment horizontal="left" vertical="center" indent="1"/>
    </xf>
    <xf numFmtId="0" fontId="35" fillId="34" borderId="17" xfId="43" applyFont="1" applyFill="1" applyBorder="1" applyAlignment="1" applyProtection="1">
      <alignment horizontal="right" vertical="center"/>
    </xf>
    <xf numFmtId="0" fontId="35" fillId="34" borderId="19" xfId="43" applyFont="1" applyFill="1" applyBorder="1" applyAlignment="1" applyProtection="1">
      <alignment horizontal="right" vertical="center"/>
    </xf>
    <xf numFmtId="0" fontId="35" fillId="35" borderId="10" xfId="0" applyFont="1" applyFill="1" applyBorder="1" applyAlignment="1" applyProtection="1">
      <alignment horizontal="right" vertical="center"/>
    </xf>
    <xf numFmtId="0" fontId="35" fillId="35" borderId="42" xfId="0" applyFont="1" applyFill="1" applyBorder="1" applyAlignment="1" applyProtection="1">
      <alignment horizontal="right" vertical="center"/>
    </xf>
    <xf numFmtId="0" fontId="34" fillId="35" borderId="17" xfId="0" applyFont="1" applyFill="1" applyBorder="1" applyAlignment="1" applyProtection="1">
      <alignment horizontal="center" vertical="center" textRotation="90" wrapText="1"/>
      <protection locked="0"/>
    </xf>
    <xf numFmtId="0" fontId="34" fillId="35" borderId="18" xfId="0" applyFont="1" applyFill="1" applyBorder="1" applyAlignment="1" applyProtection="1">
      <alignment horizontal="center" vertical="center" textRotation="90" wrapText="1"/>
      <protection locked="0"/>
    </xf>
    <xf numFmtId="0" fontId="34" fillId="35" borderId="19" xfId="0" applyFont="1" applyFill="1" applyBorder="1" applyAlignment="1" applyProtection="1">
      <alignment horizontal="center" vertical="center" textRotation="90" wrapText="1"/>
      <protection locked="0"/>
    </xf>
    <xf numFmtId="0" fontId="35" fillId="34" borderId="25" xfId="0" applyFont="1" applyFill="1" applyBorder="1" applyAlignment="1" applyProtection="1">
      <alignment horizontal="left" vertical="center" wrapText="1" indent="1"/>
    </xf>
    <xf numFmtId="0" fontId="35" fillId="34" borderId="10" xfId="0" applyFont="1" applyFill="1" applyBorder="1" applyAlignment="1" applyProtection="1">
      <alignment horizontal="left" vertical="center" wrapText="1" indent="1"/>
    </xf>
    <xf numFmtId="0" fontId="35" fillId="35" borderId="25" xfId="0" applyFont="1" applyFill="1" applyBorder="1" applyAlignment="1" applyProtection="1">
      <alignment horizontal="left" vertical="center" wrapText="1" indent="1"/>
    </xf>
    <xf numFmtId="0" fontId="35" fillId="35" borderId="10" xfId="0" applyFont="1" applyFill="1" applyBorder="1" applyAlignment="1" applyProtection="1">
      <alignment horizontal="left" vertical="center" wrapText="1" indent="1"/>
    </xf>
    <xf numFmtId="0" fontId="35" fillId="35" borderId="41" xfId="0" applyFont="1" applyFill="1" applyBorder="1" applyAlignment="1" applyProtection="1">
      <alignment horizontal="left" vertical="center" wrapText="1" indent="1"/>
    </xf>
    <xf numFmtId="0" fontId="35" fillId="35" borderId="42" xfId="0" applyFont="1" applyFill="1" applyBorder="1" applyAlignment="1" applyProtection="1">
      <alignment horizontal="left" vertical="center" wrapText="1" indent="1"/>
    </xf>
    <xf numFmtId="3" fontId="35" fillId="35" borderId="10" xfId="0" applyNumberFormat="1" applyFont="1" applyFill="1" applyBorder="1" applyAlignment="1" applyProtection="1">
      <alignment horizontal="right" vertical="center"/>
    </xf>
    <xf numFmtId="0" fontId="35" fillId="34" borderId="25" xfId="0" applyFont="1" applyFill="1" applyBorder="1" applyAlignment="1" applyProtection="1">
      <alignment horizontal="left" vertical="center" wrapText="1"/>
    </xf>
    <xf numFmtId="0" fontId="35" fillId="34" borderId="10" xfId="0" applyFont="1" applyFill="1" applyBorder="1" applyAlignment="1" applyProtection="1">
      <alignment horizontal="left" vertical="center" wrapText="1"/>
    </xf>
    <xf numFmtId="0" fontId="35" fillId="35" borderId="32" xfId="0" applyFont="1" applyFill="1" applyBorder="1" applyAlignment="1" applyProtection="1">
      <alignment horizontal="right" vertical="center"/>
    </xf>
    <xf numFmtId="0" fontId="34" fillId="35" borderId="26" xfId="0" applyFont="1" applyFill="1" applyBorder="1" applyAlignment="1" applyProtection="1">
      <alignment horizontal="center" vertical="center" textRotation="90" wrapText="1"/>
      <protection locked="0"/>
    </xf>
    <xf numFmtId="0" fontId="35" fillId="34" borderId="32" xfId="0" applyFont="1" applyFill="1" applyBorder="1" applyAlignment="1" applyProtection="1">
      <alignment horizontal="right" vertical="center"/>
    </xf>
    <xf numFmtId="0" fontId="34" fillId="35" borderId="21" xfId="0" applyFont="1" applyFill="1" applyBorder="1" applyAlignment="1" applyProtection="1">
      <alignment horizontal="center" vertical="center"/>
    </xf>
    <xf numFmtId="0" fontId="34" fillId="35" borderId="31" xfId="0" applyFont="1" applyFill="1" applyBorder="1" applyAlignment="1" applyProtection="1">
      <alignment horizontal="center" vertical="center"/>
    </xf>
    <xf numFmtId="0" fontId="35" fillId="34" borderId="25" xfId="24" applyFont="1" applyFill="1" applyBorder="1" applyAlignment="1" applyProtection="1">
      <alignment horizontal="left" vertical="center"/>
      <protection locked="0"/>
    </xf>
    <xf numFmtId="0" fontId="35" fillId="34" borderId="10" xfId="24" applyFont="1" applyFill="1" applyBorder="1" applyAlignment="1" applyProtection="1">
      <alignment horizontal="left" vertical="center"/>
      <protection locked="0"/>
    </xf>
    <xf numFmtId="0" fontId="35" fillId="0" borderId="25" xfId="0" applyFont="1" applyFill="1" applyBorder="1" applyAlignment="1" applyProtection="1">
      <alignment horizontal="left" vertical="center"/>
      <protection locked="0"/>
    </xf>
    <xf numFmtId="0" fontId="35" fillId="0" borderId="10" xfId="0" applyFont="1" applyFill="1" applyBorder="1" applyAlignment="1" applyProtection="1">
      <alignment horizontal="left" vertical="center"/>
      <protection locked="0"/>
    </xf>
    <xf numFmtId="0" fontId="35" fillId="34" borderId="25"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wrapText="1"/>
      <protection locked="0"/>
    </xf>
    <xf numFmtId="3" fontId="35" fillId="35" borderId="28" xfId="0" applyNumberFormat="1" applyFont="1" applyFill="1" applyBorder="1" applyAlignment="1" applyProtection="1">
      <alignment horizontal="right" vertical="center" wrapText="1"/>
    </xf>
    <xf numFmtId="0" fontId="35" fillId="35" borderId="27" xfId="0" applyFont="1" applyFill="1" applyBorder="1" applyAlignment="1" applyProtection="1">
      <alignment horizontal="center" vertical="center"/>
      <protection locked="0"/>
    </xf>
    <xf numFmtId="0" fontId="35" fillId="35" borderId="28" xfId="0" applyFont="1" applyFill="1" applyBorder="1" applyAlignment="1" applyProtection="1">
      <alignment horizontal="center" vertical="center"/>
      <protection locked="0"/>
    </xf>
    <xf numFmtId="0" fontId="34" fillId="35" borderId="20" xfId="0" applyFont="1" applyFill="1" applyBorder="1" applyAlignment="1" applyProtection="1">
      <alignment horizontal="center" vertical="center"/>
      <protection locked="0"/>
    </xf>
    <xf numFmtId="0" fontId="34" fillId="35" borderId="20" xfId="44" applyFont="1" applyFill="1" applyBorder="1" applyAlignment="1" applyProtection="1">
      <alignment horizontal="center" vertical="center"/>
      <protection locked="0"/>
    </xf>
    <xf numFmtId="0" fontId="34" fillId="35" borderId="21" xfId="44" applyFont="1" applyFill="1" applyBorder="1" applyAlignment="1" applyProtection="1">
      <alignment horizontal="center" vertical="center"/>
      <protection locked="0"/>
    </xf>
    <xf numFmtId="0" fontId="34" fillId="35" borderId="25" xfId="44" applyFont="1" applyFill="1" applyBorder="1" applyAlignment="1" applyProtection="1">
      <alignment horizontal="center" vertical="center"/>
      <protection locked="0"/>
    </xf>
    <xf numFmtId="0" fontId="34" fillId="35" borderId="10" xfId="44" applyFont="1" applyFill="1" applyBorder="1" applyAlignment="1" applyProtection="1">
      <alignment horizontal="center" vertical="center"/>
      <protection locked="0"/>
    </xf>
    <xf numFmtId="0" fontId="35" fillId="34" borderId="25" xfId="0" applyFont="1" applyFill="1" applyBorder="1" applyAlignment="1" applyProtection="1">
      <alignment horizontal="left" vertical="center"/>
    </xf>
    <xf numFmtId="0" fontId="35" fillId="34" borderId="10" xfId="0" applyFont="1" applyFill="1" applyBorder="1" applyAlignment="1" applyProtection="1">
      <alignment horizontal="left" vertical="center"/>
    </xf>
    <xf numFmtId="0" fontId="35" fillId="35" borderId="25" xfId="0" applyFont="1" applyFill="1" applyBorder="1" applyAlignment="1" applyProtection="1">
      <alignment horizontal="left" vertical="center"/>
    </xf>
    <xf numFmtId="0" fontId="35" fillId="35" borderId="10" xfId="0" applyFont="1" applyFill="1" applyBorder="1" applyAlignment="1" applyProtection="1">
      <alignment horizontal="left" vertical="center"/>
    </xf>
    <xf numFmtId="0" fontId="35" fillId="34" borderId="44" xfId="0" applyFont="1" applyFill="1" applyBorder="1" applyAlignment="1" applyProtection="1">
      <alignment horizontal="left" vertical="center"/>
    </xf>
    <xf numFmtId="0" fontId="35" fillId="34" borderId="45" xfId="0" applyFont="1" applyFill="1" applyBorder="1" applyAlignment="1" applyProtection="1">
      <alignment horizontal="left" vertical="center"/>
    </xf>
    <xf numFmtId="0" fontId="35" fillId="35" borderId="41" xfId="0" applyFont="1" applyFill="1" applyBorder="1" applyAlignment="1" applyProtection="1">
      <alignment horizontal="left" vertical="center"/>
    </xf>
    <xf numFmtId="0" fontId="35" fillId="35" borderId="42" xfId="0" applyFont="1" applyFill="1" applyBorder="1" applyAlignment="1" applyProtection="1">
      <alignment horizontal="left" vertical="center"/>
    </xf>
    <xf numFmtId="0" fontId="34" fillId="35" borderId="44" xfId="0" applyFont="1" applyFill="1" applyBorder="1" applyAlignment="1" applyProtection="1">
      <alignment horizontal="center" vertical="center"/>
    </xf>
    <xf numFmtId="0" fontId="34" fillId="35" borderId="45" xfId="0" applyFont="1" applyFill="1" applyBorder="1" applyAlignment="1" applyProtection="1">
      <alignment horizontal="center" vertical="center"/>
    </xf>
    <xf numFmtId="0" fontId="35" fillId="36" borderId="41" xfId="0" applyFont="1" applyFill="1" applyBorder="1" applyAlignment="1" applyProtection="1">
      <alignment horizontal="left" vertical="center"/>
    </xf>
    <xf numFmtId="0" fontId="35" fillId="36" borderId="42" xfId="0" applyFont="1" applyFill="1" applyBorder="1" applyAlignment="1" applyProtection="1">
      <alignment horizontal="left" vertical="center"/>
    </xf>
    <xf numFmtId="3" fontId="35" fillId="36" borderId="42" xfId="24" applyNumberFormat="1" applyFont="1" applyFill="1" applyBorder="1" applyAlignment="1" applyProtection="1">
      <alignment horizontal="right" vertical="center" wrapText="1"/>
    </xf>
    <xf numFmtId="0" fontId="34" fillId="36" borderId="20" xfId="0"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protection locked="0"/>
    </xf>
    <xf numFmtId="0" fontId="35" fillId="35" borderId="43" xfId="0" applyFont="1" applyFill="1" applyBorder="1" applyAlignment="1" applyProtection="1">
      <alignment horizontal="right" vertical="center"/>
    </xf>
    <xf numFmtId="0" fontId="35" fillId="34" borderId="26" xfId="43" applyFont="1" applyFill="1" applyBorder="1" applyAlignment="1" applyProtection="1">
      <alignment horizontal="right" vertical="center"/>
    </xf>
    <xf numFmtId="0" fontId="32" fillId="0" borderId="0" xfId="0" applyFont="1" applyAlignment="1" applyProtection="1">
      <alignment horizontal="center" vertical="center" wrapText="1"/>
      <protection locked="0"/>
    </xf>
    <xf numFmtId="0" fontId="35" fillId="35" borderId="17" xfId="43" applyFont="1" applyFill="1" applyBorder="1" applyAlignment="1" applyProtection="1">
      <alignment horizontal="right" vertical="center"/>
    </xf>
    <xf numFmtId="0" fontId="35" fillId="35" borderId="19" xfId="43" applyFont="1" applyFill="1" applyBorder="1" applyAlignment="1" applyProtection="1">
      <alignment horizontal="right" vertical="center"/>
    </xf>
    <xf numFmtId="0" fontId="35" fillId="35" borderId="26" xfId="43" applyFont="1" applyFill="1" applyBorder="1" applyAlignment="1" applyProtection="1">
      <alignment horizontal="right" vertical="center"/>
    </xf>
    <xf numFmtId="0" fontId="34" fillId="35" borderId="26" xfId="44" applyFont="1" applyFill="1" applyBorder="1" applyAlignment="1" applyProtection="1">
      <alignment horizontal="center" vertical="center"/>
      <protection locked="0"/>
    </xf>
    <xf numFmtId="0" fontId="34" fillId="35" borderId="22" xfId="0" applyFont="1" applyFill="1" applyBorder="1" applyAlignment="1" applyProtection="1">
      <alignment horizontal="center" vertical="center"/>
    </xf>
    <xf numFmtId="0" fontId="34" fillId="35" borderId="23" xfId="0" applyFont="1" applyFill="1" applyBorder="1" applyAlignment="1" applyProtection="1">
      <alignment horizontal="center" vertical="center"/>
    </xf>
    <xf numFmtId="0" fontId="34" fillId="35" borderId="24" xfId="0" applyFont="1" applyFill="1" applyBorder="1" applyAlignment="1" applyProtection="1">
      <alignment horizontal="center" vertical="center"/>
    </xf>
    <xf numFmtId="0" fontId="35" fillId="35" borderId="35" xfId="43" applyFont="1" applyFill="1" applyBorder="1" applyAlignment="1" applyProtection="1">
      <alignment horizontal="right" vertical="center"/>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3" fontId="34" fillId="35" borderId="45" xfId="0" applyNumberFormat="1" applyFont="1" applyFill="1" applyBorder="1" applyAlignment="1" applyProtection="1">
      <alignment horizontal="center" vertical="center"/>
    </xf>
    <xf numFmtId="0" fontId="35" fillId="36" borderId="25" xfId="0" applyFont="1" applyFill="1" applyBorder="1" applyAlignment="1" applyProtection="1">
      <alignment horizontal="left" vertical="center"/>
    </xf>
    <xf numFmtId="0" fontId="35" fillId="36" borderId="10" xfId="0" applyFont="1" applyFill="1" applyBorder="1" applyAlignment="1" applyProtection="1">
      <alignment horizontal="left" vertical="center"/>
    </xf>
    <xf numFmtId="3" fontId="35" fillId="35" borderId="10" xfId="0" applyNumberFormat="1" applyFont="1" applyFill="1" applyBorder="1" applyAlignment="1" applyProtection="1">
      <alignment horizontal="right" vertical="center" wrapText="1"/>
    </xf>
    <xf numFmtId="3" fontId="35"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5" fillId="35" borderId="17" xfId="0" applyNumberFormat="1" applyFont="1" applyFill="1" applyBorder="1" applyAlignment="1" applyProtection="1">
      <alignment horizontal="right" vertical="center" wrapText="1"/>
    </xf>
    <xf numFmtId="3" fontId="35" fillId="35" borderId="26" xfId="0" applyNumberFormat="1" applyFont="1" applyFill="1" applyBorder="1" applyAlignment="1" applyProtection="1">
      <alignment horizontal="right" vertical="center" wrapText="1"/>
    </xf>
    <xf numFmtId="3" fontId="35" fillId="36" borderId="17" xfId="0" applyNumberFormat="1" applyFont="1" applyFill="1" applyBorder="1" applyAlignment="1" applyProtection="1">
      <alignment horizontal="right" vertical="center" wrapText="1"/>
    </xf>
    <xf numFmtId="3" fontId="35" fillId="36" borderId="26" xfId="0" applyNumberFormat="1" applyFont="1" applyFill="1" applyBorder="1" applyAlignment="1" applyProtection="1">
      <alignment horizontal="right" vertical="center" wrapText="1"/>
    </xf>
    <xf numFmtId="0" fontId="22" fillId="0" borderId="0" xfId="0" applyFont="1" applyAlignment="1" applyProtection="1">
      <alignment horizontal="left" vertical="top" wrapText="1"/>
      <protection locked="0"/>
    </xf>
    <xf numFmtId="3" fontId="35" fillId="36" borderId="11" xfId="0" applyNumberFormat="1" applyFont="1" applyFill="1" applyBorder="1" applyAlignment="1" applyProtection="1">
      <alignment horizontal="right" vertical="center" wrapText="1"/>
    </xf>
    <xf numFmtId="3" fontId="35" fillId="36" borderId="35" xfId="0" applyNumberFormat="1" applyFont="1" applyFill="1" applyBorder="1" applyAlignment="1" applyProtection="1">
      <alignment horizontal="right" vertical="center" wrapText="1"/>
    </xf>
    <xf numFmtId="3" fontId="34" fillId="35" borderId="47" xfId="24" applyNumberFormat="1" applyFont="1" applyFill="1" applyBorder="1" applyAlignment="1" applyProtection="1">
      <alignment horizontal="center" vertical="center" wrapText="1"/>
    </xf>
    <xf numFmtId="3" fontId="34" fillId="35" borderId="49" xfId="24" applyNumberFormat="1" applyFont="1" applyFill="1" applyBorder="1" applyAlignment="1" applyProtection="1">
      <alignment horizontal="center" vertical="center" wrapText="1"/>
    </xf>
    <xf numFmtId="0" fontId="20" fillId="0" borderId="40" xfId="0" applyFont="1" applyBorder="1" applyAlignment="1" applyProtection="1">
      <alignment horizontal="center" vertical="center" wrapText="1"/>
    </xf>
    <xf numFmtId="3" fontId="0" fillId="0" borderId="0" xfId="0" applyNumberFormat="1" applyProtection="1">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right" vertical="center" wrapText="1"/>
    </xf>
    <xf numFmtId="3" fontId="34" fillId="35" borderId="0" xfId="10" applyNumberFormat="1" applyFont="1" applyFill="1" applyBorder="1" applyAlignment="1" applyProtection="1">
      <alignment horizontal="center" vertical="center"/>
    </xf>
    <xf numFmtId="0" fontId="34" fillId="33" borderId="0" xfId="10" applyFont="1" applyFill="1" applyBorder="1" applyAlignment="1" applyProtection="1">
      <alignment horizontal="center" vertical="center"/>
      <protection locked="0"/>
    </xf>
    <xf numFmtId="3" fontId="34" fillId="33" borderId="0" xfId="10" applyNumberFormat="1" applyFont="1" applyFill="1" applyBorder="1" applyAlignment="1" applyProtection="1">
      <alignment horizontal="center" vertical="center"/>
    </xf>
    <xf numFmtId="0" fontId="36" fillId="0" borderId="0" xfId="0" applyFont="1" applyAlignment="1" applyProtection="1">
      <alignment horizontal="left" vertical="top" wrapText="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tygodniowy'!$B$133</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tygodniowy'!$J$132,'Meldunek tygodniowy'!$M$132,'Meldunek tygodniowy'!$P$132,'Meldunek tygodniowy'!$S$132,'Meldunek tygodniowy'!$V$132)</c:f>
              <c:strCache>
                <c:ptCount val="5"/>
                <c:pt idx="0">
                  <c:v>28.12.2017 - 03.01.2018</c:v>
                </c:pt>
                <c:pt idx="1">
                  <c:v>04.01.2018 - 10.01.2018</c:v>
                </c:pt>
                <c:pt idx="2">
                  <c:v>11.01.2018 - 17.01.2018</c:v>
                </c:pt>
                <c:pt idx="3">
                  <c:v>18.01.2018 - 24.01.2018</c:v>
                </c:pt>
                <c:pt idx="4">
                  <c:v>25.01.2018 - 31.01.2018</c:v>
                </c:pt>
              </c:strCache>
            </c:strRef>
          </c:cat>
          <c:val>
            <c:numRef>
              <c:f>('Meldunek tygodniowy'!$J$133,'Meldunek tygodniowy'!$M$133,'Meldunek tygodniowy'!$P$133,'Meldunek tygodniowy'!$S$133,'Meldunek tygodniowy'!$V$133)</c:f>
              <c:numCache>
                <c:formatCode>#,##0</c:formatCode>
                <c:ptCount val="5"/>
                <c:pt idx="0">
                  <c:v>1425</c:v>
                </c:pt>
                <c:pt idx="1">
                  <c:v>1451</c:v>
                </c:pt>
                <c:pt idx="2">
                  <c:v>1485</c:v>
                </c:pt>
                <c:pt idx="3">
                  <c:v>1456</c:v>
                </c:pt>
                <c:pt idx="4">
                  <c:v>1471</c:v>
                </c:pt>
              </c:numCache>
            </c:numRef>
          </c:val>
        </c:ser>
        <c:ser>
          <c:idx val="1"/>
          <c:order val="1"/>
          <c:tx>
            <c:strRef>
              <c:f>'Meldunek tygodniowy'!$B$134</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tygodniowy'!$J$132,'Meldunek tygodniowy'!$M$132,'Meldunek tygodniowy'!$P$132,'Meldunek tygodniowy'!$S$132,'Meldunek tygodniowy'!$V$132)</c:f>
              <c:strCache>
                <c:ptCount val="5"/>
                <c:pt idx="0">
                  <c:v>28.12.2017 - 03.01.2018</c:v>
                </c:pt>
                <c:pt idx="1">
                  <c:v>04.01.2018 - 10.01.2018</c:v>
                </c:pt>
                <c:pt idx="2">
                  <c:v>11.01.2018 - 17.01.2018</c:v>
                </c:pt>
                <c:pt idx="3">
                  <c:v>18.01.2018 - 24.01.2018</c:v>
                </c:pt>
                <c:pt idx="4">
                  <c:v>25.01.2018 - 31.01.2018</c:v>
                </c:pt>
              </c:strCache>
            </c:strRef>
          </c:cat>
          <c:val>
            <c:numRef>
              <c:f>('Meldunek tygodniowy'!$J$134,'Meldunek tygodniowy'!$M$134,'Meldunek tygodniowy'!$P$134,'Meldunek tygodniowy'!$S$134,'Meldunek tygodniowy'!$V$134)</c:f>
              <c:numCache>
                <c:formatCode>#,##0</c:formatCode>
                <c:ptCount val="5"/>
                <c:pt idx="0">
                  <c:v>1982</c:v>
                </c:pt>
                <c:pt idx="1">
                  <c:v>1954</c:v>
                </c:pt>
                <c:pt idx="2">
                  <c:v>1939</c:v>
                </c:pt>
                <c:pt idx="3">
                  <c:v>1927</c:v>
                </c:pt>
                <c:pt idx="4">
                  <c:v>1905</c:v>
                </c:pt>
              </c:numCache>
            </c:numRef>
          </c:val>
        </c:ser>
        <c:ser>
          <c:idx val="5"/>
          <c:order val="2"/>
          <c:tx>
            <c:strRef>
              <c:f>'Meldunek tygodniowy'!$B$137</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tygodniowy'!$J$132,'Meldunek tygodniowy'!$M$132,'Meldunek tygodniowy'!$P$132,'Meldunek tygodniowy'!$S$132,'Meldunek tygodniowy'!$V$132)</c:f>
              <c:strCache>
                <c:ptCount val="5"/>
                <c:pt idx="0">
                  <c:v>28.12.2017 - 03.01.2018</c:v>
                </c:pt>
                <c:pt idx="1">
                  <c:v>04.01.2018 - 10.01.2018</c:v>
                </c:pt>
                <c:pt idx="2">
                  <c:v>11.01.2018 - 17.01.2018</c:v>
                </c:pt>
                <c:pt idx="3">
                  <c:v>18.01.2018 - 24.01.2018</c:v>
                </c:pt>
                <c:pt idx="4">
                  <c:v>25.01.2018 - 31.01.2018</c:v>
                </c:pt>
              </c:strCache>
            </c:strRef>
          </c:cat>
          <c:val>
            <c:numRef>
              <c:f>('Meldunek tygodniowy'!$J$137,'Meldunek tygodniowy'!$M$137,'Meldunek tygodniowy'!$P$137,'Meldunek tygodniowy'!$S$137,'Meldunek tygodniowy'!$V$137)</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75"/>
        <c:gapDepth val="195"/>
        <c:shape val="cylinder"/>
        <c:axId val="234472344"/>
        <c:axId val="234476656"/>
        <c:axId val="0"/>
      </c:bar3DChart>
      <c:catAx>
        <c:axId val="234472344"/>
        <c:scaling>
          <c:orientation val="minMax"/>
        </c:scaling>
        <c:delete val="0"/>
        <c:axPos val="l"/>
        <c:numFmt formatCode="General" sourceLinked="0"/>
        <c:majorTickMark val="none"/>
        <c:minorTickMark val="none"/>
        <c:tickLblPos val="nextTo"/>
        <c:crossAx val="234476656"/>
        <c:crosses val="autoZero"/>
        <c:auto val="1"/>
        <c:lblAlgn val="ctr"/>
        <c:lblOffset val="100"/>
        <c:noMultiLvlLbl val="0"/>
      </c:catAx>
      <c:valAx>
        <c:axId val="23447665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23447234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tygodniowy'!$C$225</c:f>
              <c:strCache>
                <c:ptCount val="1"/>
                <c:pt idx="0">
                  <c:v>pobyt czasowy</c:v>
                </c:pt>
              </c:strCache>
            </c:strRef>
          </c:tx>
          <c:spPr>
            <a:solidFill>
              <a:srgbClr val="FF000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tygodniowy'!$L$225:$U$225</c:f>
              <c:numCache>
                <c:formatCode>#,##0</c:formatCode>
                <c:ptCount val="10"/>
                <c:pt idx="0">
                  <c:v>379</c:v>
                </c:pt>
                <c:pt idx="2">
                  <c:v>50</c:v>
                </c:pt>
                <c:pt idx="3">
                  <c:v>29</c:v>
                </c:pt>
                <c:pt idx="4">
                  <c:v>29</c:v>
                </c:pt>
                <c:pt idx="5">
                  <c:v>2</c:v>
                </c:pt>
                <c:pt idx="6">
                  <c:v>0</c:v>
                </c:pt>
                <c:pt idx="7">
                  <c:v>0</c:v>
                </c:pt>
                <c:pt idx="8">
                  <c:v>0</c:v>
                </c:pt>
                <c:pt idx="9">
                  <c:v>129</c:v>
                </c:pt>
              </c:numCache>
            </c:numRef>
          </c:val>
        </c:ser>
        <c:ser>
          <c:idx val="0"/>
          <c:order val="1"/>
          <c:tx>
            <c:strRef>
              <c:f>'Meldunek tygodniowy'!$C$226</c:f>
              <c:strCache>
                <c:ptCount val="1"/>
                <c:pt idx="0">
                  <c:v>pobyt stały</c:v>
                </c:pt>
              </c:strCache>
            </c:strRef>
          </c:tx>
          <c:spPr>
            <a:solidFill>
              <a:srgbClr val="FFC00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tygodniowy'!$L$226:$U$226</c:f>
              <c:numCache>
                <c:formatCode>#,##0</c:formatCode>
                <c:ptCount val="10"/>
                <c:pt idx="0">
                  <c:v>28</c:v>
                </c:pt>
                <c:pt idx="2">
                  <c:v>9</c:v>
                </c:pt>
                <c:pt idx="3">
                  <c:v>4</c:v>
                </c:pt>
                <c:pt idx="4">
                  <c:v>4</c:v>
                </c:pt>
                <c:pt idx="5">
                  <c:v>1</c:v>
                </c:pt>
                <c:pt idx="6">
                  <c:v>0</c:v>
                </c:pt>
                <c:pt idx="7">
                  <c:v>0</c:v>
                </c:pt>
                <c:pt idx="8">
                  <c:v>0</c:v>
                </c:pt>
                <c:pt idx="9">
                  <c:v>12</c:v>
                </c:pt>
              </c:numCache>
            </c:numRef>
          </c:val>
        </c:ser>
        <c:ser>
          <c:idx val="1"/>
          <c:order val="2"/>
          <c:tx>
            <c:strRef>
              <c:f>'Meldunek tygodniowy'!$C$227</c:f>
              <c:strCache>
                <c:ptCount val="1"/>
                <c:pt idx="0">
                  <c:v>pobyt rezydenta długoterminowego UE</c:v>
                </c:pt>
              </c:strCache>
            </c:strRef>
          </c:tx>
          <c:spPr>
            <a:solidFill>
              <a:srgbClr val="FFFF0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tygodniowy'!$L$227:$U$227</c:f>
              <c:numCache>
                <c:formatCode>#,##0</c:formatCode>
                <c:ptCount val="10"/>
                <c:pt idx="0">
                  <c:v>18</c:v>
                </c:pt>
                <c:pt idx="2">
                  <c:v>0</c:v>
                </c:pt>
                <c:pt idx="3">
                  <c:v>1</c:v>
                </c:pt>
                <c:pt idx="4">
                  <c:v>0</c:v>
                </c:pt>
                <c:pt idx="5">
                  <c:v>0</c:v>
                </c:pt>
                <c:pt idx="6">
                  <c:v>0</c:v>
                </c:pt>
                <c:pt idx="7">
                  <c:v>0</c:v>
                </c:pt>
                <c:pt idx="8">
                  <c:v>0</c:v>
                </c:pt>
                <c:pt idx="9">
                  <c:v>7</c:v>
                </c:pt>
              </c:numCache>
            </c:numRef>
          </c:val>
        </c:ser>
        <c:ser>
          <c:idx val="2"/>
          <c:order val="3"/>
          <c:tx>
            <c:strRef>
              <c:f>'Meldunek tygodniowy'!$C$228</c:f>
              <c:strCache>
                <c:ptCount val="1"/>
                <c:pt idx="0">
                  <c:v>prawo pobytu ob. UE</c:v>
                </c:pt>
              </c:strCache>
            </c:strRef>
          </c:tx>
          <c:spPr>
            <a:solidFill>
              <a:srgbClr val="92D05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tygodniowy'!$L$228:$U$228</c:f>
              <c:numCache>
                <c:formatCode>#,##0</c:formatCode>
                <c:ptCount val="10"/>
                <c:pt idx="0">
                  <c:v>2</c:v>
                </c:pt>
                <c:pt idx="2">
                  <c:v>0</c:v>
                </c:pt>
                <c:pt idx="3">
                  <c:v>0</c:v>
                </c:pt>
                <c:pt idx="4">
                  <c:v>0</c:v>
                </c:pt>
                <c:pt idx="5">
                  <c:v>0</c:v>
                </c:pt>
                <c:pt idx="6">
                  <c:v>0</c:v>
                </c:pt>
                <c:pt idx="7">
                  <c:v>0</c:v>
                </c:pt>
                <c:pt idx="8">
                  <c:v>0</c:v>
                </c:pt>
                <c:pt idx="9">
                  <c:v>0</c:v>
                </c:pt>
              </c:numCache>
            </c:numRef>
          </c:val>
        </c:ser>
        <c:ser>
          <c:idx val="3"/>
          <c:order val="4"/>
          <c:tx>
            <c:strRef>
              <c:f>'Meldunek tygodniowy'!$C$229</c:f>
              <c:strCache>
                <c:ptCount val="1"/>
                <c:pt idx="0">
                  <c:v>prawo stałego pobytu obywatela UE</c:v>
                </c:pt>
              </c:strCache>
            </c:strRef>
          </c:tx>
          <c:spPr>
            <a:solidFill>
              <a:srgbClr val="00B05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tygodniowy'!$L$229:$U$229</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tygodniowy'!$C$230</c:f>
              <c:strCache>
                <c:ptCount val="1"/>
                <c:pt idx="0">
                  <c:v>prawo pobytu członka rodziny ob. UE</c:v>
                </c:pt>
              </c:strCache>
            </c:strRef>
          </c:tx>
          <c:spPr>
            <a:solidFill>
              <a:srgbClr val="00B0F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tygodniowy'!$L$230:$U$230</c:f>
              <c:numCache>
                <c:formatCode>#,##0</c:formatCode>
                <c:ptCount val="10"/>
                <c:pt idx="0">
                  <c:v>1</c:v>
                </c:pt>
                <c:pt idx="2">
                  <c:v>0</c:v>
                </c:pt>
                <c:pt idx="3">
                  <c:v>0</c:v>
                </c:pt>
                <c:pt idx="4">
                  <c:v>0</c:v>
                </c:pt>
                <c:pt idx="5">
                  <c:v>0</c:v>
                </c:pt>
                <c:pt idx="6">
                  <c:v>0</c:v>
                </c:pt>
                <c:pt idx="7">
                  <c:v>0</c:v>
                </c:pt>
                <c:pt idx="8">
                  <c:v>0</c:v>
                </c:pt>
                <c:pt idx="9">
                  <c:v>0</c:v>
                </c:pt>
              </c:numCache>
            </c:numRef>
          </c:val>
        </c:ser>
        <c:ser>
          <c:idx val="5"/>
          <c:order val="6"/>
          <c:tx>
            <c:strRef>
              <c:f>'Meldunek tygodniowy'!$C$231</c:f>
              <c:strCache>
                <c:ptCount val="1"/>
                <c:pt idx="0">
                  <c:v>prawo stałego pobytu członka rodziny ob.. UE</c:v>
                </c:pt>
              </c:strCache>
            </c:strRef>
          </c:tx>
          <c:spPr>
            <a:solidFill>
              <a:srgbClr val="0070C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tygodniowy'!$L$231:$U$231</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tygodniowy'!$C$232</c:f>
              <c:strCache>
                <c:ptCount val="1"/>
                <c:pt idx="0">
                  <c:v>pobyt tolerowany</c:v>
                </c:pt>
              </c:strCache>
            </c:strRef>
          </c:tx>
          <c:spPr>
            <a:solidFill>
              <a:srgbClr val="00206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tygodniowy'!$L$232:$U$232</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tygodniowy'!$C$233</c:f>
              <c:strCache>
                <c:ptCount val="1"/>
                <c:pt idx="0">
                  <c:v>pobyt humanitarny</c:v>
                </c:pt>
              </c:strCache>
            </c:strRef>
          </c:tx>
          <c:spPr>
            <a:solidFill>
              <a:srgbClr val="7030A0"/>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tygodniowy'!$L$233:$U$233</c:f>
              <c:numCache>
                <c:formatCode>#,##0</c:formatCode>
                <c:ptCount val="10"/>
                <c:pt idx="0">
                  <c:v>1</c:v>
                </c:pt>
                <c:pt idx="2">
                  <c:v>0</c:v>
                </c:pt>
                <c:pt idx="3">
                  <c:v>0</c:v>
                </c:pt>
                <c:pt idx="4">
                  <c:v>0</c:v>
                </c:pt>
                <c:pt idx="5">
                  <c:v>0</c:v>
                </c:pt>
                <c:pt idx="6">
                  <c:v>0</c:v>
                </c:pt>
                <c:pt idx="7">
                  <c:v>0</c:v>
                </c:pt>
                <c:pt idx="8">
                  <c:v>0</c:v>
                </c:pt>
                <c:pt idx="9">
                  <c:v>0</c:v>
                </c:pt>
              </c:numCache>
            </c:numRef>
          </c:val>
        </c:ser>
        <c:ser>
          <c:idx val="9"/>
          <c:order val="9"/>
          <c:tx>
            <c:strRef>
              <c:f>'Meldunek tygodniowy'!$C$234</c:f>
              <c:strCache>
                <c:ptCount val="1"/>
                <c:pt idx="0">
                  <c:v>wydalenie</c:v>
                </c:pt>
              </c:strCache>
            </c:strRef>
          </c:tx>
          <c:spPr>
            <a:solidFill>
              <a:schemeClr val="bg1">
                <a:lumMod val="85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tygodniowy'!$L$234:$U$234</c:f>
              <c:numCache>
                <c:formatCode>#,##0</c:formatCode>
                <c:ptCount val="10"/>
                <c:pt idx="0">
                  <c:v>0</c:v>
                </c:pt>
                <c:pt idx="2">
                  <c:v>0</c:v>
                </c:pt>
                <c:pt idx="3">
                  <c:v>0</c:v>
                </c:pt>
                <c:pt idx="4">
                  <c:v>0</c:v>
                </c:pt>
                <c:pt idx="5">
                  <c:v>0</c:v>
                </c:pt>
                <c:pt idx="6">
                  <c:v>0</c:v>
                </c:pt>
                <c:pt idx="7">
                  <c:v>0</c:v>
                </c:pt>
                <c:pt idx="8">
                  <c:v>0</c:v>
                </c:pt>
                <c:pt idx="9">
                  <c:v>0</c:v>
                </c:pt>
              </c:numCache>
            </c:numRef>
          </c:val>
        </c:ser>
        <c:ser>
          <c:idx val="10"/>
          <c:order val="10"/>
          <c:tx>
            <c:strRef>
              <c:f>'Meldunek tygodniowy'!$C$235</c:f>
              <c:strCache>
                <c:ptCount val="1"/>
                <c:pt idx="0">
                  <c:v>zobowiązanie do powrotu</c:v>
                </c:pt>
              </c:strCache>
            </c:strRef>
          </c:tx>
          <c:spPr>
            <a:solidFill>
              <a:schemeClr val="bg1">
                <a:lumMod val="65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tygodniowy'!$L$235:$U$235</c:f>
              <c:numCache>
                <c:formatCode>#,##0</c:formatCode>
                <c:ptCount val="10"/>
                <c:pt idx="0">
                  <c:v>160</c:v>
                </c:pt>
                <c:pt idx="2">
                  <c:v>17</c:v>
                </c:pt>
                <c:pt idx="3">
                  <c:v>1</c:v>
                </c:pt>
                <c:pt idx="4">
                  <c:v>1</c:v>
                </c:pt>
                <c:pt idx="5">
                  <c:v>13</c:v>
                </c:pt>
                <c:pt idx="6">
                  <c:v>6</c:v>
                </c:pt>
                <c:pt idx="7">
                  <c:v>0</c:v>
                </c:pt>
                <c:pt idx="8">
                  <c:v>14</c:v>
                </c:pt>
                <c:pt idx="9">
                  <c:v>19</c:v>
                </c:pt>
              </c:numCache>
            </c:numRef>
          </c:val>
        </c:ser>
        <c:ser>
          <c:idx val="11"/>
          <c:order val="11"/>
          <c:tx>
            <c:strRef>
              <c:f>'Meldunek tygodniowy'!$C$236</c:f>
              <c:strCache>
                <c:ptCount val="1"/>
                <c:pt idx="0">
                  <c:v>zaproszenie</c:v>
                </c:pt>
              </c:strCache>
            </c:strRef>
          </c:tx>
          <c:spPr>
            <a:solidFill>
              <a:schemeClr val="tx1">
                <a:lumMod val="50000"/>
                <a:lumOff val="50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tygodniowy'!$L$236:$U$236</c:f>
              <c:numCache>
                <c:formatCode>#,##0</c:formatCode>
                <c:ptCount val="10"/>
                <c:pt idx="0">
                  <c:v>5</c:v>
                </c:pt>
                <c:pt idx="2">
                  <c:v>0</c:v>
                </c:pt>
                <c:pt idx="3">
                  <c:v>0</c:v>
                </c:pt>
                <c:pt idx="4">
                  <c:v>0</c:v>
                </c:pt>
                <c:pt idx="5">
                  <c:v>0</c:v>
                </c:pt>
                <c:pt idx="6">
                  <c:v>0</c:v>
                </c:pt>
                <c:pt idx="7">
                  <c:v>0</c:v>
                </c:pt>
                <c:pt idx="8">
                  <c:v>0</c:v>
                </c:pt>
                <c:pt idx="9">
                  <c:v>0</c:v>
                </c:pt>
              </c:numCache>
            </c:numRef>
          </c:val>
        </c:ser>
        <c:ser>
          <c:idx val="12"/>
          <c:order val="12"/>
          <c:tx>
            <c:strRef>
              <c:f>'Meldunek tygodniowy'!$C$237</c:f>
              <c:strCache>
                <c:ptCount val="1"/>
                <c:pt idx="0">
                  <c:v>polski dokument podróży</c:v>
                </c:pt>
              </c:strCache>
            </c:strRef>
          </c:tx>
          <c:spPr>
            <a:solidFill>
              <a:schemeClr val="tx1">
                <a:lumMod val="75000"/>
                <a:lumOff val="25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tygodniowy'!$L$237:$U$237</c:f>
              <c:numCache>
                <c:formatCode>#,##0</c:formatCode>
                <c:ptCount val="10"/>
                <c:pt idx="0">
                  <c:v>0</c:v>
                </c:pt>
                <c:pt idx="2">
                  <c:v>0</c:v>
                </c:pt>
                <c:pt idx="3">
                  <c:v>0</c:v>
                </c:pt>
                <c:pt idx="4">
                  <c:v>0</c:v>
                </c:pt>
                <c:pt idx="5">
                  <c:v>0</c:v>
                </c:pt>
                <c:pt idx="6">
                  <c:v>0</c:v>
                </c:pt>
                <c:pt idx="7">
                  <c:v>0</c:v>
                </c:pt>
                <c:pt idx="8">
                  <c:v>0</c:v>
                </c:pt>
                <c:pt idx="9">
                  <c:v>0</c:v>
                </c:pt>
              </c:numCache>
            </c:numRef>
          </c:val>
        </c:ser>
        <c:ser>
          <c:idx val="13"/>
          <c:order val="13"/>
          <c:tx>
            <c:strRef>
              <c:f>'Meldunek tygodniowy'!$C$238</c:f>
              <c:strCache>
                <c:ptCount val="1"/>
                <c:pt idx="0">
                  <c:v>polski dokument tożsamości cudzoziemca</c:v>
                </c:pt>
              </c:strCache>
            </c:strRef>
          </c:tx>
          <c:spPr>
            <a:solidFill>
              <a:schemeClr val="tx1">
                <a:lumMod val="95000"/>
                <a:lumOff val="5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tygodniowy'!$L$238:$U$238</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tygodniowy'!$C$239</c:f>
              <c:strCache>
                <c:ptCount val="1"/>
                <c:pt idx="0">
                  <c:v>wiza (nowa + Schengen)</c:v>
                </c:pt>
              </c:strCache>
            </c:strRef>
          </c:tx>
          <c:spPr>
            <a:solidFill>
              <a:schemeClr val="bg2">
                <a:lumMod val="90000"/>
              </a:schemeClr>
            </a:solidFill>
          </c:spPr>
          <c:invertIfNegative val="0"/>
          <c:cat>
            <c:strRef>
              <c:f>'Meldunek tygodniowy'!$L$224:$U$224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tygodniowy'!$L$239:$U$239</c:f>
              <c:numCache>
                <c:formatCode>#,##0</c:formatCode>
                <c:ptCount val="10"/>
                <c:pt idx="0">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5"/>
        <c:gapDepth val="55"/>
        <c:shape val="box"/>
        <c:axId val="234475872"/>
        <c:axId val="234473520"/>
        <c:axId val="0"/>
      </c:bar3DChart>
      <c:catAx>
        <c:axId val="23447587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234473520"/>
        <c:crosses val="autoZero"/>
        <c:auto val="1"/>
        <c:lblAlgn val="ctr"/>
        <c:lblOffset val="100"/>
        <c:noMultiLvlLbl val="0"/>
      </c:catAx>
      <c:valAx>
        <c:axId val="23447352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23447587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56</c:v>
                </c:pt>
                <c:pt idx="2">
                  <c:v>160</c:v>
                </c:pt>
                <c:pt idx="4">
                  <c:v>31</c:v>
                </c:pt>
                <c:pt idx="6">
                  <c:v>77</c:v>
                </c:pt>
                <c:pt idx="8">
                  <c:v>12</c:v>
                </c:pt>
                <c:pt idx="10">
                  <c:v>42</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12</c:v>
                </c:pt>
                <c:pt idx="2">
                  <c:v>14</c:v>
                </c:pt>
                <c:pt idx="4">
                  <c:v>18</c:v>
                </c:pt>
                <c:pt idx="6">
                  <c:v>33</c:v>
                </c:pt>
                <c:pt idx="8">
                  <c:v>0</c:v>
                </c:pt>
                <c:pt idx="10">
                  <c:v>0</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c:v>
                </c:pt>
                <c:pt idx="2">
                  <c:v>1</c:v>
                </c:pt>
                <c:pt idx="4">
                  <c:v>11</c:v>
                </c:pt>
                <c:pt idx="6">
                  <c:v>28</c:v>
                </c:pt>
                <c:pt idx="8">
                  <c:v>1</c:v>
                </c:pt>
                <c:pt idx="10">
                  <c:v>4</c:v>
                </c:pt>
              </c:numCache>
            </c:numRef>
          </c:val>
        </c:ser>
        <c:ser>
          <c:idx val="3"/>
          <c:order val="3"/>
          <c:tx>
            <c:strRef>
              <c:f>'Meldunek tygodniowy'!$C$25</c:f>
              <c:strCache>
                <c:ptCount val="1"/>
                <c:pt idx="0">
                  <c:v>ARMENIA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c:v>
                </c:pt>
                <c:pt idx="2">
                  <c:v>7</c:v>
                </c:pt>
                <c:pt idx="4">
                  <c:v>2</c:v>
                </c:pt>
                <c:pt idx="6">
                  <c:v>2</c:v>
                </c:pt>
                <c:pt idx="8">
                  <c:v>0</c:v>
                </c:pt>
                <c:pt idx="10">
                  <c:v>0</c:v>
                </c:pt>
              </c:numCache>
            </c:numRef>
          </c:val>
        </c:ser>
        <c:ser>
          <c:idx val="5"/>
          <c:order val="4"/>
          <c:tx>
            <c:strRef>
              <c:f>'Meldunek tygodniowy'!$C$26</c:f>
              <c:strCache>
                <c:ptCount val="1"/>
                <c:pt idx="0">
                  <c:v>AZERBEJDŻAN</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2</c:v>
                </c:pt>
                <c:pt idx="2">
                  <c:v>7</c:v>
                </c:pt>
                <c:pt idx="4">
                  <c:v>0</c:v>
                </c:pt>
                <c:pt idx="6">
                  <c:v>0</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26</c:v>
                </c:pt>
                <c:pt idx="2">
                  <c:v>35</c:v>
                </c:pt>
                <c:pt idx="4">
                  <c:v>7</c:v>
                </c:pt>
                <c:pt idx="6">
                  <c:v>7</c:v>
                </c:pt>
                <c:pt idx="8">
                  <c:v>1</c:v>
                </c:pt>
                <c:pt idx="10">
                  <c:v>3</c:v>
                </c:pt>
              </c:numCache>
            </c:numRef>
          </c:val>
        </c:ser>
        <c:dLbls>
          <c:showLegendKey val="0"/>
          <c:showVal val="0"/>
          <c:showCatName val="0"/>
          <c:showSerName val="0"/>
          <c:showPercent val="0"/>
          <c:showBubbleSize val="0"/>
        </c:dLbls>
        <c:gapWidth val="55"/>
        <c:gapDepth val="55"/>
        <c:shape val="box"/>
        <c:axId val="234476264"/>
        <c:axId val="234475480"/>
        <c:axId val="0"/>
      </c:bar3DChart>
      <c:catAx>
        <c:axId val="234476264"/>
        <c:scaling>
          <c:orientation val="minMax"/>
        </c:scaling>
        <c:delete val="0"/>
        <c:axPos val="b"/>
        <c:numFmt formatCode="General" sourceLinked="0"/>
        <c:majorTickMark val="none"/>
        <c:minorTickMark val="none"/>
        <c:tickLblPos val="nextTo"/>
        <c:txPr>
          <a:bodyPr/>
          <a:lstStyle/>
          <a:p>
            <a:pPr algn="ctr">
              <a:defRPr/>
            </a:pPr>
            <a:endParaRPr lang="pl-PL"/>
          </a:p>
        </c:txPr>
        <c:crossAx val="234475480"/>
        <c:crosses val="autoZero"/>
        <c:auto val="1"/>
        <c:lblAlgn val="ctr"/>
        <c:lblOffset val="100"/>
        <c:noMultiLvlLbl val="0"/>
      </c:catAx>
      <c:valAx>
        <c:axId val="234475480"/>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234476264"/>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tygodniowy'!$G$176</c:f>
              <c:strCache>
                <c:ptCount val="1"/>
                <c:pt idx="0">
                  <c:v>pobyt czasowy</c:v>
                </c:pt>
              </c:strCache>
            </c:strRef>
          </c:tx>
          <c:spPr>
            <a:solidFill>
              <a:srgbClr val="FF0000"/>
            </a:solidFill>
          </c:spPr>
          <c:invertIfNegative val="0"/>
          <c:cat>
            <c:multiLvlStrRef>
              <c:f>('Meldunek tygodniowy'!$K$174:$K$175,'Meldunek tygodniowy'!$M$174:$M$175,'Meldunek tygodniowy'!$O$174:$O$175,'Meldunek tygodniowy'!$Q$174:$Q$175)</c:f>
              <c:multiLvlStrCache>
                <c:ptCount val="4"/>
                <c:lvl>
                  <c:pt idx="1">
                    <c:v>pozytywne</c:v>
                  </c:pt>
                  <c:pt idx="2">
                    <c:v>negatywne</c:v>
                  </c:pt>
                  <c:pt idx="3">
                    <c:v>umorzenia</c:v>
                  </c:pt>
                </c:lvl>
                <c:lvl>
                  <c:pt idx="0">
                    <c:v>wnioski</c:v>
                  </c:pt>
                  <c:pt idx="1">
                    <c:v>decyzje 01.01.2018 - 31.01.2018 r.</c:v>
                  </c:pt>
                </c:lvl>
              </c:multiLvlStrCache>
            </c:multiLvlStrRef>
          </c:cat>
          <c:val>
            <c:numRef>
              <c:f>('Meldunek tygodniowy'!$K$176,'Meldunek tygodniowy'!$M$176,'Meldunek tygodniowy'!$O$176,'Meldunek tygodniowy'!$Q$176)</c:f>
              <c:numCache>
                <c:formatCode>#,##0</c:formatCode>
                <c:ptCount val="4"/>
                <c:pt idx="0">
                  <c:v>14007</c:v>
                </c:pt>
                <c:pt idx="1">
                  <c:v>9068</c:v>
                </c:pt>
                <c:pt idx="2">
                  <c:v>973</c:v>
                </c:pt>
                <c:pt idx="3">
                  <c:v>522</c:v>
                </c:pt>
              </c:numCache>
            </c:numRef>
          </c:val>
        </c:ser>
        <c:ser>
          <c:idx val="2"/>
          <c:order val="1"/>
          <c:tx>
            <c:strRef>
              <c:f>'Meldunek tygodniowy'!$G$177</c:f>
              <c:strCache>
                <c:ptCount val="1"/>
                <c:pt idx="0">
                  <c:v>pobyt stały</c:v>
                </c:pt>
              </c:strCache>
            </c:strRef>
          </c:tx>
          <c:spPr>
            <a:solidFill>
              <a:srgbClr val="FFC000"/>
            </a:solidFill>
          </c:spPr>
          <c:invertIfNegative val="0"/>
          <c:cat>
            <c:multiLvlStrRef>
              <c:f>('Meldunek tygodniowy'!$K$174:$K$175,'Meldunek tygodniowy'!$M$174:$M$175,'Meldunek tygodniowy'!$O$174:$O$175,'Meldunek tygodniowy'!$Q$174:$Q$175)</c:f>
              <c:multiLvlStrCache>
                <c:ptCount val="4"/>
                <c:lvl>
                  <c:pt idx="1">
                    <c:v>pozytywne</c:v>
                  </c:pt>
                  <c:pt idx="2">
                    <c:v>negatywne</c:v>
                  </c:pt>
                  <c:pt idx="3">
                    <c:v>umorzenia</c:v>
                  </c:pt>
                </c:lvl>
                <c:lvl>
                  <c:pt idx="0">
                    <c:v>wnioski</c:v>
                  </c:pt>
                  <c:pt idx="1">
                    <c:v>decyzje 01.01.2018 - 31.01.2018 r.</c:v>
                  </c:pt>
                </c:lvl>
              </c:multiLvlStrCache>
            </c:multiLvlStrRef>
          </c:cat>
          <c:val>
            <c:numRef>
              <c:f>('Meldunek tygodniowy'!$K$177,'Meldunek tygodniowy'!$M$177,'Meldunek tygodniowy'!$O$177,'Meldunek tygodniowy'!$Q$177)</c:f>
              <c:numCache>
                <c:formatCode>#,##0</c:formatCode>
                <c:ptCount val="4"/>
                <c:pt idx="0">
                  <c:v>1536</c:v>
                </c:pt>
                <c:pt idx="1">
                  <c:v>1112</c:v>
                </c:pt>
                <c:pt idx="2">
                  <c:v>77</c:v>
                </c:pt>
                <c:pt idx="3">
                  <c:v>57</c:v>
                </c:pt>
              </c:numCache>
            </c:numRef>
          </c:val>
        </c:ser>
        <c:ser>
          <c:idx val="4"/>
          <c:order val="2"/>
          <c:tx>
            <c:strRef>
              <c:f>'Meldunek tygodniowy'!$G$178</c:f>
              <c:strCache>
                <c:ptCount val="1"/>
                <c:pt idx="0">
                  <c:v>pobyt rezyd. UE</c:v>
                </c:pt>
              </c:strCache>
            </c:strRef>
          </c:tx>
          <c:spPr>
            <a:solidFill>
              <a:srgbClr val="92D050"/>
            </a:solidFill>
          </c:spPr>
          <c:invertIfNegative val="0"/>
          <c:cat>
            <c:multiLvlStrRef>
              <c:f>('Meldunek tygodniowy'!$K$174:$K$175,'Meldunek tygodniowy'!$M$174:$M$175,'Meldunek tygodniowy'!$O$174:$O$175,'Meldunek tygodniowy'!$Q$174:$Q$175)</c:f>
              <c:multiLvlStrCache>
                <c:ptCount val="4"/>
                <c:lvl>
                  <c:pt idx="1">
                    <c:v>pozytywne</c:v>
                  </c:pt>
                  <c:pt idx="2">
                    <c:v>negatywne</c:v>
                  </c:pt>
                  <c:pt idx="3">
                    <c:v>umorzenia</c:v>
                  </c:pt>
                </c:lvl>
                <c:lvl>
                  <c:pt idx="0">
                    <c:v>wnioski</c:v>
                  </c:pt>
                  <c:pt idx="1">
                    <c:v>decyzje 01.01.2018 - 31.01.2018 r.</c:v>
                  </c:pt>
                </c:lvl>
              </c:multiLvlStrCache>
            </c:multiLvlStrRef>
          </c:cat>
          <c:val>
            <c:numRef>
              <c:f>('Meldunek tygodniowy'!$K$178,'Meldunek tygodniowy'!$M$178,'Meldunek tygodniowy'!$O$178,'Meldunek tygodniowy'!$Q$178)</c:f>
              <c:numCache>
                <c:formatCode>#,##0</c:formatCode>
                <c:ptCount val="4"/>
                <c:pt idx="0">
                  <c:v>328</c:v>
                </c:pt>
                <c:pt idx="1">
                  <c:v>127</c:v>
                </c:pt>
                <c:pt idx="2">
                  <c:v>19</c:v>
                </c:pt>
                <c:pt idx="3">
                  <c:v>39</c:v>
                </c:pt>
              </c:numCache>
            </c:numRef>
          </c:val>
        </c:ser>
        <c:dLbls>
          <c:showLegendKey val="0"/>
          <c:showVal val="0"/>
          <c:showCatName val="0"/>
          <c:showSerName val="0"/>
          <c:showPercent val="0"/>
          <c:showBubbleSize val="0"/>
        </c:dLbls>
        <c:gapWidth val="150"/>
        <c:shape val="box"/>
        <c:axId val="234473128"/>
        <c:axId val="234473912"/>
        <c:axId val="0"/>
      </c:bar3DChart>
      <c:catAx>
        <c:axId val="234473128"/>
        <c:scaling>
          <c:orientation val="minMax"/>
        </c:scaling>
        <c:delete val="0"/>
        <c:axPos val="b"/>
        <c:numFmt formatCode="General" sourceLinked="0"/>
        <c:majorTickMark val="out"/>
        <c:minorTickMark val="none"/>
        <c:tickLblPos val="nextTo"/>
        <c:crossAx val="234473912"/>
        <c:crosses val="autoZero"/>
        <c:auto val="1"/>
        <c:lblAlgn val="ctr"/>
        <c:lblOffset val="100"/>
        <c:noMultiLvlLbl val="0"/>
      </c:catAx>
      <c:valAx>
        <c:axId val="234473912"/>
        <c:scaling>
          <c:orientation val="minMax"/>
        </c:scaling>
        <c:delete val="0"/>
        <c:axPos val="l"/>
        <c:majorGridlines/>
        <c:numFmt formatCode="#,##0" sourceLinked="1"/>
        <c:majorTickMark val="out"/>
        <c:minorTickMark val="none"/>
        <c:tickLblPos val="nextTo"/>
        <c:crossAx val="234473128"/>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tygodniowy'!$D$287</c:f>
              <c:strCache>
                <c:ptCount val="1"/>
                <c:pt idx="0">
                  <c:v>inne państwo</c:v>
                </c:pt>
              </c:strCache>
            </c:strRef>
          </c:tx>
          <c:spPr>
            <a:solidFill>
              <a:schemeClr val="accent3"/>
            </a:solidFill>
            <a:ln>
              <a:noFill/>
            </a:ln>
            <a:effectLst/>
            <a:sp3d/>
          </c:spPr>
          <c:invertIfNegative val="0"/>
          <c:cat>
            <c:strRef>
              <c:f>'Meldunek tygodniowy'!$H$286:$K$286</c:f>
              <c:strCache>
                <c:ptCount val="4"/>
                <c:pt idx="0">
                  <c:v>wnioski</c:v>
                </c:pt>
                <c:pt idx="3">
                  <c:v>decyzje</c:v>
                </c:pt>
              </c:strCache>
            </c:strRef>
          </c:cat>
          <c:val>
            <c:numRef>
              <c:f>'Meldunek tygodniowy'!$H$287:$K$287</c:f>
              <c:numCache>
                <c:formatCode>#,##0</c:formatCode>
                <c:ptCount val="4"/>
                <c:pt idx="0">
                  <c:v>60271</c:v>
                </c:pt>
                <c:pt idx="3">
                  <c:v>56104</c:v>
                </c:pt>
              </c:numCache>
            </c:numRef>
          </c:val>
        </c:ser>
        <c:ser>
          <c:idx val="1"/>
          <c:order val="1"/>
          <c:tx>
            <c:strRef>
              <c:f>'Meldunek tygodniowy'!$D$288</c:f>
              <c:strCache>
                <c:ptCount val="1"/>
                <c:pt idx="0">
                  <c:v>konsul RP</c:v>
                </c:pt>
              </c:strCache>
            </c:strRef>
          </c:tx>
          <c:spPr>
            <a:solidFill>
              <a:schemeClr val="accent2"/>
            </a:solidFill>
            <a:ln>
              <a:noFill/>
            </a:ln>
            <a:effectLst/>
            <a:sp3d/>
          </c:spPr>
          <c:invertIfNegative val="0"/>
          <c:cat>
            <c:strRef>
              <c:f>'Meldunek tygodniowy'!$H$286:$K$286</c:f>
              <c:strCache>
                <c:ptCount val="4"/>
                <c:pt idx="0">
                  <c:v>wnioski</c:v>
                </c:pt>
                <c:pt idx="3">
                  <c:v>decyzje</c:v>
                </c:pt>
              </c:strCache>
            </c:strRef>
          </c:cat>
          <c:val>
            <c:numRef>
              <c:f>'Meldunek tygodniowy'!$H$288:$K$288</c:f>
              <c:numCache>
                <c:formatCode>#,##0</c:formatCode>
                <c:ptCount val="4"/>
                <c:pt idx="0">
                  <c:v>2095</c:v>
                </c:pt>
                <c:pt idx="3">
                  <c:v>1860</c:v>
                </c:pt>
              </c:numCache>
            </c:numRef>
          </c:val>
        </c:ser>
        <c:ser>
          <c:idx val="0"/>
          <c:order val="2"/>
          <c:tx>
            <c:strRef>
              <c:f>'Meldunek tygodniowy'!$D$289</c:f>
              <c:strCache>
                <c:ptCount val="1"/>
                <c:pt idx="0">
                  <c:v>fakultatywne</c:v>
                </c:pt>
              </c:strCache>
            </c:strRef>
          </c:tx>
          <c:spPr>
            <a:solidFill>
              <a:schemeClr val="accent1"/>
            </a:solidFill>
            <a:ln>
              <a:noFill/>
            </a:ln>
            <a:effectLst/>
            <a:sp3d/>
          </c:spPr>
          <c:invertIfNegative val="0"/>
          <c:cat>
            <c:strRef>
              <c:f>'Meldunek tygodniowy'!$H$286:$K$286</c:f>
              <c:strCache>
                <c:ptCount val="4"/>
                <c:pt idx="0">
                  <c:v>wnioski</c:v>
                </c:pt>
                <c:pt idx="3">
                  <c:v>decyzje</c:v>
                </c:pt>
              </c:strCache>
            </c:strRef>
          </c:cat>
          <c:val>
            <c:numRef>
              <c:f>'Meldunek tygodniowy'!$H$289:$K$289</c:f>
              <c:numCache>
                <c:formatCode>#,##0</c:formatCode>
                <c:ptCount val="4"/>
                <c:pt idx="0">
                  <c:v>1881</c:v>
                </c:pt>
                <c:pt idx="3">
                  <c:v>1596</c:v>
                </c:pt>
              </c:numCache>
            </c:numRef>
          </c:val>
        </c:ser>
        <c:dLbls>
          <c:showLegendKey val="0"/>
          <c:showVal val="0"/>
          <c:showCatName val="0"/>
          <c:showSerName val="0"/>
          <c:showPercent val="0"/>
          <c:showBubbleSize val="0"/>
        </c:dLbls>
        <c:gapWidth val="150"/>
        <c:shape val="box"/>
        <c:axId val="234475088"/>
        <c:axId val="234474696"/>
        <c:axId val="275322816"/>
      </c:bar3DChart>
      <c:catAx>
        <c:axId val="2344750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234474696"/>
        <c:crosses val="autoZero"/>
        <c:auto val="1"/>
        <c:lblAlgn val="ctr"/>
        <c:lblOffset val="100"/>
        <c:noMultiLvlLbl val="0"/>
      </c:catAx>
      <c:valAx>
        <c:axId val="2344746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234475088"/>
        <c:crosses val="autoZero"/>
        <c:crossBetween val="between"/>
      </c:valAx>
      <c:serAx>
        <c:axId val="275322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234474696"/>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140</xdr:row>
      <xdr:rowOff>65086</xdr:rowOff>
    </xdr:from>
    <xdr:to>
      <xdr:col>23</xdr:col>
      <xdr:colOff>9525</xdr:colOff>
      <xdr:row>154</xdr:row>
      <xdr:rowOff>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241</xdr:row>
      <xdr:rowOff>69397</xdr:rowOff>
    </xdr:from>
    <xdr:to>
      <xdr:col>23</xdr:col>
      <xdr:colOff>1</xdr:colOff>
      <xdr:row>263</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47626</xdr:colOff>
      <xdr:row>180</xdr:row>
      <xdr:rowOff>0</xdr:rowOff>
    </xdr:from>
    <xdr:to>
      <xdr:col>23</xdr:col>
      <xdr:colOff>9525</xdr:colOff>
      <xdr:row>193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257175</xdr:colOff>
      <xdr:row>292</xdr:row>
      <xdr:rowOff>1</xdr:rowOff>
    </xdr:from>
    <xdr:to>
      <xdr:col>21</xdr:col>
      <xdr:colOff>238125</xdr:colOff>
      <xdr:row>307</xdr:row>
      <xdr:rowOff>152401</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34925</xdr:colOff>
      <xdr:row>95</xdr:row>
      <xdr:rowOff>0</xdr:rowOff>
    </xdr:from>
    <xdr:to>
      <xdr:col>20</xdr:col>
      <xdr:colOff>234084</xdr:colOff>
      <xdr:row>95</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50</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10583</xdr:colOff>
      <xdr:row>52</xdr:row>
      <xdr:rowOff>31751</xdr:rowOff>
    </xdr:from>
    <xdr:to>
      <xdr:col>25</xdr:col>
      <xdr:colOff>21167</xdr:colOff>
      <xdr:row>63</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85</xdr:row>
      <xdr:rowOff>0</xdr:rowOff>
    </xdr:from>
    <xdr:to>
      <xdr:col>25</xdr:col>
      <xdr:colOff>10584</xdr:colOff>
      <xdr:row>95</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112</xdr:row>
      <xdr:rowOff>190499</xdr:rowOff>
    </xdr:from>
    <xdr:to>
      <xdr:col>25</xdr:col>
      <xdr:colOff>10584</xdr:colOff>
      <xdr:row>123</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155</xdr:row>
      <xdr:rowOff>0</xdr:rowOff>
    </xdr:from>
    <xdr:to>
      <xdr:col>25</xdr:col>
      <xdr:colOff>10584</xdr:colOff>
      <xdr:row>165</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205</xdr:row>
      <xdr:rowOff>190499</xdr:rowOff>
    </xdr:from>
    <xdr:to>
      <xdr:col>25</xdr:col>
      <xdr:colOff>10584</xdr:colOff>
      <xdr:row>216</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269</xdr:row>
      <xdr:rowOff>0</xdr:rowOff>
    </xdr:from>
    <xdr:to>
      <xdr:col>25</xdr:col>
      <xdr:colOff>10584</xdr:colOff>
      <xdr:row>276</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310</xdr:row>
      <xdr:rowOff>0</xdr:rowOff>
    </xdr:from>
    <xdr:to>
      <xdr:col>25</xdr:col>
      <xdr:colOff>10584</xdr:colOff>
      <xdr:row>314</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328</xdr:row>
      <xdr:rowOff>0</xdr:rowOff>
    </xdr:from>
    <xdr:to>
      <xdr:col>25</xdr:col>
      <xdr:colOff>10584</xdr:colOff>
      <xdr:row>334</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338</xdr:row>
      <xdr:rowOff>0</xdr:rowOff>
    </xdr:from>
    <xdr:to>
      <xdr:col>25</xdr:col>
      <xdr:colOff>10584</xdr:colOff>
      <xdr:row>356</xdr:row>
      <xdr:rowOff>0</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Z362"/>
  <sheetViews>
    <sheetView showGridLines="0" tabSelected="1" zoomScale="85" zoomScaleNormal="85" zoomScaleSheetLayoutView="100" zoomScalePageLayoutView="70" workbookViewId="0"/>
  </sheetViews>
  <sheetFormatPr defaultColWidth="4.140625" defaultRowHeight="15" x14ac:dyDescent="0.25"/>
  <cols>
    <col min="1" max="24" width="5" style="3" customWidth="1"/>
    <col min="25" max="25" width="3.85546875" style="5" customWidth="1"/>
    <col min="26" max="16384" width="4.140625" style="3"/>
  </cols>
  <sheetData>
    <row r="1" spans="1:26" x14ac:dyDescent="0.25">
      <c r="T1" s="39"/>
      <c r="U1" s="40"/>
      <c r="V1" s="40"/>
      <c r="W1" s="40"/>
      <c r="X1" s="40"/>
      <c r="Y1" s="40"/>
      <c r="Z1" s="40"/>
    </row>
    <row r="2" spans="1:26" x14ac:dyDescent="0.25">
      <c r="Q2" s="4"/>
      <c r="T2" s="40"/>
      <c r="U2" s="40"/>
      <c r="V2" s="40"/>
      <c r="W2" s="40"/>
      <c r="X2" s="40"/>
      <c r="Y2" s="40"/>
      <c r="Z2" s="40"/>
    </row>
    <row r="3" spans="1:26" x14ac:dyDescent="0.25">
      <c r="T3" s="40"/>
      <c r="U3" s="40"/>
      <c r="V3" s="40"/>
      <c r="W3" s="40"/>
      <c r="X3" s="40"/>
      <c r="Y3" s="40"/>
      <c r="Z3" s="40"/>
    </row>
    <row r="4" spans="1:26" x14ac:dyDescent="0.25">
      <c r="T4" s="40"/>
      <c r="U4" s="40"/>
      <c r="V4" s="40"/>
      <c r="W4" s="40"/>
      <c r="X4" s="40"/>
      <c r="Y4" s="40"/>
      <c r="Z4" s="40"/>
    </row>
    <row r="5" spans="1:26" x14ac:dyDescent="0.25">
      <c r="E5" s="148" t="s">
        <v>65</v>
      </c>
      <c r="F5" s="148"/>
      <c r="G5" s="148"/>
      <c r="H5" s="148"/>
      <c r="I5" s="148"/>
      <c r="J5" s="148"/>
      <c r="K5" s="148"/>
      <c r="L5" s="148"/>
      <c r="M5" s="148"/>
      <c r="N5" s="148"/>
      <c r="O5" s="148"/>
      <c r="P5" s="148"/>
      <c r="Q5" s="148"/>
      <c r="T5" s="40"/>
      <c r="U5" s="40"/>
      <c r="V5" s="40"/>
      <c r="W5" s="40"/>
      <c r="X5" s="40"/>
      <c r="Y5" s="40"/>
      <c r="Z5" s="40"/>
    </row>
    <row r="6" spans="1:26" x14ac:dyDescent="0.25">
      <c r="E6" s="148"/>
      <c r="F6" s="148"/>
      <c r="G6" s="148"/>
      <c r="H6" s="148"/>
      <c r="I6" s="148"/>
      <c r="J6" s="148"/>
      <c r="K6" s="148"/>
      <c r="L6" s="148"/>
      <c r="M6" s="148"/>
      <c r="N6" s="148"/>
      <c r="O6" s="148"/>
      <c r="P6" s="148"/>
      <c r="Q6" s="148"/>
      <c r="T6" s="40"/>
      <c r="U6" s="40"/>
      <c r="V6" s="40"/>
      <c r="W6" s="40"/>
      <c r="X6" s="40"/>
      <c r="Y6" s="40"/>
      <c r="Z6" s="40"/>
    </row>
    <row r="7" spans="1:26" x14ac:dyDescent="0.25">
      <c r="E7" s="148"/>
      <c r="F7" s="148"/>
      <c r="G7" s="148"/>
      <c r="H7" s="148"/>
      <c r="I7" s="148"/>
      <c r="J7" s="148"/>
      <c r="K7" s="148"/>
      <c r="L7" s="148"/>
      <c r="M7" s="148"/>
      <c r="N7" s="148"/>
      <c r="O7" s="148"/>
      <c r="P7" s="148"/>
      <c r="Q7" s="148"/>
      <c r="T7" s="40"/>
      <c r="U7" s="40"/>
      <c r="V7" s="40"/>
      <c r="W7" s="40"/>
      <c r="X7" s="40"/>
      <c r="Y7" s="40"/>
      <c r="Z7" s="40"/>
    </row>
    <row r="8" spans="1:26" x14ac:dyDescent="0.25">
      <c r="E8" s="148"/>
      <c r="F8" s="148"/>
      <c r="G8" s="148"/>
      <c r="H8" s="148"/>
      <c r="I8" s="148"/>
      <c r="J8" s="148"/>
      <c r="K8" s="148"/>
      <c r="L8" s="148"/>
      <c r="M8" s="148"/>
      <c r="N8" s="148"/>
      <c r="O8" s="148"/>
      <c r="P8" s="148"/>
      <c r="Q8" s="148"/>
      <c r="T8" s="40"/>
      <c r="U8" s="40"/>
      <c r="V8" s="40"/>
      <c r="W8" s="40"/>
      <c r="X8" s="40"/>
      <c r="Y8" s="40"/>
      <c r="Z8" s="40"/>
    </row>
    <row r="9" spans="1:26" ht="19.5" x14ac:dyDescent="0.3">
      <c r="E9" s="175" t="str">
        <f>CONCATENATE("w okresie ",Arkusz18!A2," - ",Arkusz18!B2," r.")</f>
        <v>w okresie 01.01.2018 - 31.01.2018 r.</v>
      </c>
      <c r="F9" s="175"/>
      <c r="G9" s="175"/>
      <c r="H9" s="175"/>
      <c r="I9" s="175"/>
      <c r="J9" s="175"/>
      <c r="K9" s="175"/>
      <c r="L9" s="175"/>
      <c r="M9" s="175"/>
      <c r="N9" s="175"/>
      <c r="O9" s="175"/>
      <c r="P9" s="175"/>
      <c r="Q9" s="175"/>
      <c r="T9" s="40"/>
      <c r="U9" s="40"/>
      <c r="V9" s="40"/>
      <c r="W9" s="40"/>
      <c r="X9" s="40"/>
      <c r="Y9" s="40"/>
      <c r="Z9" s="40"/>
    </row>
    <row r="10" spans="1:26" x14ac:dyDescent="0.25">
      <c r="T10" s="40"/>
      <c r="U10" s="40"/>
      <c r="V10" s="40"/>
      <c r="W10" s="40"/>
      <c r="X10" s="40"/>
      <c r="Y10" s="40"/>
      <c r="Z10" s="40"/>
    </row>
    <row r="11" spans="1:26" x14ac:dyDescent="0.25">
      <c r="T11" s="40"/>
      <c r="U11" s="40"/>
      <c r="V11" s="40"/>
      <c r="W11" s="40"/>
      <c r="X11" s="40"/>
      <c r="Y11" s="40"/>
      <c r="Z11" s="40"/>
    </row>
    <row r="12" spans="1:26" x14ac:dyDescent="0.25">
      <c r="T12" s="40"/>
      <c r="U12" s="40"/>
      <c r="V12" s="40"/>
      <c r="W12" s="40"/>
      <c r="X12" s="40"/>
      <c r="Y12" s="40"/>
      <c r="Z12" s="40"/>
    </row>
    <row r="13" spans="1:26" x14ac:dyDescent="0.25">
      <c r="T13" s="40"/>
      <c r="U13" s="40"/>
      <c r="V13" s="40"/>
      <c r="W13" s="40"/>
      <c r="X13" s="40"/>
      <c r="Y13" s="40"/>
      <c r="Z13" s="40"/>
    </row>
    <row r="14" spans="1:26" ht="18" x14ac:dyDescent="0.25">
      <c r="A14" s="7" t="s">
        <v>66</v>
      </c>
      <c r="F14" s="8"/>
      <c r="T14" s="40"/>
      <c r="U14" s="40"/>
      <c r="V14" s="40"/>
      <c r="W14" s="40"/>
      <c r="X14" s="40"/>
      <c r="Y14" s="40"/>
      <c r="Z14" s="40"/>
    </row>
    <row r="15" spans="1:26" x14ac:dyDescent="0.25">
      <c r="F15" s="8"/>
      <c r="T15" s="40"/>
      <c r="U15" s="40"/>
      <c r="V15" s="40"/>
      <c r="W15" s="40"/>
      <c r="X15" s="40"/>
      <c r="Y15" s="40"/>
      <c r="Z15" s="40"/>
    </row>
    <row r="16" spans="1:26" x14ac:dyDescent="0.25">
      <c r="A16" s="149" t="s">
        <v>141</v>
      </c>
      <c r="B16" s="149"/>
      <c r="C16" s="149"/>
      <c r="D16" s="149"/>
      <c r="E16" s="149"/>
      <c r="F16" s="149"/>
      <c r="G16" s="149"/>
      <c r="H16" s="149"/>
      <c r="I16" s="149"/>
      <c r="J16" s="149"/>
      <c r="K16" s="149"/>
      <c r="L16" s="149"/>
      <c r="M16" s="149"/>
      <c r="N16" s="149"/>
      <c r="O16" s="149"/>
      <c r="P16" s="149"/>
      <c r="Q16" s="149"/>
      <c r="R16" s="149"/>
      <c r="S16" s="149"/>
      <c r="T16" s="149"/>
      <c r="U16" s="149"/>
    </row>
    <row r="17" spans="1:22" x14ac:dyDescent="0.25">
      <c r="A17" s="9"/>
      <c r="B17" s="9"/>
      <c r="C17" s="9"/>
      <c r="D17" s="9"/>
      <c r="E17" s="9"/>
      <c r="F17" s="9"/>
      <c r="G17" s="9"/>
      <c r="H17" s="9"/>
      <c r="I17" s="9"/>
      <c r="J17" s="9"/>
      <c r="K17" s="9"/>
      <c r="L17" s="9"/>
      <c r="M17" s="9"/>
      <c r="N17" s="9"/>
      <c r="O17" s="9"/>
      <c r="P17" s="9"/>
      <c r="Q17" s="9"/>
      <c r="R17" s="9"/>
      <c r="S17" s="9"/>
      <c r="T17" s="9"/>
      <c r="U17" s="9"/>
    </row>
    <row r="18" spans="1:22" ht="15.75" thickBot="1" x14ac:dyDescent="0.3">
      <c r="A18" s="9"/>
      <c r="B18" s="9"/>
      <c r="C18" s="9"/>
      <c r="D18" s="9"/>
      <c r="E18" s="9"/>
      <c r="F18" s="9"/>
      <c r="G18" s="9"/>
      <c r="H18" s="9"/>
      <c r="I18" s="9"/>
      <c r="J18" s="9"/>
      <c r="K18" s="9"/>
      <c r="L18" s="9"/>
      <c r="M18" s="9"/>
      <c r="N18" s="9"/>
      <c r="O18" s="9"/>
      <c r="P18" s="9"/>
      <c r="Q18" s="9"/>
      <c r="R18" s="9"/>
      <c r="S18" s="9"/>
      <c r="T18" s="9"/>
      <c r="U18" s="9"/>
    </row>
    <row r="19" spans="1:22" x14ac:dyDescent="0.25">
      <c r="C19" s="217" t="s">
        <v>0</v>
      </c>
      <c r="D19" s="218"/>
      <c r="E19" s="218"/>
      <c r="F19" s="218"/>
      <c r="G19" s="243" t="str">
        <f>CONCATENATE(Arkusz18!A2," - ",Arkusz18!B2," r.")</f>
        <v>01.01.2018 - 31.01.2018 r.</v>
      </c>
      <c r="H19" s="244"/>
      <c r="I19" s="244"/>
      <c r="J19" s="244"/>
      <c r="K19" s="244"/>
      <c r="L19" s="244"/>
      <c r="M19" s="244"/>
      <c r="N19" s="244"/>
      <c r="O19" s="244"/>
      <c r="P19" s="244"/>
      <c r="Q19" s="244"/>
      <c r="R19" s="244"/>
      <c r="S19" s="244"/>
      <c r="T19" s="244"/>
      <c r="U19" s="244"/>
      <c r="V19" s="245"/>
    </row>
    <row r="20" spans="1:22" x14ac:dyDescent="0.25">
      <c r="C20" s="219"/>
      <c r="D20" s="220"/>
      <c r="E20" s="220"/>
      <c r="F20" s="220"/>
      <c r="G20" s="150" t="s">
        <v>30</v>
      </c>
      <c r="H20" s="151"/>
      <c r="I20" s="151"/>
      <c r="J20" s="152"/>
      <c r="K20" s="150" t="s">
        <v>31</v>
      </c>
      <c r="L20" s="151"/>
      <c r="M20" s="151"/>
      <c r="N20" s="152"/>
      <c r="O20" s="150" t="s">
        <v>103</v>
      </c>
      <c r="P20" s="151"/>
      <c r="Q20" s="151"/>
      <c r="R20" s="152"/>
      <c r="S20" s="150" t="s">
        <v>53</v>
      </c>
      <c r="T20" s="151"/>
      <c r="U20" s="151"/>
      <c r="V20" s="242"/>
    </row>
    <row r="21" spans="1:22" ht="15" customHeight="1" x14ac:dyDescent="0.25">
      <c r="C21" s="219"/>
      <c r="D21" s="220"/>
      <c r="E21" s="220"/>
      <c r="F21" s="220"/>
      <c r="G21" s="157" t="s">
        <v>29</v>
      </c>
      <c r="H21" s="158"/>
      <c r="I21" s="150" t="s">
        <v>9</v>
      </c>
      <c r="J21" s="152"/>
      <c r="K21" s="157" t="s">
        <v>32</v>
      </c>
      <c r="L21" s="158"/>
      <c r="M21" s="150" t="s">
        <v>9</v>
      </c>
      <c r="N21" s="152"/>
      <c r="O21" s="157" t="s">
        <v>29</v>
      </c>
      <c r="P21" s="158"/>
      <c r="Q21" s="150" t="s">
        <v>9</v>
      </c>
      <c r="R21" s="152"/>
      <c r="S21" s="157" t="s">
        <v>29</v>
      </c>
      <c r="T21" s="158"/>
      <c r="U21" s="150" t="s">
        <v>9</v>
      </c>
      <c r="V21" s="242"/>
    </row>
    <row r="22" spans="1:22" x14ac:dyDescent="0.25">
      <c r="C22" s="221" t="str">
        <f>Arkusz2!B2</f>
        <v>ROSJA</v>
      </c>
      <c r="D22" s="222"/>
      <c r="E22" s="222"/>
      <c r="F22" s="222"/>
      <c r="G22" s="186">
        <f>Arkusz2!F2</f>
        <v>56</v>
      </c>
      <c r="H22" s="187"/>
      <c r="I22" s="186">
        <f>Arkusz2!F8</f>
        <v>160</v>
      </c>
      <c r="J22" s="187"/>
      <c r="K22" s="186">
        <f>SUM(Arkusz2!F14,-G22)</f>
        <v>31</v>
      </c>
      <c r="L22" s="187"/>
      <c r="M22" s="186">
        <f>SUM(Arkusz2!F20,-I22)</f>
        <v>77</v>
      </c>
      <c r="N22" s="187"/>
      <c r="O22" s="186">
        <f>Arkusz2!F26</f>
        <v>12</v>
      </c>
      <c r="P22" s="187"/>
      <c r="Q22" s="186">
        <f>Arkusz2!F32</f>
        <v>42</v>
      </c>
      <c r="R22" s="187"/>
      <c r="S22" s="186">
        <f>SUM(Arkusz2!F14,O22)</f>
        <v>99</v>
      </c>
      <c r="T22" s="187"/>
      <c r="U22" s="186">
        <f>SUM(Arkusz2!F20,Q22)</f>
        <v>279</v>
      </c>
      <c r="V22" s="237"/>
    </row>
    <row r="23" spans="1:22" x14ac:dyDescent="0.25">
      <c r="C23" s="223" t="str">
        <f>Arkusz2!B3</f>
        <v>UKRAINA</v>
      </c>
      <c r="D23" s="224"/>
      <c r="E23" s="224"/>
      <c r="F23" s="224"/>
      <c r="G23" s="239">
        <f>Arkusz2!F3</f>
        <v>12</v>
      </c>
      <c r="H23" s="240"/>
      <c r="I23" s="239">
        <f>Arkusz2!F9</f>
        <v>14</v>
      </c>
      <c r="J23" s="240"/>
      <c r="K23" s="239">
        <f>SUM(Arkusz2!F15,-G23)</f>
        <v>18</v>
      </c>
      <c r="L23" s="240"/>
      <c r="M23" s="239">
        <f>SUM(Arkusz2!F21,-I23)</f>
        <v>33</v>
      </c>
      <c r="N23" s="240"/>
      <c r="O23" s="239">
        <f>Arkusz2!F27</f>
        <v>0</v>
      </c>
      <c r="P23" s="240"/>
      <c r="Q23" s="239">
        <f>Arkusz2!F33</f>
        <v>0</v>
      </c>
      <c r="R23" s="240"/>
      <c r="S23" s="239">
        <f>SUM(Arkusz2!F15,O23)</f>
        <v>30</v>
      </c>
      <c r="T23" s="240"/>
      <c r="U23" s="239">
        <f>SUM(Arkusz2!F21,Q23)</f>
        <v>47</v>
      </c>
      <c r="V23" s="241"/>
    </row>
    <row r="24" spans="1:22" x14ac:dyDescent="0.25">
      <c r="C24" s="221" t="str">
        <f>Arkusz2!B4</f>
        <v>TADŻYKISTAN</v>
      </c>
      <c r="D24" s="222"/>
      <c r="E24" s="222"/>
      <c r="F24" s="222"/>
      <c r="G24" s="186">
        <f>Arkusz2!F4</f>
        <v>1</v>
      </c>
      <c r="H24" s="187"/>
      <c r="I24" s="186">
        <f>Arkusz2!F10</f>
        <v>1</v>
      </c>
      <c r="J24" s="187"/>
      <c r="K24" s="186">
        <f>SUM(Arkusz2!F16,-G24)</f>
        <v>11</v>
      </c>
      <c r="L24" s="187"/>
      <c r="M24" s="186">
        <f>SUM(Arkusz2!F22,-I24)</f>
        <v>28</v>
      </c>
      <c r="N24" s="187"/>
      <c r="O24" s="186">
        <f>Arkusz2!F28</f>
        <v>1</v>
      </c>
      <c r="P24" s="187"/>
      <c r="Q24" s="186">
        <f>Arkusz2!F34</f>
        <v>4</v>
      </c>
      <c r="R24" s="187"/>
      <c r="S24" s="186">
        <f>SUM(Arkusz2!F16,O24)</f>
        <v>13</v>
      </c>
      <c r="T24" s="187"/>
      <c r="U24" s="186">
        <f>SUM(Arkusz2!F22,Q24)</f>
        <v>33</v>
      </c>
      <c r="V24" s="237"/>
    </row>
    <row r="25" spans="1:22" x14ac:dyDescent="0.25">
      <c r="C25" s="223" t="str">
        <f>Arkusz2!B5</f>
        <v>ARMENIA</v>
      </c>
      <c r="D25" s="224"/>
      <c r="E25" s="224"/>
      <c r="F25" s="224"/>
      <c r="G25" s="239">
        <f>Arkusz2!F5</f>
        <v>2</v>
      </c>
      <c r="H25" s="240"/>
      <c r="I25" s="239">
        <f>Arkusz2!F11</f>
        <v>7</v>
      </c>
      <c r="J25" s="240"/>
      <c r="K25" s="239">
        <f>SUM(Arkusz2!F17,-G25)</f>
        <v>2</v>
      </c>
      <c r="L25" s="240"/>
      <c r="M25" s="239">
        <f>SUM(Arkusz2!F23,-I25)</f>
        <v>2</v>
      </c>
      <c r="N25" s="240"/>
      <c r="O25" s="239">
        <f>Arkusz2!F29</f>
        <v>0</v>
      </c>
      <c r="P25" s="240"/>
      <c r="Q25" s="239">
        <f>Arkusz2!F35</f>
        <v>0</v>
      </c>
      <c r="R25" s="240"/>
      <c r="S25" s="239">
        <f>SUM(Arkusz2!F17,O25)</f>
        <v>4</v>
      </c>
      <c r="T25" s="240"/>
      <c r="U25" s="239">
        <f>SUM(Arkusz2!F23,Q25)</f>
        <v>9</v>
      </c>
      <c r="V25" s="241"/>
    </row>
    <row r="26" spans="1:22" x14ac:dyDescent="0.25">
      <c r="C26" s="221" t="str">
        <f>Arkusz2!B6</f>
        <v>AZERBEJDŻAN</v>
      </c>
      <c r="D26" s="222"/>
      <c r="E26" s="222"/>
      <c r="F26" s="222"/>
      <c r="G26" s="186">
        <f>Arkusz2!F6</f>
        <v>2</v>
      </c>
      <c r="H26" s="187"/>
      <c r="I26" s="186">
        <f>Arkusz2!F12</f>
        <v>7</v>
      </c>
      <c r="J26" s="187"/>
      <c r="K26" s="186">
        <f>SUM(Arkusz2!F18,-G26)</f>
        <v>0</v>
      </c>
      <c r="L26" s="187"/>
      <c r="M26" s="186">
        <f>SUM(Arkusz2!F24,-I26)</f>
        <v>0</v>
      </c>
      <c r="N26" s="187"/>
      <c r="O26" s="186">
        <f>Arkusz2!F30</f>
        <v>0</v>
      </c>
      <c r="P26" s="187"/>
      <c r="Q26" s="186">
        <f>Arkusz2!F36</f>
        <v>0</v>
      </c>
      <c r="R26" s="187"/>
      <c r="S26" s="186">
        <f>SUM(Arkusz2!F18,O26)</f>
        <v>2</v>
      </c>
      <c r="T26" s="187"/>
      <c r="U26" s="186">
        <f>SUM(Arkusz2!F24,Q26)</f>
        <v>7</v>
      </c>
      <c r="V26" s="237"/>
    </row>
    <row r="27" spans="1:22" ht="15.75" thickBot="1" x14ac:dyDescent="0.3">
      <c r="C27" s="227" t="str">
        <f>Arkusz2!B7</f>
        <v>Pozostałe</v>
      </c>
      <c r="D27" s="228"/>
      <c r="E27" s="228"/>
      <c r="F27" s="228"/>
      <c r="G27" s="162">
        <f>Arkusz2!F7</f>
        <v>26</v>
      </c>
      <c r="H27" s="163"/>
      <c r="I27" s="162">
        <f>Arkusz2!F13</f>
        <v>35</v>
      </c>
      <c r="J27" s="163"/>
      <c r="K27" s="162">
        <f>SUM(Arkusz2!F19,-G27)</f>
        <v>7</v>
      </c>
      <c r="L27" s="163"/>
      <c r="M27" s="162">
        <f>SUM(Arkusz2!F25,-I27)</f>
        <v>7</v>
      </c>
      <c r="N27" s="163"/>
      <c r="O27" s="162">
        <f>Arkusz2!F31</f>
        <v>1</v>
      </c>
      <c r="P27" s="163"/>
      <c r="Q27" s="162">
        <f>Arkusz2!F37</f>
        <v>3</v>
      </c>
      <c r="R27" s="163"/>
      <c r="S27" s="162">
        <f>SUM(Arkusz2!F19,O27)</f>
        <v>34</v>
      </c>
      <c r="T27" s="163"/>
      <c r="U27" s="162">
        <f>SUM(Arkusz2!F25,Q27)</f>
        <v>45</v>
      </c>
      <c r="V27" s="246"/>
    </row>
    <row r="28" spans="1:22" ht="15.75" thickBot="1" x14ac:dyDescent="0.3">
      <c r="C28" s="225" t="s">
        <v>1</v>
      </c>
      <c r="D28" s="226"/>
      <c r="E28" s="226"/>
      <c r="F28" s="226"/>
      <c r="G28" s="159">
        <f>SUM(G22:G27)</f>
        <v>99</v>
      </c>
      <c r="H28" s="160"/>
      <c r="I28" s="159">
        <f>SUM(I22:I27)</f>
        <v>224</v>
      </c>
      <c r="J28" s="160"/>
      <c r="K28" s="159">
        <f>SUM(K22:K27)</f>
        <v>69</v>
      </c>
      <c r="L28" s="160"/>
      <c r="M28" s="159">
        <f>SUM(M22:M27)</f>
        <v>147</v>
      </c>
      <c r="N28" s="160"/>
      <c r="O28" s="159">
        <f>SUM(O22:O27)</f>
        <v>14</v>
      </c>
      <c r="P28" s="160"/>
      <c r="Q28" s="159">
        <f>SUM(Q22:Q27)</f>
        <v>49</v>
      </c>
      <c r="R28" s="160"/>
      <c r="S28" s="159">
        <f>SUM(S22:S27)</f>
        <v>182</v>
      </c>
      <c r="T28" s="160"/>
      <c r="U28" s="159">
        <f>SUM(U22:U27)</f>
        <v>420</v>
      </c>
      <c r="V28" s="174"/>
    </row>
    <row r="32" spans="1:22" x14ac:dyDescent="0.25">
      <c r="M32" s="10"/>
      <c r="N32" s="10"/>
      <c r="O32" s="10"/>
      <c r="P32" s="10"/>
      <c r="Q32" s="10"/>
      <c r="R32" s="10"/>
      <c r="S32" s="10"/>
    </row>
    <row r="33" spans="1:19" x14ac:dyDescent="0.25">
      <c r="M33" s="10"/>
      <c r="N33" s="10"/>
      <c r="O33" s="10"/>
      <c r="P33" s="10"/>
      <c r="Q33" s="10"/>
      <c r="R33" s="10"/>
      <c r="S33" s="10"/>
    </row>
    <row r="34" spans="1:19" x14ac:dyDescent="0.25">
      <c r="M34" s="10"/>
      <c r="N34" s="10"/>
      <c r="O34" s="10"/>
      <c r="P34" s="10"/>
      <c r="Q34" s="10"/>
      <c r="R34" s="10"/>
      <c r="S34" s="10"/>
    </row>
    <row r="35" spans="1:19" x14ac:dyDescent="0.25">
      <c r="M35" s="10"/>
      <c r="N35" s="10"/>
      <c r="O35" s="10"/>
      <c r="P35" s="10"/>
      <c r="Q35" s="10"/>
      <c r="R35" s="10"/>
      <c r="S35" s="10"/>
    </row>
    <row r="36" spans="1:19" x14ac:dyDescent="0.25">
      <c r="M36" s="10"/>
      <c r="N36" s="10"/>
      <c r="O36" s="10"/>
      <c r="P36" s="10"/>
      <c r="Q36" s="10"/>
      <c r="R36" s="10"/>
      <c r="S36" s="10"/>
    </row>
    <row r="37" spans="1:19" x14ac:dyDescent="0.25">
      <c r="M37" s="10"/>
      <c r="N37" s="10"/>
      <c r="O37" s="10"/>
      <c r="P37" s="10"/>
      <c r="Q37" s="10"/>
      <c r="R37" s="10"/>
      <c r="S37" s="10"/>
    </row>
    <row r="38" spans="1:19" x14ac:dyDescent="0.25">
      <c r="M38" s="10"/>
      <c r="N38" s="10"/>
      <c r="O38" s="10"/>
      <c r="P38" s="10"/>
      <c r="Q38" s="10"/>
      <c r="R38" s="10"/>
      <c r="S38" s="10"/>
    </row>
    <row r="39" spans="1:19" x14ac:dyDescent="0.25">
      <c r="M39" s="10"/>
      <c r="N39" s="10"/>
      <c r="O39" s="10"/>
      <c r="P39" s="10"/>
      <c r="Q39" s="10"/>
      <c r="R39" s="10"/>
      <c r="S39" s="10"/>
    </row>
    <row r="40" spans="1:19" x14ac:dyDescent="0.25">
      <c r="D40" s="161"/>
      <c r="E40" s="161"/>
    </row>
    <row r="44" spans="1:19" x14ac:dyDescent="0.25">
      <c r="A44" s="6"/>
      <c r="B44" s="6"/>
      <c r="C44" s="6"/>
      <c r="D44" s="6"/>
      <c r="E44" s="6"/>
      <c r="F44" s="6"/>
      <c r="G44" s="6"/>
      <c r="H44" s="6"/>
      <c r="I44" s="6"/>
      <c r="J44" s="6"/>
      <c r="K44" s="6"/>
      <c r="L44" s="6"/>
      <c r="M44" s="6"/>
      <c r="N44" s="6"/>
      <c r="O44" s="6"/>
      <c r="P44" s="6"/>
      <c r="Q44" s="6"/>
      <c r="R44" s="6"/>
      <c r="S44" s="6"/>
    </row>
    <row r="51" spans="1:26" x14ac:dyDescent="0.25">
      <c r="A51" s="13"/>
      <c r="B51" s="13"/>
      <c r="C51" s="13"/>
      <c r="D51" s="13"/>
      <c r="E51" s="13"/>
      <c r="F51" s="13"/>
      <c r="G51" s="13"/>
      <c r="H51" s="13"/>
      <c r="I51" s="13"/>
      <c r="J51" s="13"/>
      <c r="K51" s="13"/>
      <c r="L51" s="13"/>
      <c r="M51" s="13"/>
      <c r="N51" s="13"/>
      <c r="O51" s="13"/>
      <c r="P51" s="13"/>
      <c r="Q51" s="13"/>
      <c r="R51" s="13"/>
      <c r="S51" s="13"/>
      <c r="T51" s="13"/>
      <c r="U51" s="13"/>
      <c r="V51" s="11"/>
      <c r="W51" s="11"/>
      <c r="X51" s="11"/>
      <c r="Y51" s="12"/>
      <c r="Z51" s="11"/>
    </row>
    <row r="52" spans="1:26" x14ac:dyDescent="0.25">
      <c r="A52" s="13"/>
      <c r="B52" s="13"/>
      <c r="C52" s="13"/>
      <c r="D52" s="13"/>
      <c r="E52" s="13"/>
      <c r="F52" s="13"/>
      <c r="G52" s="13"/>
      <c r="H52" s="13"/>
      <c r="I52" s="13"/>
      <c r="J52" s="13"/>
      <c r="K52" s="13"/>
      <c r="L52" s="13"/>
      <c r="M52" s="13"/>
      <c r="N52" s="13"/>
      <c r="O52" s="13"/>
      <c r="P52" s="13"/>
      <c r="Q52" s="13"/>
      <c r="R52" s="13"/>
      <c r="S52" s="13"/>
      <c r="T52" s="13"/>
      <c r="U52" s="13"/>
      <c r="V52" s="11"/>
      <c r="W52" s="11"/>
      <c r="X52" s="11"/>
      <c r="Y52" s="12"/>
      <c r="Z52" s="11"/>
    </row>
    <row r="53" spans="1:26" x14ac:dyDescent="0.25">
      <c r="A53" s="63" t="s">
        <v>164</v>
      </c>
      <c r="B53" s="63"/>
      <c r="C53" s="63"/>
      <c r="D53" s="63"/>
      <c r="E53" s="63"/>
      <c r="F53" s="63"/>
      <c r="G53" s="63"/>
      <c r="H53" s="63"/>
      <c r="I53" s="63"/>
      <c r="J53" s="63"/>
      <c r="K53" s="63"/>
      <c r="L53" s="63"/>
      <c r="M53" s="63"/>
      <c r="N53" s="63"/>
      <c r="O53" s="63"/>
      <c r="P53" s="63"/>
      <c r="Q53" s="63"/>
      <c r="R53" s="63"/>
      <c r="S53" s="63"/>
      <c r="T53" s="63"/>
      <c r="U53" s="63"/>
      <c r="V53" s="63"/>
      <c r="W53" s="63"/>
      <c r="X53" s="63"/>
      <c r="Y53" s="63"/>
    </row>
    <row r="54" spans="1:26" x14ac:dyDescent="0.25">
      <c r="A54" s="63"/>
      <c r="B54" s="63"/>
      <c r="C54" s="63"/>
      <c r="D54" s="63"/>
      <c r="E54" s="63"/>
      <c r="F54" s="63"/>
      <c r="G54" s="63"/>
      <c r="H54" s="63"/>
      <c r="I54" s="63"/>
      <c r="J54" s="63"/>
      <c r="K54" s="63"/>
      <c r="L54" s="63"/>
      <c r="M54" s="63"/>
      <c r="N54" s="63"/>
      <c r="O54" s="63"/>
      <c r="P54" s="63"/>
      <c r="Q54" s="63"/>
      <c r="R54" s="63"/>
      <c r="S54" s="63"/>
      <c r="T54" s="63"/>
      <c r="U54" s="63"/>
      <c r="V54" s="63"/>
      <c r="W54" s="63"/>
      <c r="X54" s="63"/>
      <c r="Y54" s="63"/>
    </row>
    <row r="55" spans="1:26" x14ac:dyDescent="0.25">
      <c r="A55" s="63"/>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1:26"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row>
    <row r="57" spans="1:26"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row>
    <row r="58" spans="1:26" x14ac:dyDescent="0.25">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26" x14ac:dyDescent="0.25">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26" x14ac:dyDescent="0.25">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26" x14ac:dyDescent="0.25">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26" s="42" customFormat="1" x14ac:dyDescent="0.25">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26" x14ac:dyDescent="0.25">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8" spans="1:25" s="41" customFormat="1" x14ac:dyDescent="0.25">
      <c r="Y68" s="5"/>
    </row>
    <row r="69" spans="1:25" s="41" customFormat="1" x14ac:dyDescent="0.25">
      <c r="Y69" s="5"/>
    </row>
    <row r="70" spans="1:25" s="41" customFormat="1" x14ac:dyDescent="0.25">
      <c r="Y70" s="5"/>
    </row>
    <row r="71" spans="1:25" s="41" customFormat="1" x14ac:dyDescent="0.25">
      <c r="Y71" s="5"/>
    </row>
    <row r="72" spans="1:25" s="41" customFormat="1" x14ac:dyDescent="0.25">
      <c r="Y72" s="5"/>
    </row>
    <row r="73" spans="1:25" x14ac:dyDescent="0.25">
      <c r="A73" s="53" t="s">
        <v>67</v>
      </c>
      <c r="B73" s="53"/>
      <c r="C73" s="53"/>
      <c r="D73" s="53"/>
      <c r="E73" s="53"/>
      <c r="F73" s="53"/>
      <c r="G73" s="53"/>
      <c r="H73" s="53"/>
      <c r="I73" s="53"/>
      <c r="J73" s="53"/>
      <c r="K73" s="53"/>
      <c r="L73" s="53"/>
      <c r="M73" s="53"/>
      <c r="N73" s="53"/>
      <c r="O73" s="53"/>
      <c r="P73" s="53"/>
      <c r="Q73" s="53"/>
      <c r="R73" s="53"/>
      <c r="S73" s="53"/>
      <c r="T73" s="53"/>
      <c r="U73" s="53"/>
    </row>
    <row r="74" spans="1:25" ht="15.75" thickBot="1" x14ac:dyDescent="0.3">
      <c r="A74" s="14"/>
      <c r="B74" s="14"/>
      <c r="C74" s="14"/>
      <c r="D74" s="14"/>
      <c r="E74" s="14"/>
      <c r="F74" s="14"/>
      <c r="G74" s="14"/>
      <c r="H74" s="14"/>
      <c r="I74" s="14"/>
      <c r="J74" s="14"/>
      <c r="K74" s="14"/>
      <c r="L74" s="14"/>
      <c r="M74" s="14"/>
      <c r="N74" s="14"/>
      <c r="O74" s="14"/>
      <c r="P74" s="14"/>
      <c r="Q74" s="14"/>
      <c r="R74" s="14"/>
      <c r="S74" s="14"/>
      <c r="T74" s="14"/>
      <c r="U74" s="14"/>
    </row>
    <row r="75" spans="1:25" x14ac:dyDescent="0.25">
      <c r="A75" s="171" t="str">
        <f>CONCATENATE(Arkusz18!C2," - ",Arkusz18!B2," r.")</f>
        <v>01.01.2018 - 31.01.2018 r.</v>
      </c>
      <c r="B75" s="172"/>
      <c r="C75" s="172"/>
      <c r="D75" s="172"/>
      <c r="E75" s="172"/>
      <c r="F75" s="172"/>
      <c r="G75" s="172"/>
      <c r="H75" s="172"/>
      <c r="I75" s="173"/>
      <c r="M75" s="171" t="str">
        <f>CONCATENATE(Arkusz18!C2," - ",Arkusz18!B2," r.")</f>
        <v>01.01.2018 - 31.01.2018 r.</v>
      </c>
      <c r="N75" s="172"/>
      <c r="O75" s="172"/>
      <c r="P75" s="172"/>
      <c r="Q75" s="172"/>
      <c r="R75" s="172"/>
      <c r="S75" s="172"/>
      <c r="T75" s="172"/>
      <c r="U75" s="173"/>
    </row>
    <row r="76" spans="1:25" ht="15" customHeight="1" x14ac:dyDescent="0.25">
      <c r="A76" s="176" t="s">
        <v>54</v>
      </c>
      <c r="B76" s="177"/>
      <c r="C76" s="178"/>
      <c r="D76" s="165" t="s">
        <v>55</v>
      </c>
      <c r="E76" s="169"/>
      <c r="F76" s="165" t="s">
        <v>56</v>
      </c>
      <c r="G76" s="169"/>
      <c r="H76" s="165" t="s">
        <v>52</v>
      </c>
      <c r="I76" s="166"/>
      <c r="M76" s="176" t="s">
        <v>54</v>
      </c>
      <c r="N76" s="177"/>
      <c r="O76" s="178"/>
      <c r="P76" s="165" t="s">
        <v>57</v>
      </c>
      <c r="Q76" s="169"/>
      <c r="R76" s="165" t="s">
        <v>56</v>
      </c>
      <c r="S76" s="169"/>
      <c r="T76" s="165" t="s">
        <v>52</v>
      </c>
      <c r="U76" s="166"/>
    </row>
    <row r="77" spans="1:25" ht="46.5" customHeight="1" x14ac:dyDescent="0.25">
      <c r="A77" s="179"/>
      <c r="B77" s="180"/>
      <c r="C77" s="181"/>
      <c r="D77" s="167"/>
      <c r="E77" s="170"/>
      <c r="F77" s="167"/>
      <c r="G77" s="170"/>
      <c r="H77" s="167"/>
      <c r="I77" s="168"/>
      <c r="M77" s="179"/>
      <c r="N77" s="180"/>
      <c r="O77" s="181"/>
      <c r="P77" s="167"/>
      <c r="Q77" s="170"/>
      <c r="R77" s="167"/>
      <c r="S77" s="170"/>
      <c r="T77" s="167"/>
      <c r="U77" s="168"/>
    </row>
    <row r="78" spans="1:25" ht="15" customHeight="1" x14ac:dyDescent="0.25">
      <c r="A78" s="193" t="str">
        <f>Arkusz4!B2</f>
        <v>NIEMCY</v>
      </c>
      <c r="B78" s="194"/>
      <c r="C78" s="194"/>
      <c r="D78" s="164">
        <f>Arkusz4!C2</f>
        <v>200</v>
      </c>
      <c r="E78" s="164"/>
      <c r="F78" s="164">
        <f>Arkusz4!D2</f>
        <v>183</v>
      </c>
      <c r="G78" s="164"/>
      <c r="H78" s="164">
        <f>Arkusz4!E2</f>
        <v>79</v>
      </c>
      <c r="I78" s="164"/>
      <c r="M78" s="193" t="str">
        <f>Arkusz5!B2</f>
        <v>NIEMCY</v>
      </c>
      <c r="N78" s="194"/>
      <c r="O78" s="194"/>
      <c r="P78" s="164">
        <f>Arkusz5!C2</f>
        <v>4</v>
      </c>
      <c r="Q78" s="164"/>
      <c r="R78" s="164">
        <f>Arkusz5!D2</f>
        <v>5</v>
      </c>
      <c r="S78" s="164"/>
      <c r="T78" s="164">
        <f>Arkusz5!E2</f>
        <v>1</v>
      </c>
      <c r="U78" s="204"/>
    </row>
    <row r="79" spans="1:25" ht="15" customHeight="1" x14ac:dyDescent="0.25">
      <c r="A79" s="195" t="str">
        <f>Arkusz4!B3</f>
        <v>FRANCJA</v>
      </c>
      <c r="B79" s="196"/>
      <c r="C79" s="196"/>
      <c r="D79" s="188">
        <f>Arkusz4!C3</f>
        <v>141</v>
      </c>
      <c r="E79" s="188"/>
      <c r="F79" s="188">
        <f>Arkusz4!D3</f>
        <v>130</v>
      </c>
      <c r="G79" s="188"/>
      <c r="H79" s="188">
        <f>Arkusz4!E3</f>
        <v>2</v>
      </c>
      <c r="I79" s="188"/>
      <c r="M79" s="195" t="str">
        <f>Arkusz5!B3</f>
        <v>SZWECJA</v>
      </c>
      <c r="N79" s="196"/>
      <c r="O79" s="196"/>
      <c r="P79" s="188">
        <f>Arkusz5!C3</f>
        <v>3</v>
      </c>
      <c r="Q79" s="188"/>
      <c r="R79" s="188">
        <f>Arkusz5!D3</f>
        <v>1</v>
      </c>
      <c r="S79" s="188"/>
      <c r="T79" s="188">
        <f>Arkusz5!E3</f>
        <v>0</v>
      </c>
      <c r="U79" s="202"/>
    </row>
    <row r="80" spans="1:25" ht="15" customHeight="1" x14ac:dyDescent="0.25">
      <c r="A80" s="193" t="str">
        <f>Arkusz4!B4</f>
        <v>NIDERLANDY</v>
      </c>
      <c r="B80" s="194"/>
      <c r="C80" s="194"/>
      <c r="D80" s="164">
        <f>Arkusz4!C4</f>
        <v>17</v>
      </c>
      <c r="E80" s="164"/>
      <c r="F80" s="164">
        <f>Arkusz4!D4</f>
        <v>16</v>
      </c>
      <c r="G80" s="164"/>
      <c r="H80" s="164">
        <f>Arkusz4!E4</f>
        <v>2</v>
      </c>
      <c r="I80" s="164"/>
      <c r="M80" s="193" t="str">
        <f>Arkusz5!B4</f>
        <v>BUŁGARIA</v>
      </c>
      <c r="N80" s="194"/>
      <c r="O80" s="194"/>
      <c r="P80" s="164">
        <f>Arkusz5!C4</f>
        <v>2</v>
      </c>
      <c r="Q80" s="164"/>
      <c r="R80" s="164">
        <f>Arkusz5!D4</f>
        <v>0</v>
      </c>
      <c r="S80" s="164"/>
      <c r="T80" s="164">
        <f>Arkusz5!E4</f>
        <v>0</v>
      </c>
      <c r="U80" s="204"/>
    </row>
    <row r="81" spans="1:25" ht="15" customHeight="1" x14ac:dyDescent="0.25">
      <c r="A81" s="195" t="str">
        <f>Arkusz4!B5</f>
        <v>SZWECJA</v>
      </c>
      <c r="B81" s="196"/>
      <c r="C81" s="196"/>
      <c r="D81" s="188">
        <f>Arkusz4!C5</f>
        <v>13</v>
      </c>
      <c r="E81" s="188"/>
      <c r="F81" s="188">
        <f>Arkusz4!D5</f>
        <v>7</v>
      </c>
      <c r="G81" s="188"/>
      <c r="H81" s="188">
        <f>Arkusz4!E5</f>
        <v>3</v>
      </c>
      <c r="I81" s="188"/>
      <c r="M81" s="195" t="str">
        <f>Arkusz5!B5</f>
        <v>CYPR</v>
      </c>
      <c r="N81" s="196"/>
      <c r="O81" s="196"/>
      <c r="P81" s="188">
        <f>Arkusz5!C5</f>
        <v>2</v>
      </c>
      <c r="Q81" s="188"/>
      <c r="R81" s="188">
        <f>Arkusz5!D5</f>
        <v>0</v>
      </c>
      <c r="S81" s="188"/>
      <c r="T81" s="188">
        <f>Arkusz5!E5</f>
        <v>0</v>
      </c>
      <c r="U81" s="202"/>
    </row>
    <row r="82" spans="1:25" ht="15" customHeight="1" x14ac:dyDescent="0.25">
      <c r="A82" s="193" t="str">
        <f>Arkusz4!B6</f>
        <v>BELGIA</v>
      </c>
      <c r="B82" s="194"/>
      <c r="C82" s="194"/>
      <c r="D82" s="164">
        <f>Arkusz4!C6</f>
        <v>9</v>
      </c>
      <c r="E82" s="164"/>
      <c r="F82" s="164">
        <f>Arkusz4!D6</f>
        <v>8</v>
      </c>
      <c r="G82" s="164"/>
      <c r="H82" s="164">
        <f>Arkusz4!E6</f>
        <v>0</v>
      </c>
      <c r="I82" s="164"/>
      <c r="M82" s="193" t="str">
        <f>Arkusz5!B6</f>
        <v>WŁOCHY</v>
      </c>
      <c r="N82" s="194"/>
      <c r="O82" s="194"/>
      <c r="P82" s="164">
        <f>Arkusz5!C6</f>
        <v>2</v>
      </c>
      <c r="Q82" s="164"/>
      <c r="R82" s="164">
        <f>Arkusz5!D6</f>
        <v>0</v>
      </c>
      <c r="S82" s="164"/>
      <c r="T82" s="164">
        <f>Arkusz5!E6</f>
        <v>0</v>
      </c>
      <c r="U82" s="204"/>
    </row>
    <row r="83" spans="1:25" ht="15" customHeight="1" thickBot="1" x14ac:dyDescent="0.3">
      <c r="A83" s="197" t="str">
        <f>Arkusz4!B7</f>
        <v>Pozostałe</v>
      </c>
      <c r="B83" s="198"/>
      <c r="C83" s="198"/>
      <c r="D83" s="189">
        <f>Arkusz4!C7</f>
        <v>28</v>
      </c>
      <c r="E83" s="189"/>
      <c r="F83" s="189">
        <f>Arkusz4!D7</f>
        <v>20</v>
      </c>
      <c r="G83" s="189"/>
      <c r="H83" s="189">
        <f>Arkusz4!E7</f>
        <v>17</v>
      </c>
      <c r="I83" s="189"/>
      <c r="M83" s="197" t="str">
        <f>Arkusz5!B7</f>
        <v>Pozostałe</v>
      </c>
      <c r="N83" s="198"/>
      <c r="O83" s="198"/>
      <c r="P83" s="189">
        <f>Arkusz5!C7</f>
        <v>6</v>
      </c>
      <c r="Q83" s="189"/>
      <c r="R83" s="189">
        <f>Arkusz5!D7</f>
        <v>1</v>
      </c>
      <c r="S83" s="189"/>
      <c r="T83" s="189">
        <f>Arkusz5!E7</f>
        <v>1</v>
      </c>
      <c r="U83" s="236"/>
    </row>
    <row r="84" spans="1:25" ht="15.75" thickBot="1" x14ac:dyDescent="0.3">
      <c r="A84" s="184" t="s">
        <v>69</v>
      </c>
      <c r="B84" s="185"/>
      <c r="C84" s="185"/>
      <c r="D84" s="182">
        <f>SUM(D78:E83)</f>
        <v>408</v>
      </c>
      <c r="E84" s="182"/>
      <c r="F84" s="182">
        <f>SUM(F78:G83)</f>
        <v>364</v>
      </c>
      <c r="G84" s="182"/>
      <c r="H84" s="182">
        <f>SUM(H78:I83)</f>
        <v>103</v>
      </c>
      <c r="I84" s="183"/>
      <c r="M84" s="184" t="s">
        <v>69</v>
      </c>
      <c r="N84" s="185"/>
      <c r="O84" s="185"/>
      <c r="P84" s="182">
        <f>SUM(P78:Q83)</f>
        <v>19</v>
      </c>
      <c r="Q84" s="182"/>
      <c r="R84" s="182">
        <f t="shared" ref="R84" si="0">SUM(R78:S83)</f>
        <v>7</v>
      </c>
      <c r="S84" s="182"/>
      <c r="T84" s="182">
        <f>SUM(T78:U83)</f>
        <v>2</v>
      </c>
      <c r="U84" s="183"/>
    </row>
    <row r="86" spans="1:25" x14ac:dyDescent="0.25">
      <c r="A86" s="87" t="s">
        <v>165</v>
      </c>
      <c r="B86" s="88"/>
      <c r="C86" s="88"/>
      <c r="D86" s="88"/>
      <c r="E86" s="88"/>
      <c r="F86" s="88"/>
      <c r="G86" s="88"/>
      <c r="H86" s="88"/>
      <c r="I86" s="88"/>
      <c r="J86" s="88"/>
      <c r="K86" s="88"/>
      <c r="L86" s="88"/>
      <c r="M86" s="88"/>
      <c r="N86" s="88"/>
      <c r="O86" s="88"/>
      <c r="P86" s="88"/>
      <c r="Q86" s="88"/>
      <c r="R86" s="88"/>
      <c r="S86" s="88"/>
      <c r="T86" s="88"/>
      <c r="U86" s="88"/>
      <c r="V86" s="88"/>
      <c r="W86" s="88"/>
      <c r="X86" s="88"/>
      <c r="Y86" s="88"/>
    </row>
    <row r="87" spans="1:25" x14ac:dyDescent="0.25">
      <c r="A87" s="88"/>
      <c r="B87" s="88"/>
      <c r="C87" s="88"/>
      <c r="D87" s="88"/>
      <c r="E87" s="88"/>
      <c r="F87" s="88"/>
      <c r="G87" s="88"/>
      <c r="H87" s="88"/>
      <c r="I87" s="88"/>
      <c r="J87" s="88"/>
      <c r="K87" s="88"/>
      <c r="L87" s="88"/>
      <c r="M87" s="88"/>
      <c r="N87" s="88"/>
      <c r="O87" s="88"/>
      <c r="P87" s="88"/>
      <c r="Q87" s="88"/>
      <c r="R87" s="88"/>
      <c r="S87" s="88"/>
      <c r="T87" s="88"/>
      <c r="U87" s="88"/>
      <c r="V87" s="88"/>
      <c r="W87" s="88"/>
      <c r="X87" s="88"/>
      <c r="Y87" s="88"/>
    </row>
    <row r="88" spans="1:25" s="41" customFormat="1" x14ac:dyDescent="0.25">
      <c r="A88" s="88"/>
      <c r="B88" s="88"/>
      <c r="C88" s="88"/>
      <c r="D88" s="88"/>
      <c r="E88" s="88"/>
      <c r="F88" s="88"/>
      <c r="G88" s="88"/>
      <c r="H88" s="88"/>
      <c r="I88" s="88"/>
      <c r="J88" s="88"/>
      <c r="K88" s="88"/>
      <c r="L88" s="88"/>
      <c r="M88" s="88"/>
      <c r="N88" s="88"/>
      <c r="O88" s="88"/>
      <c r="P88" s="88"/>
      <c r="Q88" s="88"/>
      <c r="R88" s="88"/>
      <c r="S88" s="88"/>
      <c r="T88" s="88"/>
      <c r="U88" s="88"/>
      <c r="V88" s="88"/>
      <c r="W88" s="88"/>
      <c r="X88" s="88"/>
      <c r="Y88" s="88"/>
    </row>
    <row r="89" spans="1:25" s="41" customFormat="1" x14ac:dyDescent="0.25">
      <c r="A89" s="88"/>
      <c r="B89" s="88"/>
      <c r="C89" s="88"/>
      <c r="D89" s="88"/>
      <c r="E89" s="88"/>
      <c r="F89" s="88"/>
      <c r="G89" s="88"/>
      <c r="H89" s="88"/>
      <c r="I89" s="88"/>
      <c r="J89" s="88"/>
      <c r="K89" s="88"/>
      <c r="L89" s="88"/>
      <c r="M89" s="88"/>
      <c r="N89" s="88"/>
      <c r="O89" s="88"/>
      <c r="P89" s="88"/>
      <c r="Q89" s="88"/>
      <c r="R89" s="88"/>
      <c r="S89" s="88"/>
      <c r="T89" s="88"/>
      <c r="U89" s="88"/>
      <c r="V89" s="88"/>
      <c r="W89" s="88"/>
      <c r="X89" s="88"/>
      <c r="Y89" s="88"/>
    </row>
    <row r="90" spans="1:25" s="41" customFormat="1" x14ac:dyDescent="0.25">
      <c r="A90" s="88"/>
      <c r="B90" s="88"/>
      <c r="C90" s="88"/>
      <c r="D90" s="88"/>
      <c r="E90" s="88"/>
      <c r="F90" s="88"/>
      <c r="G90" s="88"/>
      <c r="H90" s="88"/>
      <c r="I90" s="88"/>
      <c r="J90" s="88"/>
      <c r="K90" s="88"/>
      <c r="L90" s="88"/>
      <c r="M90" s="88"/>
      <c r="N90" s="88"/>
      <c r="O90" s="88"/>
      <c r="P90" s="88"/>
      <c r="Q90" s="88"/>
      <c r="R90" s="88"/>
      <c r="S90" s="88"/>
      <c r="T90" s="88"/>
      <c r="U90" s="88"/>
      <c r="V90" s="88"/>
      <c r="W90" s="88"/>
      <c r="X90" s="88"/>
      <c r="Y90" s="88"/>
    </row>
    <row r="91" spans="1:25" x14ac:dyDescent="0.25">
      <c r="A91" s="88"/>
      <c r="B91" s="88"/>
      <c r="C91" s="88"/>
      <c r="D91" s="88"/>
      <c r="E91" s="88"/>
      <c r="F91" s="88"/>
      <c r="G91" s="88"/>
      <c r="H91" s="88"/>
      <c r="I91" s="88"/>
      <c r="J91" s="88"/>
      <c r="K91" s="88"/>
      <c r="L91" s="88"/>
      <c r="M91" s="88"/>
      <c r="N91" s="88"/>
      <c r="O91" s="88"/>
      <c r="P91" s="88"/>
      <c r="Q91" s="88"/>
      <c r="R91" s="88"/>
      <c r="S91" s="88"/>
      <c r="T91" s="88"/>
      <c r="U91" s="88"/>
      <c r="V91" s="88"/>
      <c r="W91" s="88"/>
      <c r="X91" s="88"/>
      <c r="Y91" s="88"/>
    </row>
    <row r="92" spans="1:25" x14ac:dyDescent="0.25">
      <c r="A92" s="88"/>
      <c r="B92" s="88"/>
      <c r="C92" s="88"/>
      <c r="D92" s="88"/>
      <c r="E92" s="88"/>
      <c r="F92" s="88"/>
      <c r="G92" s="88"/>
      <c r="H92" s="88"/>
      <c r="I92" s="88"/>
      <c r="J92" s="88"/>
      <c r="K92" s="88"/>
      <c r="L92" s="88"/>
      <c r="M92" s="88"/>
      <c r="N92" s="88"/>
      <c r="O92" s="88"/>
      <c r="P92" s="88"/>
      <c r="Q92" s="88"/>
      <c r="R92" s="88"/>
      <c r="S92" s="88"/>
      <c r="T92" s="88"/>
      <c r="U92" s="88"/>
      <c r="V92" s="88"/>
      <c r="W92" s="88"/>
      <c r="X92" s="88"/>
      <c r="Y92" s="88"/>
    </row>
    <row r="93" spans="1:25" x14ac:dyDescent="0.25">
      <c r="A93" s="88"/>
      <c r="B93" s="88"/>
      <c r="C93" s="88"/>
      <c r="D93" s="88"/>
      <c r="E93" s="88"/>
      <c r="F93" s="88"/>
      <c r="G93" s="88"/>
      <c r="H93" s="88"/>
      <c r="I93" s="88"/>
      <c r="J93" s="88"/>
      <c r="K93" s="88"/>
      <c r="L93" s="88"/>
      <c r="M93" s="88"/>
      <c r="N93" s="88"/>
      <c r="O93" s="88"/>
      <c r="P93" s="88"/>
      <c r="Q93" s="88"/>
      <c r="R93" s="88"/>
      <c r="S93" s="88"/>
      <c r="T93" s="88"/>
      <c r="U93" s="88"/>
      <c r="V93" s="88"/>
      <c r="W93" s="88"/>
      <c r="X93" s="88"/>
      <c r="Y93" s="88"/>
    </row>
    <row r="94" spans="1:25" x14ac:dyDescent="0.25">
      <c r="A94" s="88"/>
      <c r="B94" s="88"/>
      <c r="C94" s="88"/>
      <c r="D94" s="88"/>
      <c r="E94" s="88"/>
      <c r="F94" s="88"/>
      <c r="G94" s="88"/>
      <c r="H94" s="88"/>
      <c r="I94" s="88"/>
      <c r="J94" s="88"/>
      <c r="K94" s="88"/>
      <c r="L94" s="88"/>
      <c r="M94" s="88"/>
      <c r="N94" s="88"/>
      <c r="O94" s="88"/>
      <c r="P94" s="88"/>
      <c r="Q94" s="88"/>
      <c r="R94" s="88"/>
      <c r="S94" s="88"/>
      <c r="T94" s="88"/>
      <c r="U94" s="88"/>
      <c r="V94" s="88"/>
      <c r="W94" s="88"/>
      <c r="X94" s="88"/>
      <c r="Y94" s="88"/>
    </row>
    <row r="95" spans="1:25" x14ac:dyDescent="0.25">
      <c r="A95" s="88"/>
      <c r="B95" s="88"/>
      <c r="C95" s="88"/>
      <c r="D95" s="88"/>
      <c r="E95" s="88"/>
      <c r="F95" s="88"/>
      <c r="G95" s="88"/>
      <c r="H95" s="88"/>
      <c r="I95" s="88"/>
      <c r="J95" s="88"/>
      <c r="K95" s="88"/>
      <c r="L95" s="88"/>
      <c r="M95" s="88"/>
      <c r="N95" s="88"/>
      <c r="O95" s="88"/>
      <c r="P95" s="88"/>
      <c r="Q95" s="88"/>
      <c r="R95" s="88"/>
      <c r="S95" s="88"/>
      <c r="T95" s="88"/>
      <c r="U95" s="88"/>
      <c r="V95" s="88"/>
      <c r="W95" s="88"/>
      <c r="X95" s="88"/>
      <c r="Y95" s="88"/>
    </row>
    <row r="97" spans="1:26" ht="15" customHeight="1" x14ac:dyDescent="0.25">
      <c r="A97" s="238" t="s">
        <v>68</v>
      </c>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row>
    <row r="98" spans="1:26" x14ac:dyDescent="0.25">
      <c r="A98" s="15"/>
      <c r="B98" s="15"/>
      <c r="C98" s="15"/>
      <c r="D98" s="15"/>
      <c r="E98" s="15"/>
      <c r="F98" s="15"/>
      <c r="G98" s="15"/>
      <c r="H98" s="15"/>
      <c r="I98" s="15"/>
      <c r="J98" s="15"/>
      <c r="K98" s="15"/>
      <c r="L98" s="15"/>
      <c r="M98" s="15"/>
      <c r="N98" s="15"/>
      <c r="O98" s="15"/>
      <c r="P98" s="15"/>
      <c r="Q98" s="15"/>
      <c r="R98" s="15"/>
      <c r="S98" s="15"/>
      <c r="T98" s="15"/>
      <c r="U98" s="15"/>
    </row>
    <row r="99" spans="1:26" x14ac:dyDescent="0.25">
      <c r="A99" s="53" t="s">
        <v>142</v>
      </c>
      <c r="B99" s="53"/>
      <c r="C99" s="53"/>
      <c r="D99" s="53"/>
      <c r="E99" s="53"/>
      <c r="F99" s="53"/>
      <c r="G99" s="53"/>
      <c r="H99" s="53"/>
      <c r="I99" s="53"/>
      <c r="J99" s="53"/>
      <c r="K99" s="53"/>
      <c r="L99" s="53"/>
      <c r="M99" s="53"/>
      <c r="N99" s="53"/>
      <c r="O99" s="53"/>
      <c r="P99" s="53"/>
      <c r="Q99" s="53"/>
      <c r="R99" s="53"/>
      <c r="S99" s="53"/>
      <c r="T99" s="53"/>
      <c r="U99" s="53"/>
    </row>
    <row r="100" spans="1:26" x14ac:dyDescent="0.25">
      <c r="A100" s="14"/>
      <c r="B100" s="14"/>
      <c r="C100" s="14"/>
      <c r="D100" s="14"/>
      <c r="E100" s="14"/>
      <c r="F100" s="14"/>
      <c r="G100" s="14"/>
      <c r="H100" s="14"/>
      <c r="I100" s="14"/>
      <c r="J100" s="14"/>
      <c r="K100" s="14"/>
      <c r="L100" s="14"/>
      <c r="M100" s="14"/>
      <c r="N100" s="14"/>
      <c r="O100" s="14"/>
      <c r="P100" s="14"/>
      <c r="Q100" s="14"/>
      <c r="R100" s="14"/>
      <c r="S100" s="14"/>
      <c r="T100" s="14"/>
      <c r="U100" s="14"/>
    </row>
    <row r="101" spans="1:26" ht="15.75" thickBot="1" x14ac:dyDescent="0.3">
      <c r="A101" s="14"/>
      <c r="B101" s="14"/>
      <c r="C101" s="14"/>
      <c r="D101" s="14"/>
      <c r="E101" s="14"/>
      <c r="F101" s="14"/>
      <c r="G101" s="14"/>
      <c r="H101" s="14"/>
      <c r="I101" s="14"/>
      <c r="J101" s="14"/>
      <c r="K101" s="14"/>
      <c r="L101" s="14"/>
      <c r="M101" s="14"/>
      <c r="N101" s="14"/>
      <c r="O101" s="14"/>
      <c r="P101" s="14"/>
      <c r="Q101" s="14"/>
      <c r="R101" s="14"/>
      <c r="S101" s="14"/>
      <c r="T101" s="14"/>
      <c r="U101" s="14"/>
    </row>
    <row r="102" spans="1:26" x14ac:dyDescent="0.25">
      <c r="C102" s="142" t="s">
        <v>0</v>
      </c>
      <c r="D102" s="143"/>
      <c r="E102" s="143"/>
      <c r="F102" s="143"/>
      <c r="G102" s="205" t="str">
        <f>CONCATENATE(Arkusz18!A2," - ",Arkusz18!B2," r.")</f>
        <v>01.01.2018 - 31.01.2018 r.</v>
      </c>
      <c r="H102" s="205"/>
      <c r="I102" s="205"/>
      <c r="J102" s="205"/>
      <c r="K102" s="205"/>
      <c r="L102" s="205"/>
      <c r="M102" s="205"/>
      <c r="N102" s="205"/>
      <c r="O102" s="205"/>
      <c r="P102" s="205"/>
      <c r="Q102" s="205"/>
      <c r="R102" s="205"/>
      <c r="S102" s="205"/>
      <c r="T102" s="205"/>
      <c r="U102" s="206"/>
    </row>
    <row r="103" spans="1:26" ht="72" customHeight="1" x14ac:dyDescent="0.25">
      <c r="C103" s="144"/>
      <c r="D103" s="145"/>
      <c r="E103" s="145"/>
      <c r="F103" s="145"/>
      <c r="G103" s="190" t="s">
        <v>58</v>
      </c>
      <c r="H103" s="191"/>
      <c r="I103" s="192"/>
      <c r="J103" s="190" t="s">
        <v>59</v>
      </c>
      <c r="K103" s="191"/>
      <c r="L103" s="192"/>
      <c r="M103" s="190" t="s">
        <v>60</v>
      </c>
      <c r="N103" s="191"/>
      <c r="O103" s="192"/>
      <c r="P103" s="190" t="s">
        <v>71</v>
      </c>
      <c r="Q103" s="191"/>
      <c r="R103" s="192"/>
      <c r="S103" s="190" t="s">
        <v>61</v>
      </c>
      <c r="T103" s="191"/>
      <c r="U103" s="203"/>
    </row>
    <row r="104" spans="1:26" x14ac:dyDescent="0.25">
      <c r="C104" s="200" t="str">
        <f>Arkusz6!B2</f>
        <v>ROSJA</v>
      </c>
      <c r="D104" s="201"/>
      <c r="E104" s="201"/>
      <c r="F104" s="201"/>
      <c r="G104" s="133">
        <f>Arkusz6!C2</f>
        <v>0</v>
      </c>
      <c r="H104" s="133"/>
      <c r="I104" s="133"/>
      <c r="J104" s="133">
        <f>Arkusz6!D2</f>
        <v>4</v>
      </c>
      <c r="K104" s="133"/>
      <c r="L104" s="133"/>
      <c r="M104" s="133">
        <f>Arkusz6!E2</f>
        <v>0</v>
      </c>
      <c r="N104" s="133"/>
      <c r="O104" s="133"/>
      <c r="P104" s="133">
        <f>Arkusz6!F2</f>
        <v>69</v>
      </c>
      <c r="Q104" s="133"/>
      <c r="R104" s="133"/>
      <c r="S104" s="133">
        <f>Arkusz6!G2</f>
        <v>147</v>
      </c>
      <c r="T104" s="133"/>
      <c r="U104" s="133"/>
    </row>
    <row r="105" spans="1:26" ht="15" customHeight="1" x14ac:dyDescent="0.25">
      <c r="C105" s="134" t="str">
        <f>Arkusz6!B3</f>
        <v>UKRAINA</v>
      </c>
      <c r="D105" s="135"/>
      <c r="E105" s="135"/>
      <c r="F105" s="135"/>
      <c r="G105" s="199">
        <f>Arkusz6!C3</f>
        <v>0</v>
      </c>
      <c r="H105" s="199"/>
      <c r="I105" s="199"/>
      <c r="J105" s="199">
        <f>Arkusz6!D3</f>
        <v>23</v>
      </c>
      <c r="K105" s="199"/>
      <c r="L105" s="199"/>
      <c r="M105" s="199">
        <f>Arkusz6!E3</f>
        <v>0</v>
      </c>
      <c r="N105" s="199"/>
      <c r="O105" s="199"/>
      <c r="P105" s="199">
        <f>Arkusz6!F3</f>
        <v>21</v>
      </c>
      <c r="Q105" s="199"/>
      <c r="R105" s="199"/>
      <c r="S105" s="199">
        <f>Arkusz6!G3</f>
        <v>8</v>
      </c>
      <c r="T105" s="199"/>
      <c r="U105" s="199"/>
    </row>
    <row r="106" spans="1:26" ht="15" customHeight="1" x14ac:dyDescent="0.25">
      <c r="C106" s="200" t="str">
        <f>Arkusz6!B4</f>
        <v>TADŻYKISTAN</v>
      </c>
      <c r="D106" s="201"/>
      <c r="E106" s="201"/>
      <c r="F106" s="201"/>
      <c r="G106" s="133">
        <f>Arkusz6!C4</f>
        <v>0</v>
      </c>
      <c r="H106" s="133"/>
      <c r="I106" s="133"/>
      <c r="J106" s="133">
        <f>Arkusz6!D4</f>
        <v>1</v>
      </c>
      <c r="K106" s="133"/>
      <c r="L106" s="133"/>
      <c r="M106" s="133">
        <f>Arkusz6!E4</f>
        <v>0</v>
      </c>
      <c r="N106" s="133"/>
      <c r="O106" s="133"/>
      <c r="P106" s="133">
        <f>Arkusz6!F4</f>
        <v>9</v>
      </c>
      <c r="Q106" s="133"/>
      <c r="R106" s="133"/>
      <c r="S106" s="133">
        <f>Arkusz6!G4</f>
        <v>3</v>
      </c>
      <c r="T106" s="133"/>
      <c r="U106" s="133"/>
    </row>
    <row r="107" spans="1:26" ht="15" customHeight="1" x14ac:dyDescent="0.25">
      <c r="C107" s="134" t="str">
        <f>Arkusz6!B5</f>
        <v>BANGLADESZ</v>
      </c>
      <c r="D107" s="135"/>
      <c r="E107" s="135"/>
      <c r="F107" s="135"/>
      <c r="G107" s="199">
        <f>Arkusz6!C5</f>
        <v>0</v>
      </c>
      <c r="H107" s="199"/>
      <c r="I107" s="199"/>
      <c r="J107" s="199">
        <f>Arkusz6!D5</f>
        <v>0</v>
      </c>
      <c r="K107" s="199"/>
      <c r="L107" s="199"/>
      <c r="M107" s="199">
        <f>Arkusz6!E5</f>
        <v>0</v>
      </c>
      <c r="N107" s="199"/>
      <c r="O107" s="199"/>
      <c r="P107" s="199">
        <f>Arkusz6!F5</f>
        <v>9</v>
      </c>
      <c r="Q107" s="199"/>
      <c r="R107" s="199"/>
      <c r="S107" s="199">
        <f>Arkusz6!G5</f>
        <v>0</v>
      </c>
      <c r="T107" s="199"/>
      <c r="U107" s="199"/>
    </row>
    <row r="108" spans="1:26" ht="15" customHeight="1" x14ac:dyDescent="0.25">
      <c r="C108" s="200" t="str">
        <f>Arkusz6!B6</f>
        <v>ARMENIA</v>
      </c>
      <c r="D108" s="201"/>
      <c r="E108" s="201"/>
      <c r="F108" s="201"/>
      <c r="G108" s="133">
        <f>Arkusz6!C6</f>
        <v>0</v>
      </c>
      <c r="H108" s="133"/>
      <c r="I108" s="133"/>
      <c r="J108" s="133">
        <f>Arkusz6!D6</f>
        <v>0</v>
      </c>
      <c r="K108" s="133"/>
      <c r="L108" s="133"/>
      <c r="M108" s="133">
        <f>Arkusz6!E6</f>
        <v>0</v>
      </c>
      <c r="N108" s="133"/>
      <c r="O108" s="133"/>
      <c r="P108" s="133">
        <f>Arkusz6!F6</f>
        <v>1</v>
      </c>
      <c r="Q108" s="133"/>
      <c r="R108" s="133"/>
      <c r="S108" s="133">
        <f>Arkusz6!G6</f>
        <v>5</v>
      </c>
      <c r="T108" s="133"/>
      <c r="U108" s="133"/>
    </row>
    <row r="109" spans="1:26" ht="15" customHeight="1" thickBot="1" x14ac:dyDescent="0.3">
      <c r="C109" s="138" t="str">
        <f>Arkusz6!B7</f>
        <v>Pozostałe</v>
      </c>
      <c r="D109" s="139"/>
      <c r="E109" s="139"/>
      <c r="F109" s="139"/>
      <c r="G109" s="137">
        <f>Arkusz6!C7</f>
        <v>9</v>
      </c>
      <c r="H109" s="137"/>
      <c r="I109" s="137"/>
      <c r="J109" s="137">
        <f>Arkusz6!D7</f>
        <v>2</v>
      </c>
      <c r="K109" s="137"/>
      <c r="L109" s="137"/>
      <c r="M109" s="137">
        <f>Arkusz6!E7</f>
        <v>0</v>
      </c>
      <c r="N109" s="137"/>
      <c r="O109" s="137"/>
      <c r="P109" s="137">
        <f>Arkusz6!F7</f>
        <v>16</v>
      </c>
      <c r="Q109" s="137"/>
      <c r="R109" s="137"/>
      <c r="S109" s="137">
        <f>Arkusz6!G7</f>
        <v>19</v>
      </c>
      <c r="T109" s="137"/>
      <c r="U109" s="137"/>
    </row>
    <row r="110" spans="1:26" ht="15.75" thickBot="1" x14ac:dyDescent="0.3">
      <c r="C110" s="140" t="s">
        <v>1</v>
      </c>
      <c r="D110" s="141"/>
      <c r="E110" s="141"/>
      <c r="F110" s="141"/>
      <c r="G110" s="91">
        <f>SUM(G104:I109)</f>
        <v>9</v>
      </c>
      <c r="H110" s="91"/>
      <c r="I110" s="91"/>
      <c r="J110" s="91">
        <f t="shared" ref="J110" si="1">SUM(J104:L109)</f>
        <v>30</v>
      </c>
      <c r="K110" s="91"/>
      <c r="L110" s="91"/>
      <c r="M110" s="91">
        <f t="shared" ref="M110" si="2">SUM(M104:O109)</f>
        <v>0</v>
      </c>
      <c r="N110" s="91"/>
      <c r="O110" s="91"/>
      <c r="P110" s="91">
        <f t="shared" ref="P110" si="3">SUM(P104:R109)</f>
        <v>125</v>
      </c>
      <c r="Q110" s="91"/>
      <c r="R110" s="91"/>
      <c r="S110" s="91">
        <f>SUM(S104:U109)</f>
        <v>182</v>
      </c>
      <c r="T110" s="91"/>
      <c r="U110" s="92"/>
      <c r="V110" s="272"/>
    </row>
    <row r="114" spans="1:25" x14ac:dyDescent="0.25">
      <c r="A114" s="87" t="s">
        <v>166</v>
      </c>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row>
    <row r="115" spans="1:25" x14ac:dyDescent="0.25">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row>
    <row r="116" spans="1:25" x14ac:dyDescent="0.25">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row>
    <row r="117" spans="1:25" x14ac:dyDescent="0.25">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row>
    <row r="118" spans="1:25" x14ac:dyDescent="0.25">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row>
    <row r="119" spans="1:25" x14ac:dyDescent="0.25">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row>
    <row r="120" spans="1:25" x14ac:dyDescent="0.25">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row>
    <row r="121" spans="1:25" x14ac:dyDescent="0.25">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row>
    <row r="122" spans="1:25" x14ac:dyDescent="0.25">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row>
    <row r="123" spans="1:25" x14ac:dyDescent="0.25">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row>
    <row r="124" spans="1:25" x14ac:dyDescent="0.25">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row>
    <row r="128" spans="1:25" ht="15" customHeight="1" x14ac:dyDescent="0.25">
      <c r="A128" s="53" t="s">
        <v>143</v>
      </c>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row>
    <row r="129" spans="1:25"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row>
    <row r="130" spans="1:25" x14ac:dyDescent="0.25">
      <c r="A130" s="14"/>
      <c r="B130" s="14"/>
      <c r="C130" s="14"/>
      <c r="D130" s="14"/>
      <c r="E130" s="14"/>
      <c r="F130" s="14"/>
      <c r="G130" s="14"/>
      <c r="H130" s="14"/>
      <c r="I130" s="14"/>
      <c r="J130" s="14"/>
      <c r="K130" s="14"/>
      <c r="L130" s="14"/>
      <c r="M130" s="14"/>
      <c r="N130" s="14"/>
      <c r="O130" s="14"/>
      <c r="P130" s="14"/>
      <c r="Q130" s="14"/>
      <c r="R130" s="14"/>
      <c r="S130" s="14"/>
      <c r="T130" s="14"/>
      <c r="U130" s="14"/>
    </row>
    <row r="131" spans="1:25" ht="15.75" thickBot="1" x14ac:dyDescent="0.3"/>
    <row r="132" spans="1:25" ht="27" customHeight="1" x14ac:dyDescent="0.25">
      <c r="B132" s="142" t="s">
        <v>8</v>
      </c>
      <c r="C132" s="143"/>
      <c r="D132" s="143"/>
      <c r="E132" s="143"/>
      <c r="F132" s="143"/>
      <c r="G132" s="143"/>
      <c r="H132" s="143"/>
      <c r="I132" s="143"/>
      <c r="J132" s="132" t="str">
        <f>Arkusz8!C6</f>
        <v>28.12.2017 - 03.01.2018</v>
      </c>
      <c r="K132" s="132"/>
      <c r="L132" s="132"/>
      <c r="M132" s="132" t="str">
        <f>Arkusz8!C10</f>
        <v>04.01.2018 - 10.01.2018</v>
      </c>
      <c r="N132" s="132"/>
      <c r="O132" s="132"/>
      <c r="P132" s="132" t="str">
        <f>Arkusz8!C9</f>
        <v>11.01.2018 - 17.01.2018</v>
      </c>
      <c r="Q132" s="132"/>
      <c r="R132" s="132"/>
      <c r="S132" s="132" t="str">
        <f>Arkusz8!C8</f>
        <v>18.01.2018 - 24.01.2018</v>
      </c>
      <c r="T132" s="132"/>
      <c r="U132" s="132"/>
      <c r="V132" s="132" t="str">
        <f>Arkusz8!C7</f>
        <v>25.01.2018 - 31.01.2018</v>
      </c>
      <c r="W132" s="132"/>
      <c r="X132" s="156"/>
    </row>
    <row r="133" spans="1:25" ht="15" customHeight="1" x14ac:dyDescent="0.25">
      <c r="B133" s="209" t="s">
        <v>28</v>
      </c>
      <c r="C133" s="210"/>
      <c r="D133" s="210"/>
      <c r="E133" s="210"/>
      <c r="F133" s="210"/>
      <c r="G133" s="210"/>
      <c r="H133" s="210"/>
      <c r="I133" s="210"/>
      <c r="J133" s="131">
        <f>Arkusz8!A6</f>
        <v>1425</v>
      </c>
      <c r="K133" s="131"/>
      <c r="L133" s="131"/>
      <c r="M133" s="131">
        <f>Arkusz8!A5</f>
        <v>1451</v>
      </c>
      <c r="N133" s="131"/>
      <c r="O133" s="131"/>
      <c r="P133" s="131">
        <f>Arkusz8!A4</f>
        <v>1485</v>
      </c>
      <c r="Q133" s="131"/>
      <c r="R133" s="131"/>
      <c r="S133" s="131">
        <f>Arkusz8!A3</f>
        <v>1456</v>
      </c>
      <c r="T133" s="131"/>
      <c r="U133" s="131"/>
      <c r="V133" s="131">
        <f>Arkusz8!A2</f>
        <v>1471</v>
      </c>
      <c r="W133" s="131"/>
      <c r="X133" s="131"/>
    </row>
    <row r="134" spans="1:25" x14ac:dyDescent="0.25">
      <c r="B134" s="207" t="s">
        <v>5</v>
      </c>
      <c r="C134" s="208"/>
      <c r="D134" s="208"/>
      <c r="E134" s="208"/>
      <c r="F134" s="208"/>
      <c r="G134" s="208"/>
      <c r="H134" s="208"/>
      <c r="I134" s="208"/>
      <c r="J134" s="133">
        <f>Arkusz8!A11</f>
        <v>1982</v>
      </c>
      <c r="K134" s="133"/>
      <c r="L134" s="133"/>
      <c r="M134" s="133">
        <f>Arkusz8!A10</f>
        <v>1954</v>
      </c>
      <c r="N134" s="133"/>
      <c r="O134" s="133"/>
      <c r="P134" s="133">
        <f>Arkusz8!A9</f>
        <v>1939</v>
      </c>
      <c r="Q134" s="133"/>
      <c r="R134" s="133"/>
      <c r="S134" s="133">
        <f>Arkusz8!A8</f>
        <v>1927</v>
      </c>
      <c r="T134" s="133"/>
      <c r="U134" s="133"/>
      <c r="V134" s="133">
        <f>Arkusz8!A7</f>
        <v>1905</v>
      </c>
      <c r="W134" s="133"/>
      <c r="X134" s="133"/>
    </row>
    <row r="135" spans="1:25" ht="15" customHeight="1" x14ac:dyDescent="0.25">
      <c r="B135" s="209" t="s">
        <v>6</v>
      </c>
      <c r="C135" s="210"/>
      <c r="D135" s="210"/>
      <c r="E135" s="210"/>
      <c r="F135" s="210"/>
      <c r="G135" s="210"/>
      <c r="H135" s="210"/>
      <c r="I135" s="210"/>
      <c r="J135" s="131">
        <f>Arkusz8!A16</f>
        <v>35</v>
      </c>
      <c r="K135" s="131"/>
      <c r="L135" s="131"/>
      <c r="M135" s="131">
        <f>Arkusz8!A15</f>
        <v>81</v>
      </c>
      <c r="N135" s="131"/>
      <c r="O135" s="131"/>
      <c r="P135" s="131">
        <f>Arkusz8!A14</f>
        <v>68</v>
      </c>
      <c r="Q135" s="131"/>
      <c r="R135" s="131"/>
      <c r="S135" s="131">
        <f>Arkusz8!A13</f>
        <v>89</v>
      </c>
      <c r="T135" s="131"/>
      <c r="U135" s="131"/>
      <c r="V135" s="131">
        <f>Arkusz8!A12</f>
        <v>43</v>
      </c>
      <c r="W135" s="131"/>
      <c r="X135" s="131"/>
    </row>
    <row r="136" spans="1:25" ht="15" customHeight="1" x14ac:dyDescent="0.25">
      <c r="B136" s="153" t="s">
        <v>7</v>
      </c>
      <c r="C136" s="154"/>
      <c r="D136" s="154"/>
      <c r="E136" s="154"/>
      <c r="F136" s="154"/>
      <c r="G136" s="154"/>
      <c r="H136" s="154"/>
      <c r="I136" s="154"/>
      <c r="J136" s="133">
        <f>Arkusz8!A21</f>
        <v>30</v>
      </c>
      <c r="K136" s="133"/>
      <c r="L136" s="133"/>
      <c r="M136" s="133">
        <f>Arkusz8!A20</f>
        <v>68</v>
      </c>
      <c r="N136" s="133"/>
      <c r="O136" s="133"/>
      <c r="P136" s="133">
        <f>Arkusz8!A19</f>
        <v>83</v>
      </c>
      <c r="Q136" s="133"/>
      <c r="R136" s="133"/>
      <c r="S136" s="133">
        <f>Arkusz8!A18</f>
        <v>54</v>
      </c>
      <c r="T136" s="133"/>
      <c r="U136" s="133"/>
      <c r="V136" s="133">
        <f>Arkusz8!A17</f>
        <v>50</v>
      </c>
      <c r="W136" s="133"/>
      <c r="X136" s="133"/>
    </row>
    <row r="137" spans="1:25" ht="15" customHeight="1" thickBot="1" x14ac:dyDescent="0.3">
      <c r="B137" s="146" t="s">
        <v>92</v>
      </c>
      <c r="C137" s="147"/>
      <c r="D137" s="147"/>
      <c r="E137" s="147"/>
      <c r="F137" s="147"/>
      <c r="G137" s="147"/>
      <c r="H137" s="147"/>
      <c r="I137" s="147"/>
      <c r="J137" s="155">
        <f>Arkusz8!A26</f>
        <v>0</v>
      </c>
      <c r="K137" s="155"/>
      <c r="L137" s="155"/>
      <c r="M137" s="155">
        <f>Arkusz8!A25</f>
        <v>0</v>
      </c>
      <c r="N137" s="155"/>
      <c r="O137" s="155"/>
      <c r="P137" s="155">
        <f>Arkusz8!A24</f>
        <v>0</v>
      </c>
      <c r="Q137" s="155"/>
      <c r="R137" s="155"/>
      <c r="S137" s="155">
        <f>Arkusz8!A23</f>
        <v>0</v>
      </c>
      <c r="T137" s="155"/>
      <c r="U137" s="155"/>
      <c r="V137" s="155">
        <f>Arkusz8!A22</f>
        <v>0</v>
      </c>
      <c r="W137" s="155"/>
      <c r="X137" s="155"/>
    </row>
    <row r="138" spans="1:25" ht="15" customHeight="1" thickBot="1" x14ac:dyDescent="0.3">
      <c r="B138" s="122" t="s">
        <v>93</v>
      </c>
      <c r="C138" s="123"/>
      <c r="D138" s="123"/>
      <c r="E138" s="123"/>
      <c r="F138" s="123"/>
      <c r="G138" s="123"/>
      <c r="H138" s="123"/>
      <c r="I138" s="123"/>
      <c r="J138" s="117">
        <f>SUM(J133,J134,J137)</f>
        <v>3407</v>
      </c>
      <c r="K138" s="117"/>
      <c r="L138" s="117"/>
      <c r="M138" s="117">
        <f>SUM(M133,M134,M137)</f>
        <v>3405</v>
      </c>
      <c r="N138" s="117"/>
      <c r="O138" s="117"/>
      <c r="P138" s="117">
        <f>SUM(P133,P134,P137)</f>
        <v>3424</v>
      </c>
      <c r="Q138" s="117"/>
      <c r="R138" s="117"/>
      <c r="S138" s="117">
        <f>SUM(S133,S134,S137)</f>
        <v>3383</v>
      </c>
      <c r="T138" s="117"/>
      <c r="U138" s="117"/>
      <c r="V138" s="117">
        <f>SUM(V133,V134,V137)</f>
        <v>3376</v>
      </c>
      <c r="W138" s="117"/>
      <c r="X138" s="121"/>
    </row>
    <row r="139" spans="1:25" s="29" customFormat="1" ht="15" customHeight="1" x14ac:dyDescent="0.25">
      <c r="B139" s="31"/>
      <c r="C139" s="31"/>
      <c r="D139" s="31"/>
      <c r="E139" s="31"/>
      <c r="F139" s="31"/>
      <c r="G139" s="31"/>
      <c r="H139" s="31"/>
      <c r="I139" s="31"/>
      <c r="J139" s="32"/>
      <c r="K139" s="32"/>
      <c r="L139" s="32"/>
      <c r="M139" s="32"/>
      <c r="N139" s="32"/>
      <c r="O139" s="32"/>
      <c r="P139" s="32"/>
      <c r="Q139" s="32"/>
      <c r="R139" s="32"/>
      <c r="S139" s="32"/>
      <c r="T139" s="32"/>
      <c r="U139" s="32"/>
      <c r="V139" s="32"/>
      <c r="W139" s="32"/>
      <c r="X139" s="32"/>
      <c r="Y139" s="5"/>
    </row>
    <row r="140" spans="1:25" s="29" customFormat="1" ht="15" customHeight="1" x14ac:dyDescent="0.25">
      <c r="B140" s="31"/>
      <c r="C140" s="31"/>
      <c r="D140" s="31"/>
      <c r="E140" s="31"/>
      <c r="F140" s="31"/>
      <c r="G140" s="31"/>
      <c r="H140" s="31"/>
      <c r="I140" s="31"/>
      <c r="J140" s="32"/>
      <c r="K140" s="32"/>
      <c r="L140" s="32"/>
      <c r="M140" s="32"/>
      <c r="N140" s="32"/>
      <c r="O140" s="32"/>
      <c r="P140" s="32"/>
      <c r="Q140" s="32"/>
      <c r="R140" s="32"/>
      <c r="S140" s="32"/>
      <c r="T140" s="32"/>
      <c r="U140" s="32"/>
      <c r="V140" s="32"/>
      <c r="W140" s="32"/>
      <c r="X140" s="32"/>
      <c r="Y140" s="5"/>
    </row>
    <row r="155" spans="1:25" x14ac:dyDescent="0.25">
      <c r="A155" s="16"/>
      <c r="B155" s="16"/>
      <c r="C155" s="16"/>
      <c r="D155" s="16"/>
      <c r="E155" s="16"/>
      <c r="F155" s="16"/>
      <c r="G155" s="16"/>
      <c r="H155" s="16"/>
      <c r="I155" s="16"/>
      <c r="J155" s="16"/>
      <c r="K155" s="16"/>
      <c r="L155" s="16"/>
      <c r="M155" s="16"/>
      <c r="N155" s="16"/>
      <c r="O155" s="16"/>
      <c r="P155" s="16"/>
      <c r="Q155" s="16"/>
      <c r="R155" s="16"/>
      <c r="S155" s="16"/>
      <c r="T155" s="16"/>
      <c r="U155" s="16"/>
    </row>
    <row r="156" spans="1:25" x14ac:dyDescent="0.25">
      <c r="A156" s="63" t="s">
        <v>167</v>
      </c>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row>
    <row r="157" spans="1:25" x14ac:dyDescent="0.2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row>
    <row r="158" spans="1:25" x14ac:dyDescent="0.2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row>
    <row r="159" spans="1:25" x14ac:dyDescent="0.2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row>
    <row r="160" spans="1:25" s="41" customFormat="1" x14ac:dyDescent="0.2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row>
    <row r="161" spans="1:25" s="41" customFormat="1" x14ac:dyDescent="0.2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row>
    <row r="162" spans="1:25" s="41" customFormat="1" x14ac:dyDescent="0.2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row>
    <row r="163" spans="1:25" x14ac:dyDescent="0.2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row>
    <row r="164" spans="1:25" x14ac:dyDescent="0.2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row>
    <row r="165" spans="1:25" x14ac:dyDescent="0.2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row>
    <row r="167" spans="1:25" ht="18" x14ac:dyDescent="0.25">
      <c r="A167" s="7" t="s">
        <v>70</v>
      </c>
    </row>
    <row r="168" spans="1:25" ht="18" x14ac:dyDescent="0.25">
      <c r="A168" s="7"/>
    </row>
    <row r="170" spans="1:25" x14ac:dyDescent="0.25">
      <c r="A170" s="53" t="s">
        <v>64</v>
      </c>
      <c r="B170" s="53"/>
      <c r="C170" s="53"/>
      <c r="D170" s="53"/>
      <c r="E170" s="53"/>
      <c r="F170" s="53"/>
      <c r="G170" s="53"/>
      <c r="H170" s="53"/>
      <c r="I170" s="53"/>
      <c r="J170" s="53"/>
      <c r="K170" s="53"/>
      <c r="L170" s="53"/>
      <c r="M170" s="53"/>
      <c r="N170" s="53"/>
      <c r="O170" s="53"/>
      <c r="P170" s="53"/>
      <c r="Q170" s="53"/>
      <c r="R170" s="53"/>
      <c r="S170" s="53"/>
      <c r="T170" s="53"/>
      <c r="U170" s="53"/>
    </row>
    <row r="171" spans="1:25" x14ac:dyDescent="0.25">
      <c r="A171" s="53"/>
      <c r="B171" s="53"/>
      <c r="C171" s="53"/>
      <c r="D171" s="53"/>
      <c r="E171" s="53"/>
      <c r="F171" s="53"/>
      <c r="G171" s="53"/>
      <c r="H171" s="53"/>
      <c r="I171" s="53"/>
      <c r="J171" s="53"/>
      <c r="K171" s="53"/>
      <c r="L171" s="53"/>
      <c r="M171" s="53"/>
      <c r="N171" s="53"/>
      <c r="O171" s="53"/>
      <c r="P171" s="53"/>
      <c r="Q171" s="53"/>
      <c r="R171" s="53"/>
      <c r="S171" s="53"/>
      <c r="T171" s="53"/>
      <c r="U171" s="53"/>
    </row>
    <row r="172" spans="1:25" x14ac:dyDescent="0.25">
      <c r="A172" s="53"/>
      <c r="B172" s="53"/>
      <c r="C172" s="53"/>
      <c r="D172" s="53"/>
      <c r="E172" s="53"/>
      <c r="F172" s="53"/>
      <c r="G172" s="53"/>
      <c r="H172" s="53"/>
      <c r="I172" s="53"/>
      <c r="J172" s="53"/>
      <c r="K172" s="53"/>
      <c r="L172" s="53"/>
      <c r="M172" s="53"/>
      <c r="N172" s="53"/>
      <c r="O172" s="53"/>
      <c r="P172" s="53"/>
      <c r="Q172" s="53"/>
      <c r="R172" s="53"/>
      <c r="S172" s="53"/>
      <c r="T172" s="53"/>
      <c r="U172" s="53"/>
    </row>
    <row r="173" spans="1:25" ht="15.75" thickBot="1" x14ac:dyDescent="0.3">
      <c r="A173" s="14"/>
      <c r="B173" s="14"/>
      <c r="C173" s="14"/>
      <c r="D173" s="14"/>
      <c r="E173" s="14"/>
      <c r="F173" s="14"/>
      <c r="G173" s="14"/>
      <c r="H173" s="14"/>
      <c r="I173" s="14"/>
      <c r="J173" s="14"/>
      <c r="K173" s="14"/>
      <c r="L173" s="14"/>
      <c r="M173" s="14"/>
      <c r="N173" s="14"/>
      <c r="O173" s="14"/>
      <c r="P173" s="14"/>
      <c r="Q173" s="14"/>
      <c r="R173" s="14"/>
      <c r="S173" s="14"/>
      <c r="T173" s="14"/>
      <c r="U173" s="14"/>
    </row>
    <row r="174" spans="1:25" ht="24.95" customHeight="1" x14ac:dyDescent="0.25">
      <c r="G174" s="110" t="s">
        <v>2</v>
      </c>
      <c r="H174" s="65"/>
      <c r="I174" s="65"/>
      <c r="J174" s="65"/>
      <c r="K174" s="65" t="s">
        <v>3</v>
      </c>
      <c r="L174" s="65"/>
      <c r="M174" s="124" t="str">
        <f>CONCATENATE("decyzje ",Arkusz18!A2," - ",Arkusz18!B2," r.")</f>
        <v>decyzje 01.01.2018 - 31.01.2018 r.</v>
      </c>
      <c r="N174" s="124"/>
      <c r="O174" s="124"/>
      <c r="P174" s="124"/>
      <c r="Q174" s="124"/>
      <c r="R174" s="125"/>
    </row>
    <row r="175" spans="1:25" ht="59.25" customHeight="1" x14ac:dyDescent="0.25">
      <c r="G175" s="129"/>
      <c r="H175" s="130"/>
      <c r="I175" s="130"/>
      <c r="J175" s="130"/>
      <c r="K175" s="130"/>
      <c r="L175" s="130"/>
      <c r="M175" s="126" t="s">
        <v>24</v>
      </c>
      <c r="N175" s="126"/>
      <c r="O175" s="126" t="s">
        <v>25</v>
      </c>
      <c r="P175" s="126"/>
      <c r="Q175" s="126" t="s">
        <v>26</v>
      </c>
      <c r="R175" s="136"/>
    </row>
    <row r="176" spans="1:25" ht="15" customHeight="1" x14ac:dyDescent="0.25">
      <c r="G176" s="127" t="s">
        <v>33</v>
      </c>
      <c r="H176" s="128"/>
      <c r="I176" s="128"/>
      <c r="J176" s="128"/>
      <c r="K176" s="61">
        <f>Arkusz9!B5</f>
        <v>14007</v>
      </c>
      <c r="L176" s="61"/>
      <c r="M176" s="48">
        <f>Arkusz9!B3</f>
        <v>9068</v>
      </c>
      <c r="N176" s="48"/>
      <c r="O176" s="48">
        <f>Arkusz9!B2</f>
        <v>973</v>
      </c>
      <c r="P176" s="48"/>
      <c r="Q176" s="48">
        <f>Arkusz9!B4</f>
        <v>522</v>
      </c>
      <c r="R176" s="49"/>
    </row>
    <row r="177" spans="7:26" ht="15" customHeight="1" x14ac:dyDescent="0.25">
      <c r="G177" s="58" t="s">
        <v>34</v>
      </c>
      <c r="H177" s="59"/>
      <c r="I177" s="59"/>
      <c r="J177" s="59"/>
      <c r="K177" s="60">
        <f>Arkusz9!B13</f>
        <v>1536</v>
      </c>
      <c r="L177" s="60"/>
      <c r="M177" s="50">
        <f>Arkusz9!B11</f>
        <v>1112</v>
      </c>
      <c r="N177" s="50"/>
      <c r="O177" s="50">
        <f>Arkusz9!B10</f>
        <v>77</v>
      </c>
      <c r="P177" s="50"/>
      <c r="Q177" s="50">
        <f>Arkusz9!B12</f>
        <v>57</v>
      </c>
      <c r="R177" s="51"/>
    </row>
    <row r="178" spans="7:26" ht="15.75" thickBot="1" x14ac:dyDescent="0.3">
      <c r="G178" s="118" t="s">
        <v>23</v>
      </c>
      <c r="H178" s="119"/>
      <c r="I178" s="119"/>
      <c r="J178" s="119"/>
      <c r="K178" s="116">
        <f>Arkusz9!B9</f>
        <v>328</v>
      </c>
      <c r="L178" s="116"/>
      <c r="M178" s="52">
        <f>Arkusz9!B7</f>
        <v>127</v>
      </c>
      <c r="N178" s="52"/>
      <c r="O178" s="52">
        <f>Arkusz9!B6</f>
        <v>19</v>
      </c>
      <c r="P178" s="52"/>
      <c r="Q178" s="52">
        <f>Arkusz9!B8</f>
        <v>39</v>
      </c>
      <c r="R178" s="120"/>
    </row>
    <row r="179" spans="7:26" ht="15.75" thickBot="1" x14ac:dyDescent="0.3">
      <c r="G179" s="54" t="s">
        <v>72</v>
      </c>
      <c r="H179" s="55"/>
      <c r="I179" s="55"/>
      <c r="J179" s="55"/>
      <c r="K179" s="56">
        <f>SUM(K176:K178)</f>
        <v>15871</v>
      </c>
      <c r="L179" s="56"/>
      <c r="M179" s="56">
        <f>SUM(M176:M178)</f>
        <v>10307</v>
      </c>
      <c r="N179" s="56"/>
      <c r="O179" s="56">
        <f>SUM(O176:O178)</f>
        <v>1069</v>
      </c>
      <c r="P179" s="56"/>
      <c r="Q179" s="56">
        <f>SUM(Q176:Q178)</f>
        <v>618</v>
      </c>
      <c r="R179" s="57"/>
    </row>
    <row r="182" spans="7:26" x14ac:dyDescent="0.25">
      <c r="V182" s="10"/>
      <c r="W182" s="10"/>
      <c r="Z182" s="10"/>
    </row>
    <row r="188" spans="7:26" x14ac:dyDescent="0.25">
      <c r="V188" s="16"/>
      <c r="W188" s="16"/>
      <c r="X188" s="16"/>
      <c r="Y188" s="17"/>
      <c r="Z188" s="16"/>
    </row>
    <row r="189" spans="7:26" x14ac:dyDescent="0.25">
      <c r="V189" s="16"/>
      <c r="W189" s="16"/>
      <c r="X189" s="16"/>
      <c r="Y189" s="17"/>
      <c r="Z189" s="16"/>
    </row>
    <row r="190" spans="7:26" x14ac:dyDescent="0.25">
      <c r="V190" s="16"/>
      <c r="W190" s="16"/>
      <c r="X190" s="16"/>
      <c r="Y190" s="17"/>
      <c r="Z190" s="16"/>
    </row>
    <row r="191" spans="7:26" x14ac:dyDescent="0.25">
      <c r="V191" s="16"/>
      <c r="W191" s="16"/>
      <c r="X191" s="16"/>
      <c r="Y191" s="17"/>
      <c r="Z191" s="16"/>
    </row>
    <row r="192" spans="7:26" x14ac:dyDescent="0.25">
      <c r="V192" s="16"/>
      <c r="W192" s="16"/>
      <c r="X192" s="16"/>
      <c r="Y192" s="17"/>
      <c r="Z192" s="16"/>
    </row>
    <row r="193" spans="1:26" x14ac:dyDescent="0.25">
      <c r="V193" s="16"/>
      <c r="W193" s="16"/>
      <c r="X193" s="16"/>
      <c r="Y193" s="17"/>
      <c r="Z193" s="16"/>
    </row>
    <row r="194" spans="1:26" x14ac:dyDescent="0.25">
      <c r="V194" s="16"/>
      <c r="W194" s="16"/>
      <c r="X194" s="16"/>
      <c r="Y194" s="17"/>
      <c r="Z194" s="16"/>
    </row>
    <row r="195" spans="1:26" x14ac:dyDescent="0.25">
      <c r="V195" s="16"/>
      <c r="W195" s="16"/>
      <c r="X195" s="16"/>
      <c r="Y195" s="17"/>
      <c r="Z195" s="16"/>
    </row>
    <row r="196" spans="1:26" ht="15.75" thickBot="1" x14ac:dyDescent="0.3">
      <c r="V196" s="16"/>
      <c r="W196" s="16"/>
      <c r="X196" s="16"/>
      <c r="Y196" s="17"/>
      <c r="Z196" s="16"/>
    </row>
    <row r="197" spans="1:26" ht="15" customHeight="1" x14ac:dyDescent="0.25">
      <c r="G197" s="247" t="s">
        <v>2</v>
      </c>
      <c r="H197" s="248"/>
      <c r="I197" s="248"/>
      <c r="J197" s="248"/>
      <c r="K197" s="248"/>
      <c r="L197" s="248"/>
      <c r="M197" s="248"/>
      <c r="N197" s="248"/>
      <c r="O197" s="251" t="s">
        <v>3</v>
      </c>
      <c r="P197" s="251"/>
      <c r="Q197" s="258" t="s">
        <v>77</v>
      </c>
      <c r="R197" s="259"/>
      <c r="U197" s="16"/>
      <c r="V197" s="16"/>
      <c r="W197" s="16"/>
      <c r="X197" s="16"/>
      <c r="Y197" s="17"/>
    </row>
    <row r="198" spans="1:26" ht="46.5" customHeight="1" x14ac:dyDescent="0.25">
      <c r="G198" s="249"/>
      <c r="H198" s="250"/>
      <c r="I198" s="250"/>
      <c r="J198" s="250"/>
      <c r="K198" s="250"/>
      <c r="L198" s="250"/>
      <c r="M198" s="250"/>
      <c r="N198" s="250"/>
      <c r="O198" s="252"/>
      <c r="P198" s="252"/>
      <c r="Q198" s="260"/>
      <c r="R198" s="261"/>
      <c r="U198" s="16"/>
      <c r="V198" s="16"/>
      <c r="W198" s="16"/>
      <c r="X198" s="16"/>
      <c r="Y198" s="17"/>
    </row>
    <row r="199" spans="1:26" x14ac:dyDescent="0.25">
      <c r="G199" s="223" t="s">
        <v>73</v>
      </c>
      <c r="H199" s="224"/>
      <c r="I199" s="224"/>
      <c r="J199" s="224"/>
      <c r="K199" s="224"/>
      <c r="L199" s="224"/>
      <c r="M199" s="224"/>
      <c r="N199" s="224"/>
      <c r="O199" s="256">
        <f>Arkusz10!A2</f>
        <v>913</v>
      </c>
      <c r="P199" s="256"/>
      <c r="Q199" s="262">
        <f>Arkusz10!A3</f>
        <v>772</v>
      </c>
      <c r="R199" s="263"/>
      <c r="U199" s="16"/>
      <c r="V199" s="16"/>
      <c r="W199" s="16"/>
      <c r="X199" s="16"/>
      <c r="Y199" s="17"/>
    </row>
    <row r="200" spans="1:26" x14ac:dyDescent="0.25">
      <c r="G200" s="254" t="s">
        <v>74</v>
      </c>
      <c r="H200" s="255"/>
      <c r="I200" s="255"/>
      <c r="J200" s="255"/>
      <c r="K200" s="255"/>
      <c r="L200" s="255"/>
      <c r="M200" s="255"/>
      <c r="N200" s="255"/>
      <c r="O200" s="257">
        <f>Arkusz10!A4</f>
        <v>56</v>
      </c>
      <c r="P200" s="257"/>
      <c r="Q200" s="264">
        <f>Arkusz10!A5</f>
        <v>77</v>
      </c>
      <c r="R200" s="265"/>
      <c r="U200" s="16"/>
      <c r="V200" s="16"/>
      <c r="W200" s="16"/>
      <c r="X200" s="16"/>
      <c r="Y200" s="17"/>
    </row>
    <row r="201" spans="1:26" x14ac:dyDescent="0.25">
      <c r="G201" s="223" t="s">
        <v>75</v>
      </c>
      <c r="H201" s="224"/>
      <c r="I201" s="224"/>
      <c r="J201" s="224"/>
      <c r="K201" s="224"/>
      <c r="L201" s="224"/>
      <c r="M201" s="224"/>
      <c r="N201" s="224"/>
      <c r="O201" s="256">
        <f>Arkusz10!A6</f>
        <v>21</v>
      </c>
      <c r="P201" s="256"/>
      <c r="Q201" s="262">
        <f>Arkusz10!A7</f>
        <v>38</v>
      </c>
      <c r="R201" s="263"/>
      <c r="U201" s="16"/>
      <c r="V201" s="16"/>
      <c r="W201" s="16"/>
      <c r="X201" s="16"/>
      <c r="Y201" s="17"/>
    </row>
    <row r="202" spans="1:26" ht="15.75" thickBot="1" x14ac:dyDescent="0.3">
      <c r="G202" s="231" t="s">
        <v>76</v>
      </c>
      <c r="H202" s="232"/>
      <c r="I202" s="232"/>
      <c r="J202" s="232"/>
      <c r="K202" s="232"/>
      <c r="L202" s="232"/>
      <c r="M202" s="232"/>
      <c r="N202" s="232"/>
      <c r="O202" s="233">
        <f>Arkusz10!A8</f>
        <v>3</v>
      </c>
      <c r="P202" s="233"/>
      <c r="Q202" s="267">
        <f>Arkusz10!A9</f>
        <v>0</v>
      </c>
      <c r="R202" s="268"/>
      <c r="U202" s="16"/>
      <c r="V202" s="16"/>
      <c r="W202" s="16"/>
      <c r="X202" s="16"/>
      <c r="Y202" s="17"/>
    </row>
    <row r="203" spans="1:26" ht="15.75" thickBot="1" x14ac:dyDescent="0.3">
      <c r="G203" s="229" t="s">
        <v>72</v>
      </c>
      <c r="H203" s="230"/>
      <c r="I203" s="230"/>
      <c r="J203" s="230"/>
      <c r="K203" s="230"/>
      <c r="L203" s="230"/>
      <c r="M203" s="230"/>
      <c r="N203" s="230"/>
      <c r="O203" s="253">
        <f>SUM(O199:O202)</f>
        <v>993</v>
      </c>
      <c r="P203" s="253"/>
      <c r="Q203" s="269">
        <f>SUM(Q199:Q202)</f>
        <v>887</v>
      </c>
      <c r="R203" s="270"/>
      <c r="U203" s="16"/>
      <c r="V203" s="16"/>
      <c r="W203" s="16"/>
      <c r="X203" s="16"/>
      <c r="Y203" s="17"/>
    </row>
    <row r="204" spans="1:26" x14ac:dyDescent="0.25">
      <c r="V204" s="16"/>
      <c r="W204" s="16"/>
      <c r="X204" s="16"/>
      <c r="Y204" s="17"/>
      <c r="Z204" s="16"/>
    </row>
    <row r="207" spans="1:26" x14ac:dyDescent="0.25">
      <c r="A207" s="63" t="s">
        <v>168</v>
      </c>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row>
    <row r="208" spans="1:26" x14ac:dyDescent="0.2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row>
    <row r="209" spans="1:26" s="41" customFormat="1" x14ac:dyDescent="0.2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row>
    <row r="210" spans="1:26" s="41" customFormat="1" x14ac:dyDescent="0.2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row>
    <row r="211" spans="1:26" s="41" customFormat="1" x14ac:dyDescent="0.2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row>
    <row r="212" spans="1:26" s="41" customFormat="1" x14ac:dyDescent="0.25">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row>
    <row r="213" spans="1:26" s="41" customFormat="1" x14ac:dyDescent="0.25">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row>
    <row r="214" spans="1:26" x14ac:dyDescent="0.25">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row>
    <row r="215" spans="1:26" x14ac:dyDescent="0.2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row>
    <row r="216" spans="1:26" x14ac:dyDescent="0.25">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row>
    <row r="221" spans="1:26" ht="15" customHeight="1" x14ac:dyDescent="0.25">
      <c r="A221" s="53" t="s">
        <v>91</v>
      </c>
      <c r="B221" s="53"/>
      <c r="C221" s="53"/>
      <c r="D221" s="53"/>
      <c r="E221" s="53"/>
      <c r="F221" s="53"/>
      <c r="G221" s="53"/>
      <c r="H221" s="53"/>
      <c r="I221" s="53"/>
      <c r="J221" s="53"/>
      <c r="K221" s="53"/>
      <c r="L221" s="53"/>
      <c r="M221" s="53"/>
      <c r="N221" s="53"/>
      <c r="O221" s="53"/>
      <c r="P221" s="53"/>
      <c r="Q221" s="53"/>
      <c r="R221" s="53"/>
      <c r="S221" s="53"/>
      <c r="T221" s="53"/>
      <c r="U221" s="53"/>
    </row>
    <row r="222" spans="1:26" ht="25.5" customHeight="1" x14ac:dyDescent="0.25">
      <c r="A222" s="53"/>
      <c r="B222" s="53"/>
      <c r="C222" s="53"/>
      <c r="D222" s="53"/>
      <c r="E222" s="53"/>
      <c r="F222" s="53"/>
      <c r="G222" s="53"/>
      <c r="H222" s="53"/>
      <c r="I222" s="53"/>
      <c r="J222" s="53"/>
      <c r="K222" s="53"/>
      <c r="L222" s="53"/>
      <c r="M222" s="53"/>
      <c r="N222" s="53"/>
      <c r="O222" s="53"/>
      <c r="P222" s="53"/>
      <c r="Q222" s="53"/>
      <c r="R222" s="53"/>
      <c r="S222" s="53"/>
      <c r="T222" s="53"/>
      <c r="U222" s="53"/>
    </row>
    <row r="223" spans="1:26" ht="25.5" customHeight="1" thickBot="1" x14ac:dyDescent="0.3">
      <c r="A223" s="14"/>
      <c r="B223" s="14"/>
      <c r="C223" s="14"/>
      <c r="D223" s="14"/>
      <c r="E223" s="14"/>
      <c r="F223" s="14"/>
      <c r="G223" s="14"/>
      <c r="H223" s="14"/>
      <c r="I223" s="14"/>
      <c r="J223" s="14"/>
      <c r="K223" s="14"/>
      <c r="L223" s="271" t="str">
        <f>CONCATENATE(Arkusz18!C2," - ",Arkusz18!B2," r.")</f>
        <v>01.01.2018 - 31.01.2018 r.</v>
      </c>
      <c r="M223" s="271"/>
      <c r="N223" s="271"/>
      <c r="O223" s="271"/>
      <c r="P223" s="271"/>
      <c r="Q223" s="271"/>
      <c r="R223" s="271"/>
      <c r="S223" s="271"/>
      <c r="T223" s="271"/>
      <c r="U223" s="271"/>
      <c r="V223" s="271"/>
    </row>
    <row r="224" spans="1:26" ht="121.5" customHeight="1" x14ac:dyDescent="0.25">
      <c r="C224" s="234" t="s">
        <v>2</v>
      </c>
      <c r="D224" s="235"/>
      <c r="E224" s="235"/>
      <c r="F224" s="235"/>
      <c r="G224" s="235"/>
      <c r="H224" s="235"/>
      <c r="I224" s="235"/>
      <c r="J224" s="235"/>
      <c r="K224" s="235"/>
      <c r="L224" s="46" t="s">
        <v>79</v>
      </c>
      <c r="M224" s="46"/>
      <c r="N224" s="18" t="s">
        <v>11</v>
      </c>
      <c r="O224" s="18" t="s">
        <v>94</v>
      </c>
      <c r="P224" s="18" t="s">
        <v>84</v>
      </c>
      <c r="Q224" s="18" t="s">
        <v>51</v>
      </c>
      <c r="R224" s="18" t="s">
        <v>38</v>
      </c>
      <c r="S224" s="18" t="s">
        <v>4</v>
      </c>
      <c r="T224" s="35" t="s">
        <v>41</v>
      </c>
      <c r="U224" s="18" t="s">
        <v>83</v>
      </c>
      <c r="V224" s="46" t="s">
        <v>78</v>
      </c>
      <c r="W224" s="47"/>
      <c r="Y224" s="3"/>
      <c r="Z224" s="5"/>
    </row>
    <row r="225" spans="3:26" x14ac:dyDescent="0.25">
      <c r="C225" s="71" t="s">
        <v>33</v>
      </c>
      <c r="D225" s="72"/>
      <c r="E225" s="72"/>
      <c r="F225" s="72"/>
      <c r="G225" s="72"/>
      <c r="H225" s="72"/>
      <c r="I225" s="72"/>
      <c r="J225" s="72"/>
      <c r="K225" s="72"/>
      <c r="L225" s="48">
        <f>Arkusz13!C2</f>
        <v>379</v>
      </c>
      <c r="M225" s="48"/>
      <c r="N225" s="26">
        <f>Arkusz13!C18</f>
        <v>50</v>
      </c>
      <c r="O225" s="26">
        <f>Arkusz13!C34</f>
        <v>29</v>
      </c>
      <c r="P225" s="26">
        <f>Arkusz13!C50</f>
        <v>29</v>
      </c>
      <c r="Q225" s="26">
        <f>Arkusz13!C66</f>
        <v>2</v>
      </c>
      <c r="R225" s="26">
        <f>Arkusz13!C82</f>
        <v>0</v>
      </c>
      <c r="S225" s="26">
        <f>Arkusz13!C98</f>
        <v>0</v>
      </c>
      <c r="T225" s="36">
        <f>Arkusz13!C114</f>
        <v>0</v>
      </c>
      <c r="U225" s="26">
        <f>Arkusz13!C130-SUM(N225:T225)</f>
        <v>129</v>
      </c>
      <c r="V225" s="61">
        <f t="shared" ref="V225:V239" si="4">SUM(N225:U225)</f>
        <v>239</v>
      </c>
      <c r="W225" s="62"/>
      <c r="Y225" s="3"/>
      <c r="Z225" s="5"/>
    </row>
    <row r="226" spans="3:26" x14ac:dyDescent="0.25">
      <c r="C226" s="211" t="s">
        <v>34</v>
      </c>
      <c r="D226" s="212"/>
      <c r="E226" s="212"/>
      <c r="F226" s="212"/>
      <c r="G226" s="212"/>
      <c r="H226" s="212"/>
      <c r="I226" s="212"/>
      <c r="J226" s="212"/>
      <c r="K226" s="212"/>
      <c r="L226" s="48">
        <f>Arkusz13!C3</f>
        <v>28</v>
      </c>
      <c r="M226" s="48"/>
      <c r="N226" s="28">
        <f>Arkusz13!C19</f>
        <v>9</v>
      </c>
      <c r="O226" s="28">
        <f>Arkusz13!C35</f>
        <v>4</v>
      </c>
      <c r="P226" s="28">
        <f>Arkusz13!C51</f>
        <v>4</v>
      </c>
      <c r="Q226" s="28">
        <f>Arkusz13!C67</f>
        <v>1</v>
      </c>
      <c r="R226" s="28">
        <f>Arkusz13!C83</f>
        <v>0</v>
      </c>
      <c r="S226" s="28">
        <f>Arkusz13!C99</f>
        <v>0</v>
      </c>
      <c r="T226" s="36">
        <f>Arkusz13!C115</f>
        <v>0</v>
      </c>
      <c r="U226" s="28">
        <f>Arkusz13!C131-SUM(N226:T226)</f>
        <v>12</v>
      </c>
      <c r="V226" s="61">
        <f t="shared" si="4"/>
        <v>30</v>
      </c>
      <c r="W226" s="62"/>
      <c r="Y226" s="3"/>
      <c r="Z226" s="5"/>
    </row>
    <row r="227" spans="3:26" x14ac:dyDescent="0.25">
      <c r="C227" s="71" t="s">
        <v>35</v>
      </c>
      <c r="D227" s="72"/>
      <c r="E227" s="72"/>
      <c r="F227" s="72"/>
      <c r="G227" s="72"/>
      <c r="H227" s="72"/>
      <c r="I227" s="72"/>
      <c r="J227" s="72"/>
      <c r="K227" s="72"/>
      <c r="L227" s="48">
        <f>Arkusz13!C4</f>
        <v>18</v>
      </c>
      <c r="M227" s="48"/>
      <c r="N227" s="28">
        <f>Arkusz13!C20</f>
        <v>0</v>
      </c>
      <c r="O227" s="28">
        <f>Arkusz13!C36</f>
        <v>1</v>
      </c>
      <c r="P227" s="28">
        <f>Arkusz13!C52</f>
        <v>0</v>
      </c>
      <c r="Q227" s="28">
        <f>Arkusz13!C68</f>
        <v>0</v>
      </c>
      <c r="R227" s="28">
        <f>Arkusz13!C84</f>
        <v>0</v>
      </c>
      <c r="S227" s="28">
        <f>Arkusz13!C100</f>
        <v>0</v>
      </c>
      <c r="T227" s="36">
        <f>Arkusz13!C116</f>
        <v>0</v>
      </c>
      <c r="U227" s="28">
        <f>Arkusz13!C132-SUM(N227:T227)</f>
        <v>7</v>
      </c>
      <c r="V227" s="61">
        <f t="shared" si="4"/>
        <v>8</v>
      </c>
      <c r="W227" s="62"/>
      <c r="Y227" s="3"/>
      <c r="Z227" s="5"/>
    </row>
    <row r="228" spans="3:26" x14ac:dyDescent="0.25">
      <c r="C228" s="211" t="s">
        <v>36</v>
      </c>
      <c r="D228" s="212"/>
      <c r="E228" s="212"/>
      <c r="F228" s="212"/>
      <c r="G228" s="212"/>
      <c r="H228" s="212"/>
      <c r="I228" s="212"/>
      <c r="J228" s="212"/>
      <c r="K228" s="212"/>
      <c r="L228" s="48">
        <f>Arkusz13!C5</f>
        <v>2</v>
      </c>
      <c r="M228" s="48"/>
      <c r="N228" s="28">
        <f>Arkusz13!C21</f>
        <v>0</v>
      </c>
      <c r="O228" s="28">
        <f>Arkusz13!C37</f>
        <v>0</v>
      </c>
      <c r="P228" s="28">
        <f>Arkusz13!C53</f>
        <v>0</v>
      </c>
      <c r="Q228" s="28">
        <f>Arkusz13!C69</f>
        <v>0</v>
      </c>
      <c r="R228" s="28">
        <f>Arkusz13!C85</f>
        <v>0</v>
      </c>
      <c r="S228" s="28">
        <f>Arkusz13!C101</f>
        <v>0</v>
      </c>
      <c r="T228" s="36">
        <f>Arkusz13!C117</f>
        <v>0</v>
      </c>
      <c r="U228" s="28">
        <f>Arkusz13!C133-SUM(N228:T228)</f>
        <v>0</v>
      </c>
      <c r="V228" s="61">
        <f t="shared" si="4"/>
        <v>0</v>
      </c>
      <c r="W228" s="62"/>
      <c r="Y228" s="3"/>
      <c r="Z228" s="5"/>
    </row>
    <row r="229" spans="3:26" x14ac:dyDescent="0.25">
      <c r="C229" s="71" t="s">
        <v>37</v>
      </c>
      <c r="D229" s="72"/>
      <c r="E229" s="72"/>
      <c r="F229" s="72"/>
      <c r="G229" s="72"/>
      <c r="H229" s="72"/>
      <c r="I229" s="72"/>
      <c r="J229" s="72"/>
      <c r="K229" s="72"/>
      <c r="L229" s="48">
        <f>Arkusz13!C6</f>
        <v>0</v>
      </c>
      <c r="M229" s="48"/>
      <c r="N229" s="28">
        <f>Arkusz13!C22</f>
        <v>0</v>
      </c>
      <c r="O229" s="28">
        <f>Arkusz13!C38</f>
        <v>0</v>
      </c>
      <c r="P229" s="28">
        <f>Arkusz13!C54</f>
        <v>0</v>
      </c>
      <c r="Q229" s="28">
        <f>Arkusz13!C70</f>
        <v>0</v>
      </c>
      <c r="R229" s="28">
        <f>Arkusz13!C86</f>
        <v>0</v>
      </c>
      <c r="S229" s="28">
        <f>Arkusz13!C102</f>
        <v>0</v>
      </c>
      <c r="T229" s="36">
        <f>Arkusz13!C118</f>
        <v>0</v>
      </c>
      <c r="U229" s="28">
        <f>Arkusz13!C134-SUM(N229:T229)</f>
        <v>0</v>
      </c>
      <c r="V229" s="61">
        <f t="shared" si="4"/>
        <v>0</v>
      </c>
      <c r="W229" s="62"/>
      <c r="Y229" s="3"/>
      <c r="Z229" s="5"/>
    </row>
    <row r="230" spans="3:26" x14ac:dyDescent="0.25">
      <c r="C230" s="211" t="s">
        <v>45</v>
      </c>
      <c r="D230" s="212"/>
      <c r="E230" s="212"/>
      <c r="F230" s="212"/>
      <c r="G230" s="212"/>
      <c r="H230" s="212"/>
      <c r="I230" s="212"/>
      <c r="J230" s="212"/>
      <c r="K230" s="212"/>
      <c r="L230" s="48">
        <f>Arkusz13!C7</f>
        <v>1</v>
      </c>
      <c r="M230" s="48"/>
      <c r="N230" s="28">
        <f>Arkusz13!C23</f>
        <v>0</v>
      </c>
      <c r="O230" s="28">
        <f>Arkusz13!C39</f>
        <v>0</v>
      </c>
      <c r="P230" s="28">
        <f>Arkusz13!C55</f>
        <v>0</v>
      </c>
      <c r="Q230" s="28">
        <f>Arkusz13!C71</f>
        <v>0</v>
      </c>
      <c r="R230" s="28">
        <f>Arkusz13!C87</f>
        <v>0</v>
      </c>
      <c r="S230" s="28">
        <f>Arkusz13!C103</f>
        <v>0</v>
      </c>
      <c r="T230" s="36">
        <f>Arkusz13!C119</f>
        <v>0</v>
      </c>
      <c r="U230" s="28">
        <f>Arkusz13!C135-SUM(N230:T230)</f>
        <v>0</v>
      </c>
      <c r="V230" s="61">
        <f t="shared" si="4"/>
        <v>0</v>
      </c>
      <c r="W230" s="62"/>
      <c r="Y230" s="3"/>
      <c r="Z230" s="5"/>
    </row>
    <row r="231" spans="3:26" x14ac:dyDescent="0.25">
      <c r="C231" s="71" t="s">
        <v>46</v>
      </c>
      <c r="D231" s="72"/>
      <c r="E231" s="72"/>
      <c r="F231" s="72"/>
      <c r="G231" s="72"/>
      <c r="H231" s="72"/>
      <c r="I231" s="72"/>
      <c r="J231" s="72"/>
      <c r="K231" s="72"/>
      <c r="L231" s="48">
        <f>Arkusz13!C8</f>
        <v>0</v>
      </c>
      <c r="M231" s="48"/>
      <c r="N231" s="28">
        <f>Arkusz13!C24</f>
        <v>0</v>
      </c>
      <c r="O231" s="28">
        <f>Arkusz13!C40</f>
        <v>0</v>
      </c>
      <c r="P231" s="28">
        <f>Arkusz13!C56</f>
        <v>0</v>
      </c>
      <c r="Q231" s="28">
        <f>Arkusz13!C72</f>
        <v>0</v>
      </c>
      <c r="R231" s="28">
        <f>Arkusz13!C88</f>
        <v>0</v>
      </c>
      <c r="S231" s="28">
        <f>Arkusz13!C104</f>
        <v>0</v>
      </c>
      <c r="T231" s="36">
        <f>Arkusz13!C120</f>
        <v>0</v>
      </c>
      <c r="U231" s="28">
        <f>Arkusz13!C136-SUM(N231:T231)</f>
        <v>0</v>
      </c>
      <c r="V231" s="61">
        <f t="shared" si="4"/>
        <v>0</v>
      </c>
      <c r="W231" s="62"/>
      <c r="Y231" s="3"/>
      <c r="Z231" s="5"/>
    </row>
    <row r="232" spans="3:26" x14ac:dyDescent="0.25">
      <c r="C232" s="211" t="s">
        <v>4</v>
      </c>
      <c r="D232" s="212"/>
      <c r="E232" s="212"/>
      <c r="F232" s="212"/>
      <c r="G232" s="212"/>
      <c r="H232" s="212"/>
      <c r="I232" s="212"/>
      <c r="J232" s="212"/>
      <c r="K232" s="212"/>
      <c r="L232" s="48">
        <f>Arkusz13!C9</f>
        <v>0</v>
      </c>
      <c r="M232" s="48"/>
      <c r="N232" s="28">
        <f>Arkusz13!C25</f>
        <v>0</v>
      </c>
      <c r="O232" s="28">
        <f>Arkusz13!C41</f>
        <v>0</v>
      </c>
      <c r="P232" s="28">
        <f>Arkusz13!C57</f>
        <v>0</v>
      </c>
      <c r="Q232" s="28">
        <f>Arkusz13!C73</f>
        <v>0</v>
      </c>
      <c r="R232" s="28">
        <f>Arkusz13!C89</f>
        <v>0</v>
      </c>
      <c r="S232" s="28">
        <f>Arkusz13!C105</f>
        <v>0</v>
      </c>
      <c r="T232" s="36">
        <f>Arkusz13!C121</f>
        <v>0</v>
      </c>
      <c r="U232" s="28">
        <f>Arkusz13!C137-SUM(N232:T232)</f>
        <v>0</v>
      </c>
      <c r="V232" s="61">
        <f t="shared" si="4"/>
        <v>0</v>
      </c>
      <c r="W232" s="62"/>
      <c r="Y232" s="3"/>
      <c r="Z232" s="5"/>
    </row>
    <row r="233" spans="3:26" x14ac:dyDescent="0.25">
      <c r="C233" s="71" t="s">
        <v>38</v>
      </c>
      <c r="D233" s="72"/>
      <c r="E233" s="72"/>
      <c r="F233" s="72"/>
      <c r="G233" s="72"/>
      <c r="H233" s="72"/>
      <c r="I233" s="72"/>
      <c r="J233" s="72"/>
      <c r="K233" s="72"/>
      <c r="L233" s="48">
        <f>Arkusz13!C10</f>
        <v>1</v>
      </c>
      <c r="M233" s="48"/>
      <c r="N233" s="28">
        <f>Arkusz13!C26</f>
        <v>0</v>
      </c>
      <c r="O233" s="28">
        <f>Arkusz13!C42</f>
        <v>0</v>
      </c>
      <c r="P233" s="28">
        <f>Arkusz13!C58</f>
        <v>0</v>
      </c>
      <c r="Q233" s="28">
        <f>Arkusz13!C74</f>
        <v>0</v>
      </c>
      <c r="R233" s="28">
        <f>Arkusz13!C90</f>
        <v>0</v>
      </c>
      <c r="S233" s="28">
        <f>Arkusz13!C106</f>
        <v>0</v>
      </c>
      <c r="T233" s="36">
        <f>Arkusz13!C122</f>
        <v>0</v>
      </c>
      <c r="U233" s="28">
        <f>Arkusz13!C138-SUM(N233:T233)</f>
        <v>0</v>
      </c>
      <c r="V233" s="61">
        <f t="shared" si="4"/>
        <v>0</v>
      </c>
      <c r="W233" s="62"/>
      <c r="Y233" s="3"/>
      <c r="Z233" s="5"/>
    </row>
    <row r="234" spans="3:26" x14ac:dyDescent="0.25">
      <c r="C234" s="211" t="s">
        <v>39</v>
      </c>
      <c r="D234" s="212"/>
      <c r="E234" s="212"/>
      <c r="F234" s="212"/>
      <c r="G234" s="212"/>
      <c r="H234" s="212"/>
      <c r="I234" s="212"/>
      <c r="J234" s="212"/>
      <c r="K234" s="212"/>
      <c r="L234" s="48">
        <f>Arkusz13!C11</f>
        <v>0</v>
      </c>
      <c r="M234" s="48"/>
      <c r="N234" s="28">
        <f>Arkusz13!C27</f>
        <v>0</v>
      </c>
      <c r="O234" s="28">
        <f>Arkusz13!C43</f>
        <v>0</v>
      </c>
      <c r="P234" s="28">
        <f>Arkusz13!C59</f>
        <v>0</v>
      </c>
      <c r="Q234" s="28">
        <f>Arkusz13!C75</f>
        <v>0</v>
      </c>
      <c r="R234" s="28">
        <f>Arkusz13!C91</f>
        <v>0</v>
      </c>
      <c r="S234" s="28">
        <f>Arkusz13!C107</f>
        <v>0</v>
      </c>
      <c r="T234" s="36">
        <f>Arkusz13!C123</f>
        <v>0</v>
      </c>
      <c r="U234" s="28">
        <f>Arkusz13!C139-SUM(N234:T234)</f>
        <v>0</v>
      </c>
      <c r="V234" s="61">
        <f t="shared" si="4"/>
        <v>0</v>
      </c>
      <c r="W234" s="62"/>
      <c r="Y234" s="3"/>
      <c r="Z234" s="5"/>
    </row>
    <row r="235" spans="3:26" x14ac:dyDescent="0.25">
      <c r="C235" s="71" t="s">
        <v>40</v>
      </c>
      <c r="D235" s="72"/>
      <c r="E235" s="72"/>
      <c r="F235" s="72"/>
      <c r="G235" s="72"/>
      <c r="H235" s="72"/>
      <c r="I235" s="72"/>
      <c r="J235" s="72"/>
      <c r="K235" s="72"/>
      <c r="L235" s="48">
        <f>Arkusz13!C12</f>
        <v>160</v>
      </c>
      <c r="M235" s="48"/>
      <c r="N235" s="28">
        <f>Arkusz13!C28</f>
        <v>17</v>
      </c>
      <c r="O235" s="28">
        <f>Arkusz13!C44</f>
        <v>1</v>
      </c>
      <c r="P235" s="28">
        <f>Arkusz13!C60</f>
        <v>1</v>
      </c>
      <c r="Q235" s="28">
        <f>Arkusz13!C76</f>
        <v>13</v>
      </c>
      <c r="R235" s="28">
        <f>Arkusz13!C92</f>
        <v>6</v>
      </c>
      <c r="S235" s="28">
        <f>Arkusz13!C108</f>
        <v>0</v>
      </c>
      <c r="T235" s="36">
        <f>Arkusz13!C124</f>
        <v>14</v>
      </c>
      <c r="U235" s="28">
        <f>Arkusz13!C140-SUM(N235:T235)</f>
        <v>19</v>
      </c>
      <c r="V235" s="61">
        <f t="shared" si="4"/>
        <v>71</v>
      </c>
      <c r="W235" s="62"/>
      <c r="Y235" s="3"/>
      <c r="Z235" s="5"/>
    </row>
    <row r="236" spans="3:26" x14ac:dyDescent="0.25">
      <c r="C236" s="71" t="s">
        <v>10</v>
      </c>
      <c r="D236" s="72"/>
      <c r="E236" s="72"/>
      <c r="F236" s="72"/>
      <c r="G236" s="72"/>
      <c r="H236" s="72"/>
      <c r="I236" s="72"/>
      <c r="J236" s="72"/>
      <c r="K236" s="72"/>
      <c r="L236" s="48">
        <f>Arkusz13!C14</f>
        <v>5</v>
      </c>
      <c r="M236" s="48"/>
      <c r="N236" s="28">
        <f>Arkusz13!C30</f>
        <v>0</v>
      </c>
      <c r="O236" s="28">
        <f>Arkusz13!C46</f>
        <v>0</v>
      </c>
      <c r="P236" s="28">
        <f>Arkusz13!C62</f>
        <v>0</v>
      </c>
      <c r="Q236" s="28">
        <f>Arkusz13!C78</f>
        <v>0</v>
      </c>
      <c r="R236" s="28">
        <f>Arkusz13!C94</f>
        <v>0</v>
      </c>
      <c r="S236" s="28">
        <f>Arkusz13!C110</f>
        <v>0</v>
      </c>
      <c r="T236" s="36">
        <f>Arkusz13!C126</f>
        <v>0</v>
      </c>
      <c r="U236" s="28">
        <f>Arkusz13!C142-SUM(N236:T236)</f>
        <v>0</v>
      </c>
      <c r="V236" s="61">
        <f t="shared" si="4"/>
        <v>0</v>
      </c>
      <c r="W236" s="62"/>
      <c r="Y236" s="3"/>
      <c r="Z236" s="5"/>
    </row>
    <row r="237" spans="3:26" x14ac:dyDescent="0.25">
      <c r="C237" s="211" t="s">
        <v>42</v>
      </c>
      <c r="D237" s="212"/>
      <c r="E237" s="212"/>
      <c r="F237" s="212"/>
      <c r="G237" s="212"/>
      <c r="H237" s="212"/>
      <c r="I237" s="212"/>
      <c r="J237" s="212"/>
      <c r="K237" s="212"/>
      <c r="L237" s="48">
        <f>Arkusz13!C15</f>
        <v>0</v>
      </c>
      <c r="M237" s="48"/>
      <c r="N237" s="28">
        <f>Arkusz13!C31</f>
        <v>0</v>
      </c>
      <c r="O237" s="28">
        <f>Arkusz13!C47</f>
        <v>0</v>
      </c>
      <c r="P237" s="28">
        <f>Arkusz13!C63</f>
        <v>0</v>
      </c>
      <c r="Q237" s="28">
        <f>Arkusz13!C79</f>
        <v>0</v>
      </c>
      <c r="R237" s="28">
        <f>Arkusz13!C95</f>
        <v>0</v>
      </c>
      <c r="S237" s="28">
        <f>Arkusz13!C111</f>
        <v>0</v>
      </c>
      <c r="T237" s="36">
        <f>Arkusz13!C127</f>
        <v>0</v>
      </c>
      <c r="U237" s="28">
        <f>Arkusz13!C143-SUM(N237:T237)</f>
        <v>0</v>
      </c>
      <c r="V237" s="61">
        <f t="shared" si="4"/>
        <v>0</v>
      </c>
      <c r="W237" s="62"/>
      <c r="Y237" s="3"/>
      <c r="Z237" s="5"/>
    </row>
    <row r="238" spans="3:26" x14ac:dyDescent="0.25">
      <c r="C238" s="71" t="s">
        <v>43</v>
      </c>
      <c r="D238" s="72"/>
      <c r="E238" s="72"/>
      <c r="F238" s="72"/>
      <c r="G238" s="72"/>
      <c r="H238" s="72"/>
      <c r="I238" s="72"/>
      <c r="J238" s="72"/>
      <c r="K238" s="72"/>
      <c r="L238" s="48">
        <f>Arkusz13!C16</f>
        <v>0</v>
      </c>
      <c r="M238" s="48"/>
      <c r="N238" s="28">
        <f>Arkusz13!C32</f>
        <v>0</v>
      </c>
      <c r="O238" s="28">
        <f>Arkusz13!C48</f>
        <v>0</v>
      </c>
      <c r="P238" s="28">
        <f>Arkusz13!C64</f>
        <v>0</v>
      </c>
      <c r="Q238" s="28">
        <f>Arkusz13!C80</f>
        <v>0</v>
      </c>
      <c r="R238" s="28">
        <f>Arkusz13!C96</f>
        <v>0</v>
      </c>
      <c r="S238" s="28">
        <f>Arkusz13!C112</f>
        <v>0</v>
      </c>
      <c r="T238" s="36">
        <f>Arkusz13!C128</f>
        <v>0</v>
      </c>
      <c r="U238" s="28">
        <f>Arkusz13!C144-SUM(N238:T238)</f>
        <v>0</v>
      </c>
      <c r="V238" s="61">
        <f t="shared" si="4"/>
        <v>0</v>
      </c>
      <c r="W238" s="62"/>
      <c r="Y238" s="3"/>
      <c r="Z238" s="5"/>
    </row>
    <row r="239" spans="3:26" ht="15.75" thickBot="1" x14ac:dyDescent="0.3">
      <c r="C239" s="79" t="s">
        <v>44</v>
      </c>
      <c r="D239" s="80"/>
      <c r="E239" s="80"/>
      <c r="F239" s="80"/>
      <c r="G239" s="80"/>
      <c r="H239" s="80"/>
      <c r="I239" s="80"/>
      <c r="J239" s="80"/>
      <c r="K239" s="80"/>
      <c r="L239" s="48">
        <f>Arkusz13!C17</f>
        <v>0</v>
      </c>
      <c r="M239" s="48"/>
      <c r="N239" s="28">
        <f>Arkusz13!C33</f>
        <v>0</v>
      </c>
      <c r="O239" s="28">
        <f>Arkusz13!C49</f>
        <v>0</v>
      </c>
      <c r="P239" s="28">
        <f>Arkusz13!C65</f>
        <v>0</v>
      </c>
      <c r="Q239" s="28">
        <f>Arkusz13!C81</f>
        <v>0</v>
      </c>
      <c r="R239" s="28">
        <f>Arkusz13!C97</f>
        <v>0</v>
      </c>
      <c r="S239" s="28">
        <f>Arkusz13!C113</f>
        <v>0</v>
      </c>
      <c r="T239" s="36">
        <f>Arkusz13!C129</f>
        <v>0</v>
      </c>
      <c r="U239" s="28">
        <f>Arkusz13!C145-SUM(N239:T239)</f>
        <v>0</v>
      </c>
      <c r="V239" s="61">
        <f t="shared" si="4"/>
        <v>0</v>
      </c>
      <c r="W239" s="62"/>
      <c r="Y239" s="3"/>
      <c r="Z239" s="5"/>
    </row>
    <row r="240" spans="3:26" ht="15.75" thickBot="1" x14ac:dyDescent="0.3">
      <c r="C240" s="66" t="s">
        <v>1</v>
      </c>
      <c r="D240" s="67"/>
      <c r="E240" s="67"/>
      <c r="F240" s="67"/>
      <c r="G240" s="67"/>
      <c r="H240" s="67"/>
      <c r="I240" s="67"/>
      <c r="J240" s="67"/>
      <c r="K240" s="67"/>
      <c r="L240" s="69">
        <f>SUM(L225:L239)</f>
        <v>594</v>
      </c>
      <c r="M240" s="69"/>
      <c r="N240" s="27">
        <f t="shared" ref="N240:V240" si="5">SUM(N225:N239)</f>
        <v>76</v>
      </c>
      <c r="O240" s="27">
        <f t="shared" si="5"/>
        <v>35</v>
      </c>
      <c r="P240" s="27">
        <f t="shared" si="5"/>
        <v>34</v>
      </c>
      <c r="Q240" s="27">
        <f t="shared" si="5"/>
        <v>16</v>
      </c>
      <c r="R240" s="27">
        <f t="shared" si="5"/>
        <v>6</v>
      </c>
      <c r="S240" s="27">
        <f t="shared" si="5"/>
        <v>0</v>
      </c>
      <c r="T240" s="37">
        <f t="shared" si="5"/>
        <v>14</v>
      </c>
      <c r="U240" s="38">
        <f t="shared" si="5"/>
        <v>167</v>
      </c>
      <c r="V240" s="69">
        <f t="shared" si="5"/>
        <v>348</v>
      </c>
      <c r="W240" s="70"/>
      <c r="Y240" s="3"/>
      <c r="Z240" s="5"/>
    </row>
    <row r="241" spans="1:20" x14ac:dyDescent="0.25">
      <c r="A241" s="19"/>
      <c r="B241" s="19"/>
      <c r="C241" s="19"/>
      <c r="D241" s="19"/>
      <c r="E241" s="19"/>
      <c r="F241" s="19"/>
      <c r="G241" s="19"/>
      <c r="H241" s="19"/>
      <c r="I241" s="19"/>
      <c r="J241" s="20"/>
      <c r="K241" s="20"/>
      <c r="L241" s="20"/>
      <c r="M241" s="20"/>
      <c r="N241" s="20"/>
      <c r="O241" s="20"/>
      <c r="P241" s="20"/>
      <c r="Q241" s="20"/>
      <c r="R241" s="20"/>
      <c r="S241" s="20"/>
      <c r="T241" s="20"/>
    </row>
    <row r="244" spans="1:20" ht="15" customHeight="1" x14ac:dyDescent="0.25"/>
    <row r="265" spans="1:25" ht="20.25" customHeight="1" thickBot="1" x14ac:dyDescent="0.3"/>
    <row r="266" spans="1:25" ht="21.75" customHeight="1" x14ac:dyDescent="0.25">
      <c r="D266" s="216" t="s">
        <v>2</v>
      </c>
      <c r="E266" s="68"/>
      <c r="F266" s="68"/>
      <c r="G266" s="68"/>
      <c r="H266" s="68"/>
      <c r="I266" s="68"/>
      <c r="J266" s="68"/>
      <c r="K266" s="68"/>
      <c r="L266" s="68" t="s">
        <v>3</v>
      </c>
      <c r="M266" s="68"/>
      <c r="N266" s="143" t="s">
        <v>86</v>
      </c>
      <c r="O266" s="143"/>
      <c r="P266" s="143"/>
      <c r="Q266" s="73" t="s">
        <v>87</v>
      </c>
      <c r="R266" s="74"/>
      <c r="S266" s="75"/>
    </row>
    <row r="267" spans="1:25" ht="15.75" thickBot="1" x14ac:dyDescent="0.3">
      <c r="D267" s="214" t="s">
        <v>85</v>
      </c>
      <c r="E267" s="215"/>
      <c r="F267" s="215"/>
      <c r="G267" s="215"/>
      <c r="H267" s="215"/>
      <c r="I267" s="215"/>
      <c r="J267" s="215"/>
      <c r="K267" s="215"/>
      <c r="L267" s="213">
        <f>Arkusz14!B2</f>
        <v>0</v>
      </c>
      <c r="M267" s="213"/>
      <c r="N267" s="213">
        <f>Arkusz14!B3</f>
        <v>0</v>
      </c>
      <c r="O267" s="213"/>
      <c r="P267" s="213"/>
      <c r="Q267" s="76">
        <f>Arkusz14!B4</f>
        <v>0</v>
      </c>
      <c r="R267" s="77"/>
      <c r="S267" s="78"/>
    </row>
    <row r="268" spans="1:25" s="44" customFormat="1" x14ac:dyDescent="0.25">
      <c r="D268" s="273"/>
      <c r="E268" s="273"/>
      <c r="F268" s="273"/>
      <c r="G268" s="273"/>
      <c r="H268" s="273"/>
      <c r="I268" s="273"/>
      <c r="J268" s="273"/>
      <c r="K268" s="273"/>
      <c r="L268" s="274"/>
      <c r="M268" s="274"/>
      <c r="N268" s="274"/>
      <c r="O268" s="274"/>
      <c r="P268" s="274"/>
      <c r="Q268" s="274"/>
      <c r="R268" s="274"/>
      <c r="S268" s="274"/>
      <c r="Y268" s="5"/>
    </row>
    <row r="269" spans="1:25" x14ac:dyDescent="0.25">
      <c r="A269" s="16"/>
      <c r="B269" s="16"/>
      <c r="C269" s="16"/>
      <c r="D269" s="16"/>
      <c r="E269" s="16"/>
      <c r="F269" s="16"/>
      <c r="G269" s="16"/>
      <c r="H269" s="16"/>
      <c r="I269" s="16"/>
      <c r="J269" s="16"/>
      <c r="K269" s="16"/>
      <c r="L269" s="16"/>
      <c r="M269" s="16"/>
      <c r="N269" s="16"/>
      <c r="O269" s="16"/>
      <c r="P269" s="16"/>
      <c r="Q269" s="16"/>
      <c r="R269" s="16"/>
      <c r="S269" s="16"/>
      <c r="T269" s="16"/>
      <c r="U269" s="16"/>
    </row>
    <row r="270" spans="1:25" x14ac:dyDescent="0.25">
      <c r="A270" s="63" t="s">
        <v>163</v>
      </c>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row>
    <row r="271" spans="1:25" s="41" customFormat="1" x14ac:dyDescent="0.25">
      <c r="A271" s="63"/>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row>
    <row r="272" spans="1:25" s="41" customFormat="1" x14ac:dyDescent="0.25">
      <c r="A272" s="63"/>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row>
    <row r="273" spans="1:25" x14ac:dyDescent="0.2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row>
    <row r="274" spans="1:25" x14ac:dyDescent="0.2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row>
    <row r="275" spans="1:25" x14ac:dyDescent="0.2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row>
    <row r="276" spans="1:25" x14ac:dyDescent="0.2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row>
    <row r="277" spans="1:25" x14ac:dyDescent="0.2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row>
    <row r="280" spans="1:25" s="41" customFormat="1" x14ac:dyDescent="0.25">
      <c r="Y280" s="5"/>
    </row>
    <row r="281" spans="1:25" s="41" customFormat="1" x14ac:dyDescent="0.25">
      <c r="Y281" s="5"/>
    </row>
    <row r="282" spans="1:25" s="41" customFormat="1" x14ac:dyDescent="0.25">
      <c r="Y282" s="5"/>
    </row>
    <row r="283" spans="1:25" s="41" customFormat="1" x14ac:dyDescent="0.25">
      <c r="Y283" s="5"/>
    </row>
    <row r="284" spans="1:25" x14ac:dyDescent="0.25">
      <c r="A284" s="9" t="s">
        <v>157</v>
      </c>
      <c r="B284" s="9"/>
      <c r="C284" s="9"/>
      <c r="D284" s="9"/>
      <c r="E284" s="9"/>
      <c r="F284" s="9"/>
    </row>
    <row r="285" spans="1:25" ht="15.75" thickBot="1" x14ac:dyDescent="0.3"/>
    <row r="286" spans="1:25" x14ac:dyDescent="0.25">
      <c r="D286" s="110" t="s">
        <v>27</v>
      </c>
      <c r="E286" s="65"/>
      <c r="F286" s="65"/>
      <c r="G286" s="65"/>
      <c r="H286" s="65" t="s">
        <v>3</v>
      </c>
      <c r="I286" s="65"/>
      <c r="J286" s="65"/>
      <c r="K286" s="65" t="s">
        <v>22</v>
      </c>
      <c r="L286" s="65"/>
      <c r="M286" s="111"/>
    </row>
    <row r="287" spans="1:25" x14ac:dyDescent="0.25">
      <c r="D287" s="112" t="s">
        <v>19</v>
      </c>
      <c r="E287" s="113"/>
      <c r="F287" s="113"/>
      <c r="G287" s="113"/>
      <c r="H287" s="61">
        <v>60271</v>
      </c>
      <c r="I287" s="61"/>
      <c r="J287" s="61"/>
      <c r="K287" s="61">
        <v>56104</v>
      </c>
      <c r="L287" s="61"/>
      <c r="M287" s="62"/>
    </row>
    <row r="288" spans="1:25" x14ac:dyDescent="0.25">
      <c r="D288" s="114" t="s">
        <v>20</v>
      </c>
      <c r="E288" s="115"/>
      <c r="F288" s="115"/>
      <c r="G288" s="115"/>
      <c r="H288" s="61">
        <v>2095</v>
      </c>
      <c r="I288" s="61"/>
      <c r="J288" s="61"/>
      <c r="K288" s="61">
        <v>1860</v>
      </c>
      <c r="L288" s="61"/>
      <c r="M288" s="62"/>
    </row>
    <row r="289" spans="4:25" ht="15.75" thickBot="1" x14ac:dyDescent="0.3">
      <c r="D289" s="93" t="s">
        <v>21</v>
      </c>
      <c r="E289" s="94"/>
      <c r="F289" s="94"/>
      <c r="G289" s="94"/>
      <c r="H289" s="61">
        <v>1881</v>
      </c>
      <c r="I289" s="61"/>
      <c r="J289" s="61"/>
      <c r="K289" s="61">
        <v>1596</v>
      </c>
      <c r="L289" s="61"/>
      <c r="M289" s="62"/>
    </row>
    <row r="290" spans="4:25" ht="15.75" thickBot="1" x14ac:dyDescent="0.3">
      <c r="D290" s="89" t="s">
        <v>1</v>
      </c>
      <c r="E290" s="90"/>
      <c r="F290" s="90"/>
      <c r="G290" s="90"/>
      <c r="H290" s="91">
        <v>64247</v>
      </c>
      <c r="I290" s="91"/>
      <c r="J290" s="91"/>
      <c r="K290" s="91">
        <f>SUM(K287:M289)</f>
        <v>59560</v>
      </c>
      <c r="L290" s="91"/>
      <c r="M290" s="92"/>
    </row>
    <row r="291" spans="4:25" s="44" customFormat="1" x14ac:dyDescent="0.25">
      <c r="D291" s="21"/>
      <c r="E291" s="21"/>
      <c r="F291" s="21"/>
      <c r="G291" s="21"/>
      <c r="H291" s="275"/>
      <c r="I291" s="275"/>
      <c r="J291" s="275"/>
      <c r="K291" s="275"/>
      <c r="L291" s="275"/>
      <c r="M291" s="275"/>
      <c r="Y291" s="5"/>
    </row>
    <row r="292" spans="4:25" s="30" customFormat="1" x14ac:dyDescent="0.25">
      <c r="D292" s="21"/>
      <c r="E292" s="21"/>
      <c r="F292" s="21"/>
      <c r="G292" s="21"/>
      <c r="H292" s="275"/>
      <c r="I292" s="275"/>
      <c r="J292" s="275"/>
      <c r="K292" s="275"/>
      <c r="L292" s="275"/>
      <c r="M292" s="275"/>
      <c r="Y292" s="5"/>
    </row>
    <row r="293" spans="4:25" s="30" customFormat="1" x14ac:dyDescent="0.25">
      <c r="D293" s="33"/>
      <c r="E293" s="33"/>
      <c r="F293" s="33"/>
      <c r="G293" s="33"/>
      <c r="H293" s="34"/>
      <c r="I293" s="34"/>
      <c r="J293" s="34"/>
      <c r="K293" s="34"/>
      <c r="L293" s="34"/>
      <c r="M293" s="34"/>
      <c r="Y293" s="5"/>
    </row>
    <row r="294" spans="4:25" s="30" customFormat="1" x14ac:dyDescent="0.25">
      <c r="D294" s="33"/>
      <c r="E294" s="33"/>
      <c r="F294" s="33"/>
      <c r="G294" s="33"/>
      <c r="H294" s="34"/>
      <c r="I294" s="34"/>
      <c r="J294" s="34"/>
      <c r="K294" s="34"/>
      <c r="L294" s="34"/>
      <c r="M294" s="34"/>
      <c r="Y294" s="5"/>
    </row>
    <row r="295" spans="4:25" x14ac:dyDescent="0.25">
      <c r="D295" s="21"/>
      <c r="E295" s="21"/>
      <c r="F295" s="21"/>
      <c r="G295" s="21"/>
      <c r="H295" s="21"/>
      <c r="I295" s="21"/>
      <c r="J295" s="21"/>
      <c r="K295" s="21"/>
      <c r="L295" s="21"/>
      <c r="M295" s="21"/>
    </row>
    <row r="296" spans="4:25" s="30" customFormat="1" x14ac:dyDescent="0.25">
      <c r="D296" s="21"/>
      <c r="E296" s="21"/>
      <c r="F296" s="21"/>
      <c r="G296" s="21"/>
      <c r="H296" s="21"/>
      <c r="I296" s="21"/>
      <c r="J296" s="21"/>
      <c r="K296" s="21"/>
      <c r="L296" s="21"/>
      <c r="M296" s="21"/>
      <c r="Y296" s="5"/>
    </row>
    <row r="297" spans="4:25" s="30" customFormat="1" x14ac:dyDescent="0.25">
      <c r="D297" s="21"/>
      <c r="E297" s="21"/>
      <c r="F297" s="21"/>
      <c r="G297" s="21"/>
      <c r="H297" s="21"/>
      <c r="I297" s="21"/>
      <c r="J297" s="21"/>
      <c r="K297" s="21"/>
      <c r="L297" s="21"/>
      <c r="M297" s="21"/>
      <c r="Y297" s="5"/>
    </row>
    <row r="298" spans="4:25" s="30" customFormat="1" x14ac:dyDescent="0.25">
      <c r="D298" s="21"/>
      <c r="E298" s="21"/>
      <c r="F298" s="21"/>
      <c r="G298" s="21"/>
      <c r="H298" s="21"/>
      <c r="I298" s="21"/>
      <c r="J298" s="21"/>
      <c r="K298" s="21"/>
      <c r="L298" s="21"/>
      <c r="M298" s="21"/>
      <c r="Y298" s="5"/>
    </row>
    <row r="299" spans="4:25" s="30" customFormat="1" x14ac:dyDescent="0.25">
      <c r="D299" s="21"/>
      <c r="E299" s="21"/>
      <c r="F299" s="21"/>
      <c r="G299" s="21"/>
      <c r="H299" s="21"/>
      <c r="I299" s="21"/>
      <c r="J299" s="21"/>
      <c r="K299" s="21"/>
      <c r="L299" s="21"/>
      <c r="M299" s="21"/>
      <c r="Y299" s="5"/>
    </row>
    <row r="300" spans="4:25" s="30" customFormat="1" x14ac:dyDescent="0.25">
      <c r="D300" s="21"/>
      <c r="E300" s="21"/>
      <c r="F300" s="21"/>
      <c r="G300" s="21"/>
      <c r="H300" s="21"/>
      <c r="I300" s="21"/>
      <c r="J300" s="21"/>
      <c r="K300" s="21"/>
      <c r="L300" s="21"/>
      <c r="M300" s="21"/>
      <c r="Y300" s="5"/>
    </row>
    <row r="301" spans="4:25" s="30" customFormat="1" x14ac:dyDescent="0.25">
      <c r="D301" s="21"/>
      <c r="E301" s="21"/>
      <c r="F301" s="21"/>
      <c r="G301" s="21"/>
      <c r="H301" s="21"/>
      <c r="I301" s="21"/>
      <c r="J301" s="21"/>
      <c r="K301" s="21"/>
      <c r="L301" s="21"/>
      <c r="M301" s="21"/>
      <c r="Y301" s="5"/>
    </row>
    <row r="302" spans="4:25" s="30" customFormat="1" x14ac:dyDescent="0.25">
      <c r="D302" s="21"/>
      <c r="E302" s="21"/>
      <c r="F302" s="21"/>
      <c r="G302" s="21"/>
      <c r="H302" s="21"/>
      <c r="I302" s="21"/>
      <c r="J302" s="21"/>
      <c r="K302" s="21"/>
      <c r="L302" s="21"/>
      <c r="M302" s="21"/>
      <c r="Y302" s="5"/>
    </row>
    <row r="303" spans="4:25" s="30" customFormat="1" x14ac:dyDescent="0.25">
      <c r="D303" s="21"/>
      <c r="E303" s="21"/>
      <c r="F303" s="21"/>
      <c r="G303" s="21"/>
      <c r="H303" s="21"/>
      <c r="I303" s="21"/>
      <c r="J303" s="21"/>
      <c r="K303" s="21"/>
      <c r="L303" s="21"/>
      <c r="M303" s="21"/>
      <c r="Y303" s="5"/>
    </row>
    <row r="304" spans="4:25" s="30" customFormat="1" x14ac:dyDescent="0.25">
      <c r="D304" s="21"/>
      <c r="E304" s="21"/>
      <c r="F304" s="21"/>
      <c r="G304" s="21"/>
      <c r="H304" s="21"/>
      <c r="I304" s="21"/>
      <c r="J304" s="21"/>
      <c r="K304" s="21"/>
      <c r="L304" s="21"/>
      <c r="M304" s="21"/>
      <c r="Y304" s="5"/>
    </row>
    <row r="305" spans="1:25" s="30" customFormat="1" x14ac:dyDescent="0.25">
      <c r="D305" s="21"/>
      <c r="E305" s="21"/>
      <c r="F305" s="21"/>
      <c r="G305" s="21"/>
      <c r="H305" s="21"/>
      <c r="I305" s="21"/>
      <c r="J305" s="21"/>
      <c r="K305" s="21"/>
      <c r="L305" s="21"/>
      <c r="M305" s="21"/>
      <c r="Y305" s="5"/>
    </row>
    <row r="306" spans="1:25" s="30" customFormat="1" x14ac:dyDescent="0.25">
      <c r="D306" s="21"/>
      <c r="E306" s="21"/>
      <c r="F306" s="21"/>
      <c r="G306" s="21"/>
      <c r="H306" s="21"/>
      <c r="I306" s="21"/>
      <c r="J306" s="21"/>
      <c r="K306" s="21"/>
      <c r="L306" s="21"/>
      <c r="M306" s="21"/>
      <c r="Y306" s="5"/>
    </row>
    <row r="307" spans="1:25" s="30" customFormat="1" x14ac:dyDescent="0.25">
      <c r="D307" s="21"/>
      <c r="E307" s="21"/>
      <c r="F307" s="21"/>
      <c r="G307" s="21"/>
      <c r="H307" s="21"/>
      <c r="I307" s="21"/>
      <c r="J307" s="21"/>
      <c r="K307" s="21"/>
      <c r="L307" s="21"/>
      <c r="M307" s="21"/>
      <c r="Y307" s="5"/>
    </row>
    <row r="309" spans="1:25" s="44" customFormat="1" x14ac:dyDescent="0.25">
      <c r="Y309" s="5"/>
    </row>
    <row r="310" spans="1:25" s="30" customFormat="1" x14ac:dyDescent="0.25">
      <c r="Y310" s="5"/>
    </row>
    <row r="311" spans="1:25" x14ac:dyDescent="0.25">
      <c r="A311" s="63" t="s">
        <v>160</v>
      </c>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row>
    <row r="312" spans="1:25" x14ac:dyDescent="0.2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row>
    <row r="313" spans="1:25" x14ac:dyDescent="0.25">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row>
    <row r="314" spans="1:25" x14ac:dyDescent="0.25">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row>
    <row r="315" spans="1:25" s="44" customForma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row>
    <row r="318" spans="1:25" x14ac:dyDescent="0.25">
      <c r="A318" s="9" t="s">
        <v>158</v>
      </c>
      <c r="B318" s="9"/>
      <c r="C318" s="9"/>
      <c r="D318" s="9"/>
      <c r="E318" s="9"/>
      <c r="F318" s="9"/>
      <c r="G318" s="9"/>
      <c r="H318" s="9"/>
      <c r="I318" s="9"/>
      <c r="J318" s="9"/>
    </row>
    <row r="319" spans="1:25" s="44" customFormat="1" x14ac:dyDescent="0.25">
      <c r="A319" s="45"/>
      <c r="B319" s="45"/>
      <c r="C319" s="45"/>
      <c r="D319" s="45"/>
      <c r="E319" s="45"/>
      <c r="F319" s="45"/>
      <c r="G319" s="45"/>
      <c r="H319" s="45"/>
      <c r="I319" s="45"/>
      <c r="J319" s="45"/>
      <c r="Y319" s="5"/>
    </row>
    <row r="320" spans="1:25" ht="15.75" thickBot="1" x14ac:dyDescent="0.3">
      <c r="A320" s="9"/>
      <c r="B320" s="9"/>
      <c r="C320" s="9"/>
      <c r="D320" s="9"/>
      <c r="E320" s="9"/>
      <c r="F320" s="9"/>
      <c r="G320" s="9"/>
      <c r="H320" s="9"/>
      <c r="I320" s="9"/>
      <c r="J320" s="9"/>
    </row>
    <row r="321" spans="1:25" x14ac:dyDescent="0.25">
      <c r="D321" s="83" t="s">
        <v>47</v>
      </c>
      <c r="E321" s="84"/>
      <c r="F321" s="84"/>
      <c r="G321" s="106" t="str">
        <f>CONCATENATE(Arkusz18!C2," - ",Arkusz18!B2," r.")</f>
        <v>01.01.2018 - 31.01.2018 r.</v>
      </c>
      <c r="H321" s="106"/>
      <c r="I321" s="106"/>
      <c r="J321" s="106"/>
      <c r="K321" s="106"/>
      <c r="L321" s="106"/>
      <c r="M321" s="106"/>
      <c r="N321" s="106"/>
      <c r="O321" s="106"/>
      <c r="P321" s="106"/>
      <c r="Q321" s="106"/>
      <c r="R321" s="107"/>
    </row>
    <row r="322" spans="1:25" ht="23.25" customHeight="1" x14ac:dyDescent="0.25">
      <c r="D322" s="85"/>
      <c r="E322" s="86"/>
      <c r="F322" s="86"/>
      <c r="G322" s="82" t="s">
        <v>63</v>
      </c>
      <c r="H322" s="82"/>
      <c r="I322" s="82"/>
      <c r="J322" s="82" t="s">
        <v>90</v>
      </c>
      <c r="K322" s="82"/>
      <c r="L322" s="82"/>
      <c r="M322" s="82" t="s">
        <v>62</v>
      </c>
      <c r="N322" s="82"/>
      <c r="O322" s="82"/>
      <c r="P322" s="82" t="s">
        <v>89</v>
      </c>
      <c r="Q322" s="82"/>
      <c r="R322" s="95"/>
    </row>
    <row r="323" spans="1:25" x14ac:dyDescent="0.25">
      <c r="D323" s="108" t="s">
        <v>88</v>
      </c>
      <c r="E323" s="109"/>
      <c r="F323" s="109"/>
      <c r="G323" s="81">
        <f>Arkusz17!A2</f>
        <v>0</v>
      </c>
      <c r="H323" s="81"/>
      <c r="I323" s="81"/>
      <c r="J323" s="81">
        <f>Arkusz17!A3</f>
        <v>0</v>
      </c>
      <c r="K323" s="81"/>
      <c r="L323" s="81"/>
      <c r="M323" s="81">
        <f>Arkusz17!A4</f>
        <v>2</v>
      </c>
      <c r="N323" s="81"/>
      <c r="O323" s="81"/>
      <c r="P323" s="81">
        <f>Arkusz17!A5</f>
        <v>0</v>
      </c>
      <c r="Q323" s="81"/>
      <c r="R323" s="81"/>
    </row>
    <row r="324" spans="1:25" x14ac:dyDescent="0.25">
      <c r="D324" s="98" t="s">
        <v>49</v>
      </c>
      <c r="E324" s="99"/>
      <c r="F324" s="99"/>
      <c r="G324" s="100">
        <f>Arkusz17!A6</f>
        <v>1298</v>
      </c>
      <c r="H324" s="100"/>
      <c r="I324" s="100"/>
      <c r="J324" s="100">
        <f>Arkusz17!A7</f>
        <v>4</v>
      </c>
      <c r="K324" s="100"/>
      <c r="L324" s="100"/>
      <c r="M324" s="100">
        <f>Arkusz17!A8</f>
        <v>15</v>
      </c>
      <c r="N324" s="100"/>
      <c r="O324" s="100"/>
      <c r="P324" s="100">
        <f>Arkusz17!A9</f>
        <v>7</v>
      </c>
      <c r="Q324" s="100"/>
      <c r="R324" s="100"/>
    </row>
    <row r="325" spans="1:25" ht="15.75" thickBot="1" x14ac:dyDescent="0.3">
      <c r="D325" s="104" t="s">
        <v>50</v>
      </c>
      <c r="E325" s="105"/>
      <c r="F325" s="105"/>
      <c r="G325" s="101">
        <f>Arkusz17!A10</f>
        <v>342</v>
      </c>
      <c r="H325" s="101"/>
      <c r="I325" s="101"/>
      <c r="J325" s="101">
        <f>Arkusz17!A11</f>
        <v>0</v>
      </c>
      <c r="K325" s="101"/>
      <c r="L325" s="101"/>
      <c r="M325" s="101">
        <f>Arkusz17!A12</f>
        <v>27</v>
      </c>
      <c r="N325" s="101"/>
      <c r="O325" s="101"/>
      <c r="P325" s="101">
        <f>Arkusz17!A13</f>
        <v>2</v>
      </c>
      <c r="Q325" s="101"/>
      <c r="R325" s="101"/>
    </row>
    <row r="326" spans="1:25" ht="15.75" thickBot="1" x14ac:dyDescent="0.3">
      <c r="D326" s="102" t="s">
        <v>48</v>
      </c>
      <c r="E326" s="103"/>
      <c r="F326" s="103"/>
      <c r="G326" s="96">
        <f>SUM(G323:I325)</f>
        <v>1640</v>
      </c>
      <c r="H326" s="96"/>
      <c r="I326" s="96"/>
      <c r="J326" s="96">
        <f t="shared" ref="J326" si="6">SUM(J323:L325)</f>
        <v>4</v>
      </c>
      <c r="K326" s="96"/>
      <c r="L326" s="96"/>
      <c r="M326" s="96">
        <f t="shared" ref="M326" si="7">SUM(M323:O325)</f>
        <v>44</v>
      </c>
      <c r="N326" s="96"/>
      <c r="O326" s="96"/>
      <c r="P326" s="96">
        <f t="shared" ref="P326" si="8">SUM(P323:R325)</f>
        <v>9</v>
      </c>
      <c r="Q326" s="96"/>
      <c r="R326" s="97"/>
    </row>
    <row r="327" spans="1:25" s="44" customFormat="1" x14ac:dyDescent="0.25">
      <c r="D327" s="276"/>
      <c r="E327" s="276"/>
      <c r="F327" s="276"/>
      <c r="G327" s="277"/>
      <c r="H327" s="277"/>
      <c r="I327" s="277"/>
      <c r="J327" s="277"/>
      <c r="K327" s="277"/>
      <c r="L327" s="277"/>
      <c r="M327" s="277"/>
      <c r="N327" s="277"/>
      <c r="O327" s="277"/>
      <c r="P327" s="277"/>
      <c r="Q327" s="277"/>
      <c r="R327" s="277"/>
      <c r="Y327" s="5"/>
    </row>
    <row r="329" spans="1:25" x14ac:dyDescent="0.25">
      <c r="A329" s="87" t="s">
        <v>161</v>
      </c>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row>
    <row r="330" spans="1:25" x14ac:dyDescent="0.2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row>
    <row r="331" spans="1:25" x14ac:dyDescent="0.2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row>
    <row r="332" spans="1:25" x14ac:dyDescent="0.2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row>
    <row r="333" spans="1:25" x14ac:dyDescent="0.2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row>
    <row r="334" spans="1:25" x14ac:dyDescent="0.2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row>
    <row r="337" spans="1:25" x14ac:dyDescent="0.25">
      <c r="A337" s="22" t="s">
        <v>159</v>
      </c>
      <c r="B337" s="22"/>
      <c r="C337" s="22"/>
      <c r="D337" s="22"/>
      <c r="E337" s="22"/>
      <c r="F337" s="22"/>
      <c r="G337" s="22"/>
      <c r="H337" s="22"/>
      <c r="I337" s="22"/>
      <c r="J337" s="22"/>
      <c r="K337" s="22"/>
      <c r="L337" s="22"/>
      <c r="M337" s="22"/>
      <c r="N337" s="22"/>
      <c r="O337" s="22"/>
      <c r="R337" s="23"/>
      <c r="S337" s="23"/>
      <c r="T337" s="23"/>
    </row>
    <row r="338" spans="1:25" ht="15" customHeight="1" x14ac:dyDescent="0.25">
      <c r="P338" s="24"/>
      <c r="Q338" s="24"/>
      <c r="R338" s="23"/>
      <c r="S338" s="23"/>
      <c r="T338" s="23"/>
      <c r="U338" s="24"/>
    </row>
    <row r="339" spans="1:25" ht="15" customHeight="1" x14ac:dyDescent="0.25">
      <c r="A339" s="63" t="s">
        <v>169</v>
      </c>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row>
    <row r="340" spans="1:25" ht="15" customHeight="1" x14ac:dyDescent="0.25">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row>
    <row r="341" spans="1:25" ht="15" customHeight="1" x14ac:dyDescent="0.25">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row>
    <row r="342" spans="1:25" ht="15" customHeight="1" x14ac:dyDescent="0.25">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row>
    <row r="343" spans="1:25" ht="15" customHeight="1" x14ac:dyDescent="0.2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row>
    <row r="344" spans="1:25" ht="15" customHeight="1" x14ac:dyDescent="0.25">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row>
    <row r="345" spans="1:25" ht="15" customHeight="1" x14ac:dyDescent="0.2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row>
    <row r="346" spans="1:25" ht="15" customHeight="1" x14ac:dyDescent="0.25">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row>
    <row r="347" spans="1:25" ht="15" customHeight="1" x14ac:dyDescent="0.25">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row>
    <row r="348" spans="1:25" ht="15" customHeight="1" x14ac:dyDescent="0.25">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row>
    <row r="349" spans="1:25" ht="15" customHeight="1" x14ac:dyDescent="0.25">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row>
    <row r="350" spans="1:25" x14ac:dyDescent="0.25">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row>
    <row r="351" spans="1:25" x14ac:dyDescent="0.25">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row>
    <row r="352" spans="1:25" x14ac:dyDescent="0.25">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row>
    <row r="353" spans="1:25" ht="15" customHeight="1" x14ac:dyDescent="0.25">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row>
    <row r="354" spans="1:25" x14ac:dyDescent="0.25">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row>
    <row r="355" spans="1:25" x14ac:dyDescent="0.2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row>
    <row r="356" spans="1:25" ht="15" customHeight="1" x14ac:dyDescent="0.25">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row>
    <row r="357" spans="1:25" x14ac:dyDescent="0.25">
      <c r="A357" s="24"/>
      <c r="B357" s="24"/>
      <c r="C357" s="24"/>
      <c r="D357" s="24"/>
      <c r="E357" s="24"/>
      <c r="F357" s="24"/>
      <c r="G357" s="24"/>
      <c r="H357" s="24"/>
      <c r="I357" s="24"/>
      <c r="J357" s="24"/>
      <c r="K357" s="24"/>
      <c r="L357" s="24"/>
      <c r="M357" s="24"/>
      <c r="N357" s="24"/>
      <c r="O357" s="24"/>
      <c r="P357" s="24"/>
      <c r="Q357" s="24"/>
      <c r="R357" s="24"/>
      <c r="S357" s="24"/>
      <c r="T357" s="24"/>
      <c r="U357" s="24"/>
    </row>
    <row r="358" spans="1:25" x14ac:dyDescent="0.25">
      <c r="A358" s="266" t="s">
        <v>162</v>
      </c>
      <c r="B358" s="266"/>
      <c r="C358" s="266"/>
      <c r="D358" s="266"/>
      <c r="E358" s="266"/>
      <c r="F358" s="266"/>
      <c r="G358" s="24"/>
      <c r="H358" s="24"/>
      <c r="I358" s="24"/>
      <c r="J358" s="24"/>
      <c r="K358" s="24"/>
      <c r="L358" s="24"/>
      <c r="M358" s="24"/>
      <c r="N358" s="24"/>
      <c r="O358" s="24"/>
      <c r="P358" s="24"/>
      <c r="Q358" s="24"/>
      <c r="R358" s="24"/>
      <c r="S358" s="24"/>
      <c r="T358" s="24"/>
      <c r="U358" s="24"/>
    </row>
    <row r="359" spans="1:25" x14ac:dyDescent="0.25">
      <c r="A359" s="24"/>
      <c r="B359" s="24"/>
      <c r="C359" s="24"/>
      <c r="D359" s="24"/>
      <c r="E359" s="24"/>
      <c r="F359" s="24"/>
      <c r="G359" s="24"/>
      <c r="H359" s="24"/>
      <c r="I359" s="24"/>
      <c r="J359" s="24"/>
      <c r="K359" s="24"/>
      <c r="L359" s="24"/>
      <c r="M359" s="24"/>
      <c r="N359" s="24"/>
      <c r="O359" s="24"/>
      <c r="P359" s="24"/>
      <c r="Q359" s="24"/>
      <c r="R359" s="24"/>
      <c r="S359" s="24"/>
      <c r="T359" s="24"/>
      <c r="U359" s="24"/>
    </row>
    <row r="360" spans="1:25" x14ac:dyDescent="0.25">
      <c r="R360" s="25"/>
      <c r="S360" s="25"/>
      <c r="T360" s="25"/>
    </row>
    <row r="361" spans="1:25" x14ac:dyDescent="0.25">
      <c r="A361" s="25"/>
      <c r="B361" s="25"/>
      <c r="C361" s="25"/>
      <c r="D361" s="25"/>
      <c r="E361" s="25"/>
      <c r="F361" s="25"/>
      <c r="G361" s="25"/>
      <c r="H361" s="25"/>
      <c r="I361" s="25"/>
      <c r="J361" s="25"/>
      <c r="K361" s="25"/>
      <c r="L361" s="25"/>
      <c r="M361" s="25"/>
      <c r="N361" s="25"/>
      <c r="O361" s="25"/>
      <c r="P361" s="25"/>
      <c r="Q361" s="25"/>
      <c r="U361" s="25"/>
    </row>
    <row r="362" spans="1:25" ht="31.5" customHeight="1" x14ac:dyDescent="0.25">
      <c r="A362" s="25"/>
      <c r="B362" s="25"/>
      <c r="C362" s="25"/>
      <c r="D362" s="25"/>
      <c r="E362" s="25"/>
      <c r="F362" s="25"/>
      <c r="G362" s="278" t="s">
        <v>170</v>
      </c>
      <c r="H362" s="278"/>
      <c r="I362" s="278"/>
      <c r="J362" s="278"/>
      <c r="K362" s="278"/>
      <c r="L362" s="278"/>
      <c r="M362" s="278"/>
      <c r="N362" s="278"/>
      <c r="O362" s="278"/>
      <c r="P362" s="278"/>
      <c r="Q362" s="278"/>
      <c r="R362" s="278"/>
      <c r="S362" s="278"/>
      <c r="T362" s="278"/>
      <c r="U362" s="278"/>
      <c r="V362" s="278"/>
      <c r="W362" s="278"/>
      <c r="X362" s="278"/>
      <c r="Y362" s="278"/>
    </row>
  </sheetData>
  <sheetProtection formatCells="0" insertColumns="0" insertRows="0" deleteColumns="0" deleteRows="0"/>
  <mergeCells count="400">
    <mergeCell ref="G362:Y362"/>
    <mergeCell ref="A358:F358"/>
    <mergeCell ref="Q201:R201"/>
    <mergeCell ref="Q202:R202"/>
    <mergeCell ref="Q203:R203"/>
    <mergeCell ref="L223:V223"/>
    <mergeCell ref="Q197:R198"/>
    <mergeCell ref="Q199:R199"/>
    <mergeCell ref="Q200:R200"/>
    <mergeCell ref="S137:U137"/>
    <mergeCell ref="J137:L137"/>
    <mergeCell ref="S134:U134"/>
    <mergeCell ref="G178:J178"/>
    <mergeCell ref="O202:P202"/>
    <mergeCell ref="O203:P203"/>
    <mergeCell ref="G201:N201"/>
    <mergeCell ref="G202:N202"/>
    <mergeCell ref="G200:N200"/>
    <mergeCell ref="G203:N203"/>
    <mergeCell ref="O199:P199"/>
    <mergeCell ref="O200:P200"/>
    <mergeCell ref="O201:P201"/>
    <mergeCell ref="G199:N199"/>
    <mergeCell ref="P80:Q80"/>
    <mergeCell ref="R80:S80"/>
    <mergeCell ref="T80:U80"/>
    <mergeCell ref="T81:U81"/>
    <mergeCell ref="T82:U82"/>
    <mergeCell ref="G197:N198"/>
    <mergeCell ref="O197:P198"/>
    <mergeCell ref="P109:R109"/>
    <mergeCell ref="P108:R108"/>
    <mergeCell ref="P107:R107"/>
    <mergeCell ref="J103:L103"/>
    <mergeCell ref="P103:R103"/>
    <mergeCell ref="U21:V21"/>
    <mergeCell ref="S21:T21"/>
    <mergeCell ref="S20:V20"/>
    <mergeCell ref="G20:J20"/>
    <mergeCell ref="G19:V19"/>
    <mergeCell ref="U27:V27"/>
    <mergeCell ref="S27:T27"/>
    <mergeCell ref="G27:H27"/>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G22:H22"/>
    <mergeCell ref="U24:V24"/>
    <mergeCell ref="S24:T24"/>
    <mergeCell ref="Q24:R24"/>
    <mergeCell ref="O24:P24"/>
    <mergeCell ref="M24:N24"/>
    <mergeCell ref="K24:L24"/>
    <mergeCell ref="I24:J24"/>
    <mergeCell ref="G24:H24"/>
    <mergeCell ref="U25:V25"/>
    <mergeCell ref="S25:T25"/>
    <mergeCell ref="Q25:R25"/>
    <mergeCell ref="O25:P25"/>
    <mergeCell ref="M25:N25"/>
    <mergeCell ref="S108:U108"/>
    <mergeCell ref="S105:U105"/>
    <mergeCell ref="R82:S82"/>
    <mergeCell ref="P83:Q83"/>
    <mergeCell ref="R83:S83"/>
    <mergeCell ref="A86:Y95"/>
    <mergeCell ref="S107:U107"/>
    <mergeCell ref="A114:Y124"/>
    <mergeCell ref="C108:F108"/>
    <mergeCell ref="C109:F109"/>
    <mergeCell ref="G109:I109"/>
    <mergeCell ref="J108:L108"/>
    <mergeCell ref="M108:O108"/>
    <mergeCell ref="P110:R110"/>
    <mergeCell ref="C237:K237"/>
    <mergeCell ref="A80:C80"/>
    <mergeCell ref="A99:U99"/>
    <mergeCell ref="T83:U83"/>
    <mergeCell ref="M79:O79"/>
    <mergeCell ref="P79:Q79"/>
    <mergeCell ref="C105:F105"/>
    <mergeCell ref="J107:L107"/>
    <mergeCell ref="U26:V26"/>
    <mergeCell ref="S26:T26"/>
    <mergeCell ref="Q26:R26"/>
    <mergeCell ref="O26:P26"/>
    <mergeCell ref="M26:N26"/>
    <mergeCell ref="G105:I105"/>
    <mergeCell ref="M107:O107"/>
    <mergeCell ref="M105:O105"/>
    <mergeCell ref="P105:R105"/>
    <mergeCell ref="S104:U104"/>
    <mergeCell ref="C102:F103"/>
    <mergeCell ref="G103:I103"/>
    <mergeCell ref="D76:E77"/>
    <mergeCell ref="K27:L27"/>
    <mergeCell ref="F76:G77"/>
    <mergeCell ref="A79:C79"/>
    <mergeCell ref="C232:K232"/>
    <mergeCell ref="C233:K233"/>
    <mergeCell ref="C234:K234"/>
    <mergeCell ref="C235:K235"/>
    <mergeCell ref="C236:K236"/>
    <mergeCell ref="C224:K224"/>
    <mergeCell ref="C225:K225"/>
    <mergeCell ref="C226:K226"/>
    <mergeCell ref="C227:K227"/>
    <mergeCell ref="B134:I134"/>
    <mergeCell ref="B135:I135"/>
    <mergeCell ref="M133:O133"/>
    <mergeCell ref="P133:R133"/>
    <mergeCell ref="A128:Y129"/>
    <mergeCell ref="B133:I133"/>
    <mergeCell ref="B132:I132"/>
    <mergeCell ref="C106:F106"/>
    <mergeCell ref="G106:I106"/>
    <mergeCell ref="C104:F104"/>
    <mergeCell ref="F81:G81"/>
    <mergeCell ref="A78:C78"/>
    <mergeCell ref="T79:U79"/>
    <mergeCell ref="S103:U103"/>
    <mergeCell ref="S106:U106"/>
    <mergeCell ref="S110:U110"/>
    <mergeCell ref="J104:L104"/>
    <mergeCell ref="S109:U109"/>
    <mergeCell ref="P106:R106"/>
    <mergeCell ref="P82:Q82"/>
    <mergeCell ref="P78:Q78"/>
    <mergeCell ref="M78:O78"/>
    <mergeCell ref="T78:U78"/>
    <mergeCell ref="P84:Q84"/>
    <mergeCell ref="R84:S84"/>
    <mergeCell ref="T84:U84"/>
    <mergeCell ref="R78:S78"/>
    <mergeCell ref="G102:U102"/>
    <mergeCell ref="M104:O104"/>
    <mergeCell ref="P104:R104"/>
    <mergeCell ref="A97:Z97"/>
    <mergeCell ref="M103:O103"/>
    <mergeCell ref="M82:O82"/>
    <mergeCell ref="M81:O81"/>
    <mergeCell ref="A83:C83"/>
    <mergeCell ref="A82:C82"/>
    <mergeCell ref="A81:C81"/>
    <mergeCell ref="A84:C84"/>
    <mergeCell ref="G104:I104"/>
    <mergeCell ref="G108:I108"/>
    <mergeCell ref="J105:L105"/>
    <mergeCell ref="M106:O106"/>
    <mergeCell ref="G110:I110"/>
    <mergeCell ref="J110:L110"/>
    <mergeCell ref="M110:O110"/>
    <mergeCell ref="G107:I107"/>
    <mergeCell ref="P81:Q81"/>
    <mergeCell ref="R81:S81"/>
    <mergeCell ref="M83:O83"/>
    <mergeCell ref="E9:Q9"/>
    <mergeCell ref="M76:O77"/>
    <mergeCell ref="D84:E84"/>
    <mergeCell ref="F84:G84"/>
    <mergeCell ref="H84:I84"/>
    <mergeCell ref="M84:O84"/>
    <mergeCell ref="A76:C77"/>
    <mergeCell ref="G26:H26"/>
    <mergeCell ref="I26:J26"/>
    <mergeCell ref="K26:L26"/>
    <mergeCell ref="H79:I79"/>
    <mergeCell ref="H80:I80"/>
    <mergeCell ref="H81:I81"/>
    <mergeCell ref="H82:I82"/>
    <mergeCell ref="H83:I83"/>
    <mergeCell ref="A75:I75"/>
    <mergeCell ref="D81:E81"/>
    <mergeCell ref="D79:E79"/>
    <mergeCell ref="F79:G79"/>
    <mergeCell ref="D82:E82"/>
    <mergeCell ref="F82:G82"/>
    <mergeCell ref="F80:G80"/>
    <mergeCell ref="D83:E83"/>
    <mergeCell ref="F83:G83"/>
    <mergeCell ref="D80:E80"/>
    <mergeCell ref="I28:J28"/>
    <mergeCell ref="D78:E78"/>
    <mergeCell ref="F78:G78"/>
    <mergeCell ref="A53:Y63"/>
    <mergeCell ref="H76:I77"/>
    <mergeCell ref="H78:I78"/>
    <mergeCell ref="O27:P27"/>
    <mergeCell ref="Q27:R27"/>
    <mergeCell ref="M28:N28"/>
    <mergeCell ref="I27:J27"/>
    <mergeCell ref="P76:Q77"/>
    <mergeCell ref="R76:S77"/>
    <mergeCell ref="M75:U75"/>
    <mergeCell ref="T76:U77"/>
    <mergeCell ref="O28:P28"/>
    <mergeCell ref="Q28:R28"/>
    <mergeCell ref="U28:V28"/>
    <mergeCell ref="A73:U73"/>
    <mergeCell ref="C28:F28"/>
    <mergeCell ref="C27:F27"/>
    <mergeCell ref="K28:L28"/>
    <mergeCell ref="R79:S79"/>
    <mergeCell ref="M80:O80"/>
    <mergeCell ref="O20:R20"/>
    <mergeCell ref="G21:H21"/>
    <mergeCell ref="I21:J21"/>
    <mergeCell ref="K21:L21"/>
    <mergeCell ref="M21:N21"/>
    <mergeCell ref="O21:P21"/>
    <mergeCell ref="Q21:R21"/>
    <mergeCell ref="S28:T28"/>
    <mergeCell ref="D40:E40"/>
    <mergeCell ref="G28:H28"/>
    <mergeCell ref="M27:N27"/>
    <mergeCell ref="C19:F21"/>
    <mergeCell ref="C22:F22"/>
    <mergeCell ref="C23:F23"/>
    <mergeCell ref="C24:F24"/>
    <mergeCell ref="C26:F26"/>
    <mergeCell ref="C25:F25"/>
    <mergeCell ref="K25:L25"/>
    <mergeCell ref="I25:J25"/>
    <mergeCell ref="G25:H25"/>
    <mergeCell ref="E5:Q8"/>
    <mergeCell ref="A16:U16"/>
    <mergeCell ref="K20:N20"/>
    <mergeCell ref="V136:X136"/>
    <mergeCell ref="B136:I136"/>
    <mergeCell ref="S133:U133"/>
    <mergeCell ref="M137:O137"/>
    <mergeCell ref="P137:R137"/>
    <mergeCell ref="J132:L132"/>
    <mergeCell ref="V134:X134"/>
    <mergeCell ref="J135:L135"/>
    <mergeCell ref="S135:U135"/>
    <mergeCell ref="V137:X137"/>
    <mergeCell ref="J136:L136"/>
    <mergeCell ref="M136:O136"/>
    <mergeCell ref="P136:R136"/>
    <mergeCell ref="S136:U136"/>
    <mergeCell ref="M132:O132"/>
    <mergeCell ref="P134:R134"/>
    <mergeCell ref="M135:O135"/>
    <mergeCell ref="P135:R135"/>
    <mergeCell ref="V135:X135"/>
    <mergeCell ref="V132:X132"/>
    <mergeCell ref="J133:L133"/>
    <mergeCell ref="S132:U132"/>
    <mergeCell ref="V133:X133"/>
    <mergeCell ref="J106:L106"/>
    <mergeCell ref="C107:F107"/>
    <mergeCell ref="Q175:R175"/>
    <mergeCell ref="K174:L175"/>
    <mergeCell ref="G179:J179"/>
    <mergeCell ref="K176:L176"/>
    <mergeCell ref="P138:R138"/>
    <mergeCell ref="O175:P175"/>
    <mergeCell ref="J134:L134"/>
    <mergeCell ref="M134:O134"/>
    <mergeCell ref="J109:L109"/>
    <mergeCell ref="M109:O109"/>
    <mergeCell ref="C110:F110"/>
    <mergeCell ref="P132:R132"/>
    <mergeCell ref="B137:I137"/>
    <mergeCell ref="O178:P178"/>
    <mergeCell ref="Q178:R178"/>
    <mergeCell ref="A170:U172"/>
    <mergeCell ref="J138:L138"/>
    <mergeCell ref="V138:X138"/>
    <mergeCell ref="K179:L179"/>
    <mergeCell ref="M179:N179"/>
    <mergeCell ref="O179:P179"/>
    <mergeCell ref="Q179:R179"/>
    <mergeCell ref="M138:O138"/>
    <mergeCell ref="S138:U138"/>
    <mergeCell ref="B138:I138"/>
    <mergeCell ref="M174:R174"/>
    <mergeCell ref="M175:N175"/>
    <mergeCell ref="K177:L177"/>
    <mergeCell ref="G177:J177"/>
    <mergeCell ref="G176:J176"/>
    <mergeCell ref="G174:J175"/>
    <mergeCell ref="A156:Y165"/>
    <mergeCell ref="D286:G286"/>
    <mergeCell ref="K286:M286"/>
    <mergeCell ref="D287:G287"/>
    <mergeCell ref="K287:M287"/>
    <mergeCell ref="D288:G288"/>
    <mergeCell ref="K288:M288"/>
    <mergeCell ref="H288:J288"/>
    <mergeCell ref="H287:J287"/>
    <mergeCell ref="K178:L178"/>
    <mergeCell ref="A207:Y216"/>
    <mergeCell ref="A270:Y277"/>
    <mergeCell ref="C228:K228"/>
    <mergeCell ref="C229:K229"/>
    <mergeCell ref="N266:P266"/>
    <mergeCell ref="L267:M267"/>
    <mergeCell ref="N267:P267"/>
    <mergeCell ref="D267:K267"/>
    <mergeCell ref="D266:K266"/>
    <mergeCell ref="L229:M229"/>
    <mergeCell ref="L230:M230"/>
    <mergeCell ref="L231:M231"/>
    <mergeCell ref="L240:M240"/>
    <mergeCell ref="C230:K230"/>
    <mergeCell ref="C231:K231"/>
    <mergeCell ref="H289:J289"/>
    <mergeCell ref="H290:J290"/>
    <mergeCell ref="D289:G289"/>
    <mergeCell ref="K289:M289"/>
    <mergeCell ref="P322:R322"/>
    <mergeCell ref="P326:R326"/>
    <mergeCell ref="D324:F324"/>
    <mergeCell ref="G324:I324"/>
    <mergeCell ref="J324:L324"/>
    <mergeCell ref="M326:O326"/>
    <mergeCell ref="M324:O324"/>
    <mergeCell ref="M325:O325"/>
    <mergeCell ref="P324:R324"/>
    <mergeCell ref="P325:R325"/>
    <mergeCell ref="D326:F326"/>
    <mergeCell ref="G326:I326"/>
    <mergeCell ref="J326:L326"/>
    <mergeCell ref="D325:F325"/>
    <mergeCell ref="G325:I325"/>
    <mergeCell ref="J325:L325"/>
    <mergeCell ref="G321:R321"/>
    <mergeCell ref="D323:F323"/>
    <mergeCell ref="A311:Y314"/>
    <mergeCell ref="J323:L323"/>
    <mergeCell ref="M323:O323"/>
    <mergeCell ref="P323:R323"/>
    <mergeCell ref="M322:O322"/>
    <mergeCell ref="D321:F322"/>
    <mergeCell ref="G322:I322"/>
    <mergeCell ref="J322:L322"/>
    <mergeCell ref="A329:Y334"/>
    <mergeCell ref="D290:G290"/>
    <mergeCell ref="K290:M290"/>
    <mergeCell ref="A339:Y356"/>
    <mergeCell ref="H286:J286"/>
    <mergeCell ref="L233:M233"/>
    <mergeCell ref="L234:M234"/>
    <mergeCell ref="L235:M235"/>
    <mergeCell ref="L236:M236"/>
    <mergeCell ref="L237:M237"/>
    <mergeCell ref="L238:M238"/>
    <mergeCell ref="L239:M239"/>
    <mergeCell ref="C240:K240"/>
    <mergeCell ref="L266:M266"/>
    <mergeCell ref="V240:W240"/>
    <mergeCell ref="V237:W237"/>
    <mergeCell ref="V238:W238"/>
    <mergeCell ref="V239:W239"/>
    <mergeCell ref="V233:W233"/>
    <mergeCell ref="V234:W234"/>
    <mergeCell ref="V235:W235"/>
    <mergeCell ref="V236:W236"/>
    <mergeCell ref="C238:K238"/>
    <mergeCell ref="Q266:S266"/>
    <mergeCell ref="Q267:S267"/>
    <mergeCell ref="C239:K239"/>
    <mergeCell ref="G323:I323"/>
    <mergeCell ref="V232:W232"/>
    <mergeCell ref="V225:W225"/>
    <mergeCell ref="V226:W226"/>
    <mergeCell ref="V227:W227"/>
    <mergeCell ref="V228:W228"/>
    <mergeCell ref="V229:W229"/>
    <mergeCell ref="V230:W230"/>
    <mergeCell ref="V231:W231"/>
    <mergeCell ref="L232:M232"/>
    <mergeCell ref="L226:M226"/>
    <mergeCell ref="L227:M227"/>
    <mergeCell ref="L228:M228"/>
    <mergeCell ref="V224:W224"/>
    <mergeCell ref="L224:M224"/>
    <mergeCell ref="L225:M225"/>
    <mergeCell ref="M176:N176"/>
    <mergeCell ref="O176:P176"/>
    <mergeCell ref="Q176:R176"/>
    <mergeCell ref="Q177:R177"/>
    <mergeCell ref="M178:N178"/>
    <mergeCell ref="M177:N177"/>
    <mergeCell ref="O177:P177"/>
    <mergeCell ref="A221:U222"/>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63</v>
      </c>
      <c r="D2">
        <v>1</v>
      </c>
    </row>
    <row r="3" spans="1:4" x14ac:dyDescent="0.25">
      <c r="A3">
        <v>0</v>
      </c>
      <c r="B3" t="s">
        <v>88</v>
      </c>
      <c r="C3" t="s">
        <v>90</v>
      </c>
      <c r="D3">
        <v>2</v>
      </c>
    </row>
    <row r="4" spans="1:4" x14ac:dyDescent="0.25">
      <c r="A4">
        <v>2</v>
      </c>
      <c r="B4" t="s">
        <v>88</v>
      </c>
      <c r="C4" t="s">
        <v>62</v>
      </c>
      <c r="D4">
        <v>3</v>
      </c>
    </row>
    <row r="5" spans="1:4" x14ac:dyDescent="0.25">
      <c r="A5">
        <v>0</v>
      </c>
      <c r="B5" t="s">
        <v>88</v>
      </c>
      <c r="C5" t="s">
        <v>89</v>
      </c>
      <c r="D5">
        <v>4</v>
      </c>
    </row>
    <row r="6" spans="1:4" x14ac:dyDescent="0.25">
      <c r="A6">
        <v>1298</v>
      </c>
      <c r="B6" t="s">
        <v>49</v>
      </c>
      <c r="C6" t="s">
        <v>63</v>
      </c>
      <c r="D6">
        <v>1</v>
      </c>
    </row>
    <row r="7" spans="1:4" x14ac:dyDescent="0.25">
      <c r="A7">
        <v>4</v>
      </c>
      <c r="B7" t="s">
        <v>49</v>
      </c>
      <c r="C7" t="s">
        <v>90</v>
      </c>
      <c r="D7">
        <v>2</v>
      </c>
    </row>
    <row r="8" spans="1:4" x14ac:dyDescent="0.25">
      <c r="A8">
        <v>15</v>
      </c>
      <c r="B8" t="s">
        <v>49</v>
      </c>
      <c r="C8" t="s">
        <v>62</v>
      </c>
      <c r="D8">
        <v>3</v>
      </c>
    </row>
    <row r="9" spans="1:4" x14ac:dyDescent="0.25">
      <c r="A9">
        <v>7</v>
      </c>
      <c r="B9" t="s">
        <v>49</v>
      </c>
      <c r="C9" t="s">
        <v>89</v>
      </c>
      <c r="D9">
        <v>4</v>
      </c>
    </row>
    <row r="10" spans="1:4" x14ac:dyDescent="0.25">
      <c r="A10">
        <v>342</v>
      </c>
      <c r="B10" t="s">
        <v>50</v>
      </c>
      <c r="C10" t="s">
        <v>63</v>
      </c>
      <c r="D10">
        <v>1</v>
      </c>
    </row>
    <row r="11" spans="1:4" x14ac:dyDescent="0.25">
      <c r="A11">
        <v>0</v>
      </c>
      <c r="B11" t="s">
        <v>50</v>
      </c>
      <c r="C11" t="s">
        <v>90</v>
      </c>
      <c r="D11">
        <v>2</v>
      </c>
    </row>
    <row r="12" spans="1:4" x14ac:dyDescent="0.25">
      <c r="A12">
        <v>27</v>
      </c>
      <c r="B12" t="s">
        <v>50</v>
      </c>
      <c r="C12" t="s">
        <v>62</v>
      </c>
      <c r="D12">
        <v>3</v>
      </c>
    </row>
    <row r="13" spans="1:4" x14ac:dyDescent="0.25">
      <c r="A13">
        <v>2</v>
      </c>
      <c r="B13" t="s">
        <v>50</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58</v>
      </c>
      <c r="D1" t="s">
        <v>59</v>
      </c>
      <c r="E1" t="s">
        <v>60</v>
      </c>
      <c r="F1" t="s">
        <v>71</v>
      </c>
      <c r="G1" t="s">
        <v>61</v>
      </c>
    </row>
    <row r="2" spans="1:7" x14ac:dyDescent="0.25">
      <c r="A2">
        <v>1</v>
      </c>
      <c r="B2" t="s">
        <v>123</v>
      </c>
      <c r="C2">
        <v>0</v>
      </c>
      <c r="D2">
        <v>4</v>
      </c>
      <c r="E2">
        <v>0</v>
      </c>
      <c r="F2">
        <v>69</v>
      </c>
      <c r="G2">
        <v>147</v>
      </c>
    </row>
    <row r="3" spans="1:7" x14ac:dyDescent="0.25">
      <c r="A3">
        <v>2</v>
      </c>
      <c r="B3" t="s">
        <v>122</v>
      </c>
      <c r="C3">
        <v>0</v>
      </c>
      <c r="D3">
        <v>23</v>
      </c>
      <c r="E3">
        <v>0</v>
      </c>
      <c r="F3">
        <v>21</v>
      </c>
      <c r="G3">
        <v>8</v>
      </c>
    </row>
    <row r="4" spans="1:7" x14ac:dyDescent="0.25">
      <c r="A4">
        <v>3</v>
      </c>
      <c r="B4" t="s">
        <v>137</v>
      </c>
      <c r="C4">
        <v>0</v>
      </c>
      <c r="D4">
        <v>1</v>
      </c>
      <c r="E4">
        <v>0</v>
      </c>
      <c r="F4">
        <v>9</v>
      </c>
      <c r="G4">
        <v>3</v>
      </c>
    </row>
    <row r="5" spans="1:7" x14ac:dyDescent="0.25">
      <c r="A5">
        <v>4</v>
      </c>
      <c r="B5" t="s">
        <v>151</v>
      </c>
      <c r="C5">
        <v>0</v>
      </c>
      <c r="D5">
        <v>0</v>
      </c>
      <c r="E5">
        <v>0</v>
      </c>
      <c r="F5">
        <v>9</v>
      </c>
      <c r="G5">
        <v>0</v>
      </c>
    </row>
    <row r="6" spans="1:7" x14ac:dyDescent="0.25">
      <c r="A6">
        <v>5</v>
      </c>
      <c r="B6" t="s">
        <v>146</v>
      </c>
      <c r="C6">
        <v>0</v>
      </c>
      <c r="D6">
        <v>0</v>
      </c>
      <c r="E6">
        <v>0</v>
      </c>
      <c r="F6">
        <v>1</v>
      </c>
      <c r="G6">
        <v>5</v>
      </c>
    </row>
    <row r="7" spans="1:7" x14ac:dyDescent="0.25">
      <c r="A7">
        <v>6</v>
      </c>
      <c r="B7" t="s">
        <v>102</v>
      </c>
      <c r="C7">
        <v>9</v>
      </c>
      <c r="D7">
        <v>2</v>
      </c>
      <c r="E7">
        <v>0</v>
      </c>
      <c r="F7">
        <v>16</v>
      </c>
      <c r="G7">
        <v>19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58</v>
      </c>
      <c r="D1" t="s">
        <v>59</v>
      </c>
      <c r="E1" t="s">
        <v>60</v>
      </c>
      <c r="F1" t="s">
        <v>71</v>
      </c>
      <c r="G1" t="s">
        <v>61</v>
      </c>
    </row>
    <row r="2" spans="1:7" x14ac:dyDescent="0.25">
      <c r="A2">
        <v>1</v>
      </c>
      <c r="B2" t="s">
        <v>123</v>
      </c>
      <c r="C2">
        <v>0</v>
      </c>
      <c r="D2">
        <v>4</v>
      </c>
      <c r="E2">
        <v>0</v>
      </c>
      <c r="F2">
        <v>69</v>
      </c>
      <c r="G2">
        <v>147</v>
      </c>
    </row>
    <row r="3" spans="1:7" x14ac:dyDescent="0.25">
      <c r="A3">
        <v>2</v>
      </c>
      <c r="B3" t="s">
        <v>122</v>
      </c>
      <c r="C3">
        <v>0</v>
      </c>
      <c r="D3">
        <v>23</v>
      </c>
      <c r="E3">
        <v>0</v>
      </c>
      <c r="F3">
        <v>21</v>
      </c>
      <c r="G3">
        <v>8</v>
      </c>
    </row>
    <row r="4" spans="1:7" x14ac:dyDescent="0.25">
      <c r="A4">
        <v>3</v>
      </c>
      <c r="B4" t="s">
        <v>137</v>
      </c>
      <c r="C4">
        <v>0</v>
      </c>
      <c r="D4">
        <v>1</v>
      </c>
      <c r="E4">
        <v>0</v>
      </c>
      <c r="F4">
        <v>9</v>
      </c>
      <c r="G4">
        <v>3</v>
      </c>
    </row>
    <row r="5" spans="1:7" x14ac:dyDescent="0.25">
      <c r="A5">
        <v>4</v>
      </c>
      <c r="B5" t="s">
        <v>151</v>
      </c>
      <c r="C5">
        <v>0</v>
      </c>
      <c r="D5">
        <v>0</v>
      </c>
      <c r="E5">
        <v>0</v>
      </c>
      <c r="F5">
        <v>9</v>
      </c>
      <c r="G5">
        <v>0</v>
      </c>
    </row>
    <row r="6" spans="1:7" x14ac:dyDescent="0.25">
      <c r="A6">
        <v>5</v>
      </c>
      <c r="B6" t="s">
        <v>146</v>
      </c>
      <c r="C6">
        <v>0</v>
      </c>
      <c r="D6">
        <v>0</v>
      </c>
      <c r="E6">
        <v>0</v>
      </c>
      <c r="F6">
        <v>1</v>
      </c>
      <c r="G6">
        <v>5</v>
      </c>
    </row>
    <row r="7" spans="1:7" x14ac:dyDescent="0.25">
      <c r="A7">
        <v>6</v>
      </c>
      <c r="B7" t="s">
        <v>102</v>
      </c>
      <c r="C7">
        <v>9</v>
      </c>
      <c r="D7">
        <v>2</v>
      </c>
      <c r="E7">
        <v>0</v>
      </c>
      <c r="F7">
        <v>16</v>
      </c>
      <c r="G7">
        <v>19</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8</v>
      </c>
      <c r="C1" t="s">
        <v>107</v>
      </c>
    </row>
    <row r="2" spans="1:3" x14ac:dyDescent="0.25">
      <c r="A2">
        <v>1471</v>
      </c>
      <c r="B2" t="s">
        <v>108</v>
      </c>
      <c r="C2" t="s">
        <v>152</v>
      </c>
    </row>
    <row r="3" spans="1:3" x14ac:dyDescent="0.25">
      <c r="A3">
        <v>1456</v>
      </c>
      <c r="B3" t="s">
        <v>108</v>
      </c>
      <c r="C3" t="s">
        <v>153</v>
      </c>
    </row>
    <row r="4" spans="1:3" x14ac:dyDescent="0.25">
      <c r="A4">
        <v>1485</v>
      </c>
      <c r="B4" t="s">
        <v>108</v>
      </c>
      <c r="C4" t="s">
        <v>154</v>
      </c>
    </row>
    <row r="5" spans="1:3" x14ac:dyDescent="0.25">
      <c r="A5">
        <v>1451</v>
      </c>
      <c r="B5" t="s">
        <v>108</v>
      </c>
      <c r="C5" t="s">
        <v>155</v>
      </c>
    </row>
    <row r="6" spans="1:3" x14ac:dyDescent="0.25">
      <c r="A6">
        <v>1425</v>
      </c>
      <c r="B6" t="s">
        <v>108</v>
      </c>
      <c r="C6" t="s">
        <v>156</v>
      </c>
    </row>
    <row r="7" spans="1:3" x14ac:dyDescent="0.25">
      <c r="A7">
        <v>1905</v>
      </c>
      <c r="B7" t="s">
        <v>5</v>
      </c>
      <c r="C7" t="s">
        <v>152</v>
      </c>
    </row>
    <row r="8" spans="1:3" x14ac:dyDescent="0.25">
      <c r="A8">
        <v>1927</v>
      </c>
      <c r="B8" t="s">
        <v>5</v>
      </c>
      <c r="C8" t="s">
        <v>153</v>
      </c>
    </row>
    <row r="9" spans="1:3" x14ac:dyDescent="0.25">
      <c r="A9">
        <v>1939</v>
      </c>
      <c r="B9" t="s">
        <v>5</v>
      </c>
      <c r="C9" t="s">
        <v>154</v>
      </c>
    </row>
    <row r="10" spans="1:3" x14ac:dyDescent="0.25">
      <c r="A10">
        <v>1954</v>
      </c>
      <c r="B10" t="s">
        <v>5</v>
      </c>
      <c r="C10" t="s">
        <v>155</v>
      </c>
    </row>
    <row r="11" spans="1:3" x14ac:dyDescent="0.25">
      <c r="A11">
        <v>1982</v>
      </c>
      <c r="B11" t="s">
        <v>5</v>
      </c>
      <c r="C11" t="s">
        <v>156</v>
      </c>
    </row>
    <row r="12" spans="1:3" x14ac:dyDescent="0.25">
      <c r="A12">
        <v>43</v>
      </c>
      <c r="B12" t="s">
        <v>6</v>
      </c>
      <c r="C12" t="s">
        <v>152</v>
      </c>
    </row>
    <row r="13" spans="1:3" x14ac:dyDescent="0.25">
      <c r="A13">
        <v>89</v>
      </c>
      <c r="B13" t="s">
        <v>6</v>
      </c>
      <c r="C13" t="s">
        <v>153</v>
      </c>
    </row>
    <row r="14" spans="1:3" x14ac:dyDescent="0.25">
      <c r="A14">
        <v>68</v>
      </c>
      <c r="B14" t="s">
        <v>6</v>
      </c>
      <c r="C14" t="s">
        <v>154</v>
      </c>
    </row>
    <row r="15" spans="1:3" x14ac:dyDescent="0.25">
      <c r="A15">
        <v>81</v>
      </c>
      <c r="B15" t="s">
        <v>6</v>
      </c>
      <c r="C15" t="s">
        <v>155</v>
      </c>
    </row>
    <row r="16" spans="1:3" x14ac:dyDescent="0.25">
      <c r="A16">
        <v>35</v>
      </c>
      <c r="B16" t="s">
        <v>6</v>
      </c>
      <c r="C16" t="s">
        <v>156</v>
      </c>
    </row>
    <row r="17" spans="1:3" x14ac:dyDescent="0.25">
      <c r="A17">
        <v>50</v>
      </c>
      <c r="B17" t="s">
        <v>7</v>
      </c>
      <c r="C17" t="s">
        <v>152</v>
      </c>
    </row>
    <row r="18" spans="1:3" x14ac:dyDescent="0.25">
      <c r="A18">
        <v>54</v>
      </c>
      <c r="B18" t="s">
        <v>7</v>
      </c>
      <c r="C18" t="s">
        <v>153</v>
      </c>
    </row>
    <row r="19" spans="1:3" x14ac:dyDescent="0.25">
      <c r="A19">
        <v>83</v>
      </c>
      <c r="B19" t="s">
        <v>7</v>
      </c>
      <c r="C19" t="s">
        <v>154</v>
      </c>
    </row>
    <row r="20" spans="1:3" x14ac:dyDescent="0.25">
      <c r="A20">
        <v>68</v>
      </c>
      <c r="B20" t="s">
        <v>7</v>
      </c>
      <c r="C20" t="s">
        <v>155</v>
      </c>
    </row>
    <row r="21" spans="1:3" x14ac:dyDescent="0.25">
      <c r="A21" s="2">
        <v>30</v>
      </c>
      <c r="B21" s="2" t="s">
        <v>7</v>
      </c>
      <c r="C21" s="2" t="s">
        <v>156</v>
      </c>
    </row>
    <row r="22" spans="1:3" x14ac:dyDescent="0.25">
      <c r="A22" s="2">
        <v>0</v>
      </c>
      <c r="B22" s="2" t="s">
        <v>132</v>
      </c>
      <c r="C22" s="2" t="s">
        <v>152</v>
      </c>
    </row>
    <row r="23" spans="1:3" x14ac:dyDescent="0.25">
      <c r="A23" s="2">
        <v>0</v>
      </c>
      <c r="B23" s="2" t="s">
        <v>132</v>
      </c>
      <c r="C23" s="2" t="s">
        <v>153</v>
      </c>
    </row>
    <row r="24" spans="1:3" x14ac:dyDescent="0.25">
      <c r="A24" s="2">
        <v>0</v>
      </c>
      <c r="B24" s="2" t="s">
        <v>132</v>
      </c>
      <c r="C24" s="2" t="s">
        <v>154</v>
      </c>
    </row>
    <row r="25" spans="1:3" x14ac:dyDescent="0.25">
      <c r="A25" s="2">
        <v>0</v>
      </c>
      <c r="B25" s="2" t="s">
        <v>132</v>
      </c>
      <c r="C25" s="2" t="s">
        <v>155</v>
      </c>
    </row>
    <row r="26" spans="1:3" x14ac:dyDescent="0.25">
      <c r="A26" s="2">
        <v>0</v>
      </c>
      <c r="B26" s="2" t="s">
        <v>132</v>
      </c>
      <c r="C26" s="2" t="s">
        <v>156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973</v>
      </c>
      <c r="C2" t="s">
        <v>33</v>
      </c>
    </row>
    <row r="3" spans="1:3" x14ac:dyDescent="0.25">
      <c r="A3" t="s">
        <v>112</v>
      </c>
      <c r="B3">
        <v>9068</v>
      </c>
      <c r="C3" t="s">
        <v>33</v>
      </c>
    </row>
    <row r="4" spans="1:3" x14ac:dyDescent="0.25">
      <c r="A4" t="s">
        <v>113</v>
      </c>
      <c r="B4">
        <v>522</v>
      </c>
      <c r="C4" t="s">
        <v>33</v>
      </c>
    </row>
    <row r="5" spans="1:3" x14ac:dyDescent="0.25">
      <c r="A5" t="s">
        <v>29</v>
      </c>
      <c r="B5">
        <v>14007</v>
      </c>
      <c r="C5" t="s">
        <v>33</v>
      </c>
    </row>
    <row r="6" spans="1:3" x14ac:dyDescent="0.25">
      <c r="A6" t="s">
        <v>111</v>
      </c>
      <c r="B6">
        <v>19</v>
      </c>
      <c r="C6" t="s">
        <v>23</v>
      </c>
    </row>
    <row r="7" spans="1:3" x14ac:dyDescent="0.25">
      <c r="A7" t="s">
        <v>112</v>
      </c>
      <c r="B7">
        <v>127</v>
      </c>
      <c r="C7" t="s">
        <v>23</v>
      </c>
    </row>
    <row r="8" spans="1:3" x14ac:dyDescent="0.25">
      <c r="A8" t="s">
        <v>113</v>
      </c>
      <c r="B8">
        <v>39</v>
      </c>
      <c r="C8" t="s">
        <v>23</v>
      </c>
    </row>
    <row r="9" spans="1:3" x14ac:dyDescent="0.25">
      <c r="A9" t="s">
        <v>29</v>
      </c>
      <c r="B9">
        <v>328</v>
      </c>
      <c r="C9" t="s">
        <v>23</v>
      </c>
    </row>
    <row r="10" spans="1:3" x14ac:dyDescent="0.25">
      <c r="A10" t="s">
        <v>111</v>
      </c>
      <c r="B10">
        <v>77</v>
      </c>
      <c r="C10" t="s">
        <v>34</v>
      </c>
    </row>
    <row r="11" spans="1:3" x14ac:dyDescent="0.25">
      <c r="A11" t="s">
        <v>112</v>
      </c>
      <c r="B11">
        <v>1112</v>
      </c>
      <c r="C11" t="s">
        <v>34</v>
      </c>
    </row>
    <row r="12" spans="1:3" x14ac:dyDescent="0.25">
      <c r="A12" t="s">
        <v>113</v>
      </c>
      <c r="B12">
        <v>57</v>
      </c>
      <c r="C12" t="s">
        <v>34</v>
      </c>
    </row>
    <row r="13" spans="1:3" x14ac:dyDescent="0.25">
      <c r="A13" t="s">
        <v>29</v>
      </c>
      <c r="B13">
        <v>1536</v>
      </c>
      <c r="C13" t="s">
        <v>34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913</v>
      </c>
      <c r="B2" t="s">
        <v>133</v>
      </c>
      <c r="C2" t="s">
        <v>77</v>
      </c>
      <c r="D2">
        <v>1</v>
      </c>
    </row>
    <row r="3" spans="1:4" x14ac:dyDescent="0.25">
      <c r="A3">
        <v>772</v>
      </c>
      <c r="B3" t="s">
        <v>133</v>
      </c>
      <c r="C3" t="s">
        <v>3</v>
      </c>
      <c r="D3">
        <v>1</v>
      </c>
    </row>
    <row r="4" spans="1:4" x14ac:dyDescent="0.25">
      <c r="A4">
        <v>56</v>
      </c>
      <c r="B4" t="s">
        <v>134</v>
      </c>
      <c r="C4" t="s">
        <v>3</v>
      </c>
      <c r="D4">
        <v>2</v>
      </c>
    </row>
    <row r="5" spans="1:4" x14ac:dyDescent="0.25">
      <c r="A5">
        <v>77</v>
      </c>
      <c r="B5" t="s">
        <v>134</v>
      </c>
      <c r="C5" t="s">
        <v>77</v>
      </c>
      <c r="D5">
        <v>2</v>
      </c>
    </row>
    <row r="6" spans="1:4" x14ac:dyDescent="0.25">
      <c r="A6">
        <v>21</v>
      </c>
      <c r="B6" t="s">
        <v>135</v>
      </c>
      <c r="C6" t="s">
        <v>77</v>
      </c>
      <c r="D6">
        <v>3</v>
      </c>
    </row>
    <row r="7" spans="1:4" x14ac:dyDescent="0.25">
      <c r="A7">
        <v>38</v>
      </c>
      <c r="B7" t="s">
        <v>135</v>
      </c>
      <c r="C7" t="s">
        <v>3</v>
      </c>
      <c r="D7">
        <v>3</v>
      </c>
    </row>
    <row r="8" spans="1:4" x14ac:dyDescent="0.25">
      <c r="A8">
        <v>3</v>
      </c>
      <c r="B8" t="s">
        <v>136</v>
      </c>
      <c r="C8" t="s">
        <v>77</v>
      </c>
      <c r="D8">
        <v>4</v>
      </c>
    </row>
    <row r="9" spans="1:4" x14ac:dyDescent="0.25">
      <c r="A9">
        <v>0</v>
      </c>
      <c r="B9" t="s">
        <v>136</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973</v>
      </c>
      <c r="C2" t="s">
        <v>33</v>
      </c>
    </row>
    <row r="3" spans="1:3" x14ac:dyDescent="0.25">
      <c r="A3" t="s">
        <v>112</v>
      </c>
      <c r="B3">
        <v>9068</v>
      </c>
      <c r="C3" t="s">
        <v>33</v>
      </c>
    </row>
    <row r="4" spans="1:3" x14ac:dyDescent="0.25">
      <c r="A4" t="s">
        <v>113</v>
      </c>
      <c r="B4">
        <v>522</v>
      </c>
      <c r="C4" t="s">
        <v>33</v>
      </c>
    </row>
    <row r="5" spans="1:3" x14ac:dyDescent="0.25">
      <c r="A5" t="s">
        <v>29</v>
      </c>
      <c r="B5">
        <v>14007</v>
      </c>
      <c r="C5" t="s">
        <v>33</v>
      </c>
    </row>
    <row r="6" spans="1:3" x14ac:dyDescent="0.25">
      <c r="A6" t="s">
        <v>111</v>
      </c>
      <c r="B6">
        <v>19</v>
      </c>
      <c r="C6" t="s">
        <v>23</v>
      </c>
    </row>
    <row r="7" spans="1:3" x14ac:dyDescent="0.25">
      <c r="A7" t="s">
        <v>112</v>
      </c>
      <c r="B7">
        <v>127</v>
      </c>
      <c r="C7" t="s">
        <v>23</v>
      </c>
    </row>
    <row r="8" spans="1:3" x14ac:dyDescent="0.25">
      <c r="A8" t="s">
        <v>113</v>
      </c>
      <c r="B8">
        <v>39</v>
      </c>
      <c r="C8" t="s">
        <v>23</v>
      </c>
    </row>
    <row r="9" spans="1:3" x14ac:dyDescent="0.25">
      <c r="A9" t="s">
        <v>29</v>
      </c>
      <c r="B9">
        <v>328</v>
      </c>
      <c r="C9" t="s">
        <v>23</v>
      </c>
    </row>
    <row r="10" spans="1:3" x14ac:dyDescent="0.25">
      <c r="A10" t="s">
        <v>111</v>
      </c>
      <c r="B10">
        <v>77</v>
      </c>
      <c r="C10" t="s">
        <v>34</v>
      </c>
    </row>
    <row r="11" spans="1:3" x14ac:dyDescent="0.25">
      <c r="A11" t="s">
        <v>112</v>
      </c>
      <c r="B11">
        <v>1112</v>
      </c>
      <c r="C11" t="s">
        <v>34</v>
      </c>
    </row>
    <row r="12" spans="1:3" x14ac:dyDescent="0.25">
      <c r="A12" t="s">
        <v>113</v>
      </c>
      <c r="B12">
        <v>57</v>
      </c>
      <c r="C12" t="s">
        <v>34</v>
      </c>
    </row>
    <row r="13" spans="1:3" x14ac:dyDescent="0.25">
      <c r="A13" t="s">
        <v>29</v>
      </c>
      <c r="B13">
        <v>1536</v>
      </c>
      <c r="C13" t="s">
        <v>34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772</v>
      </c>
      <c r="B2" t="s">
        <v>133</v>
      </c>
      <c r="C2" t="s">
        <v>3</v>
      </c>
      <c r="D2">
        <v>1</v>
      </c>
    </row>
    <row r="3" spans="1:4" x14ac:dyDescent="0.25">
      <c r="A3">
        <v>913</v>
      </c>
      <c r="B3" t="s">
        <v>133</v>
      </c>
      <c r="C3" t="s">
        <v>77</v>
      </c>
      <c r="D3">
        <v>1</v>
      </c>
    </row>
    <row r="4" spans="1:4" x14ac:dyDescent="0.25">
      <c r="A4">
        <v>56</v>
      </c>
      <c r="B4" t="s">
        <v>134</v>
      </c>
      <c r="C4" t="s">
        <v>3</v>
      </c>
      <c r="D4">
        <v>2</v>
      </c>
    </row>
    <row r="5" spans="1:4" x14ac:dyDescent="0.25">
      <c r="A5">
        <v>77</v>
      </c>
      <c r="B5" t="s">
        <v>134</v>
      </c>
      <c r="C5" t="s">
        <v>77</v>
      </c>
      <c r="D5">
        <v>2</v>
      </c>
    </row>
    <row r="6" spans="1:4" x14ac:dyDescent="0.25">
      <c r="A6">
        <v>38</v>
      </c>
      <c r="B6" t="s">
        <v>135</v>
      </c>
      <c r="C6" t="s">
        <v>3</v>
      </c>
      <c r="D6">
        <v>3</v>
      </c>
    </row>
    <row r="7" spans="1:4" x14ac:dyDescent="0.25">
      <c r="A7">
        <v>21</v>
      </c>
      <c r="B7" t="s">
        <v>135</v>
      </c>
      <c r="C7" t="s">
        <v>77</v>
      </c>
      <c r="D7">
        <v>3</v>
      </c>
    </row>
    <row r="8" spans="1:4" x14ac:dyDescent="0.25">
      <c r="A8">
        <v>0</v>
      </c>
      <c r="B8" t="s">
        <v>136</v>
      </c>
      <c r="C8" t="s">
        <v>3</v>
      </c>
      <c r="D8">
        <v>4</v>
      </c>
    </row>
    <row r="9" spans="1:4" x14ac:dyDescent="0.25">
      <c r="A9">
        <v>3</v>
      </c>
      <c r="B9" t="s">
        <v>136</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33</v>
      </c>
      <c r="C2">
        <v>379</v>
      </c>
      <c r="D2" t="s">
        <v>115</v>
      </c>
      <c r="E2">
        <v>1</v>
      </c>
    </row>
    <row r="3" spans="1:5" x14ac:dyDescent="0.25">
      <c r="A3">
        <v>2</v>
      </c>
      <c r="B3" t="s">
        <v>34</v>
      </c>
      <c r="C3">
        <v>28</v>
      </c>
      <c r="D3" t="s">
        <v>115</v>
      </c>
      <c r="E3">
        <v>1</v>
      </c>
    </row>
    <row r="4" spans="1:5" x14ac:dyDescent="0.25">
      <c r="A4">
        <v>3</v>
      </c>
      <c r="B4" t="s">
        <v>35</v>
      </c>
      <c r="C4">
        <v>18</v>
      </c>
      <c r="D4" t="s">
        <v>115</v>
      </c>
      <c r="E4">
        <v>1</v>
      </c>
    </row>
    <row r="5" spans="1:5" x14ac:dyDescent="0.25">
      <c r="A5">
        <v>4</v>
      </c>
      <c r="B5" t="s">
        <v>36</v>
      </c>
      <c r="C5">
        <v>2</v>
      </c>
      <c r="D5" t="s">
        <v>115</v>
      </c>
      <c r="E5">
        <v>1</v>
      </c>
    </row>
    <row r="6" spans="1:5" x14ac:dyDescent="0.25">
      <c r="A6">
        <v>5</v>
      </c>
      <c r="B6" t="s">
        <v>37</v>
      </c>
      <c r="C6">
        <v>0</v>
      </c>
      <c r="D6" t="s">
        <v>115</v>
      </c>
      <c r="E6">
        <v>1</v>
      </c>
    </row>
    <row r="7" spans="1:5" x14ac:dyDescent="0.25">
      <c r="A7">
        <v>6</v>
      </c>
      <c r="B7" t="s">
        <v>45</v>
      </c>
      <c r="C7">
        <v>1</v>
      </c>
      <c r="D7" t="s">
        <v>115</v>
      </c>
      <c r="E7">
        <v>1</v>
      </c>
    </row>
    <row r="8" spans="1:5" x14ac:dyDescent="0.25">
      <c r="A8">
        <v>7</v>
      </c>
      <c r="B8" t="s">
        <v>116</v>
      </c>
      <c r="C8">
        <v>0</v>
      </c>
      <c r="D8" t="s">
        <v>115</v>
      </c>
      <c r="E8">
        <v>1</v>
      </c>
    </row>
    <row r="9" spans="1:5" x14ac:dyDescent="0.25">
      <c r="A9">
        <v>8</v>
      </c>
      <c r="B9" t="s">
        <v>4</v>
      </c>
      <c r="C9">
        <v>0</v>
      </c>
      <c r="D9" t="s">
        <v>115</v>
      </c>
      <c r="E9">
        <v>1</v>
      </c>
    </row>
    <row r="10" spans="1:5" x14ac:dyDescent="0.25">
      <c r="A10">
        <v>9</v>
      </c>
      <c r="B10" t="s">
        <v>38</v>
      </c>
      <c r="C10">
        <v>1</v>
      </c>
      <c r="D10" t="s">
        <v>115</v>
      </c>
      <c r="E10">
        <v>1</v>
      </c>
    </row>
    <row r="11" spans="1:5" x14ac:dyDescent="0.25">
      <c r="A11">
        <v>10</v>
      </c>
      <c r="B11" t="s">
        <v>39</v>
      </c>
      <c r="C11">
        <v>0</v>
      </c>
      <c r="D11" t="s">
        <v>115</v>
      </c>
      <c r="E11">
        <v>1</v>
      </c>
    </row>
    <row r="12" spans="1:5" x14ac:dyDescent="0.25">
      <c r="A12">
        <v>11</v>
      </c>
      <c r="B12" t="s">
        <v>40</v>
      </c>
      <c r="C12">
        <v>160</v>
      </c>
      <c r="D12" t="s">
        <v>115</v>
      </c>
      <c r="E12">
        <v>1</v>
      </c>
    </row>
    <row r="13" spans="1:5" x14ac:dyDescent="0.25">
      <c r="A13">
        <v>12</v>
      </c>
      <c r="B13" t="s">
        <v>41</v>
      </c>
      <c r="C13">
        <v>0</v>
      </c>
      <c r="D13" t="s">
        <v>115</v>
      </c>
      <c r="E13">
        <v>1</v>
      </c>
    </row>
    <row r="14" spans="1:5" x14ac:dyDescent="0.25">
      <c r="A14">
        <v>13</v>
      </c>
      <c r="B14" t="s">
        <v>10</v>
      </c>
      <c r="C14">
        <v>5</v>
      </c>
      <c r="D14" t="s">
        <v>115</v>
      </c>
      <c r="E14">
        <v>1</v>
      </c>
    </row>
    <row r="15" spans="1:5" x14ac:dyDescent="0.25">
      <c r="A15">
        <v>14</v>
      </c>
      <c r="B15" t="s">
        <v>42</v>
      </c>
      <c r="C15">
        <v>0</v>
      </c>
      <c r="D15" t="s">
        <v>115</v>
      </c>
      <c r="E15">
        <v>1</v>
      </c>
    </row>
    <row r="16" spans="1:5" x14ac:dyDescent="0.25">
      <c r="A16">
        <v>15</v>
      </c>
      <c r="B16" t="s">
        <v>43</v>
      </c>
      <c r="C16">
        <v>0</v>
      </c>
      <c r="D16" t="s">
        <v>115</v>
      </c>
      <c r="E16">
        <v>1</v>
      </c>
    </row>
    <row r="17" spans="1:5" x14ac:dyDescent="0.25">
      <c r="A17">
        <v>16</v>
      </c>
      <c r="B17" t="s">
        <v>44</v>
      </c>
      <c r="C17">
        <v>0</v>
      </c>
      <c r="D17" t="s">
        <v>115</v>
      </c>
      <c r="E17">
        <v>1</v>
      </c>
    </row>
    <row r="18" spans="1:5" x14ac:dyDescent="0.25">
      <c r="A18">
        <v>1</v>
      </c>
      <c r="B18" t="s">
        <v>33</v>
      </c>
      <c r="C18">
        <v>50</v>
      </c>
      <c r="D18" t="s">
        <v>11</v>
      </c>
      <c r="E18">
        <v>2</v>
      </c>
    </row>
    <row r="19" spans="1:5" x14ac:dyDescent="0.25">
      <c r="A19">
        <v>2</v>
      </c>
      <c r="B19" t="s">
        <v>34</v>
      </c>
      <c r="C19">
        <v>9</v>
      </c>
      <c r="D19" t="s">
        <v>11</v>
      </c>
      <c r="E19">
        <v>2</v>
      </c>
    </row>
    <row r="20" spans="1:5" x14ac:dyDescent="0.25">
      <c r="A20">
        <v>3</v>
      </c>
      <c r="B20" t="s">
        <v>35</v>
      </c>
      <c r="C20">
        <v>0</v>
      </c>
      <c r="D20" t="s">
        <v>11</v>
      </c>
      <c r="E20">
        <v>2</v>
      </c>
    </row>
    <row r="21" spans="1:5" x14ac:dyDescent="0.25">
      <c r="A21">
        <v>4</v>
      </c>
      <c r="B21" t="s">
        <v>36</v>
      </c>
      <c r="C21">
        <v>0</v>
      </c>
      <c r="D21" t="s">
        <v>11</v>
      </c>
      <c r="E21">
        <v>2</v>
      </c>
    </row>
    <row r="22" spans="1:5" x14ac:dyDescent="0.25">
      <c r="A22">
        <v>5</v>
      </c>
      <c r="B22" t="s">
        <v>37</v>
      </c>
      <c r="C22">
        <v>0</v>
      </c>
      <c r="D22" t="s">
        <v>11</v>
      </c>
      <c r="E22">
        <v>2</v>
      </c>
    </row>
    <row r="23" spans="1:5" x14ac:dyDescent="0.25">
      <c r="A23">
        <v>6</v>
      </c>
      <c r="B23" t="s">
        <v>45</v>
      </c>
      <c r="C23">
        <v>0</v>
      </c>
      <c r="D23" t="s">
        <v>11</v>
      </c>
      <c r="E23">
        <v>2</v>
      </c>
    </row>
    <row r="24" spans="1:5" x14ac:dyDescent="0.25">
      <c r="A24">
        <v>7</v>
      </c>
      <c r="B24" t="s">
        <v>116</v>
      </c>
      <c r="C24">
        <v>0</v>
      </c>
      <c r="D24" t="s">
        <v>11</v>
      </c>
      <c r="E24">
        <v>2</v>
      </c>
    </row>
    <row r="25" spans="1:5" x14ac:dyDescent="0.25">
      <c r="A25">
        <v>8</v>
      </c>
      <c r="B25" t="s">
        <v>4</v>
      </c>
      <c r="C25">
        <v>0</v>
      </c>
      <c r="D25" t="s">
        <v>11</v>
      </c>
      <c r="E25">
        <v>2</v>
      </c>
    </row>
    <row r="26" spans="1:5" x14ac:dyDescent="0.25">
      <c r="A26">
        <v>9</v>
      </c>
      <c r="B26" t="s">
        <v>38</v>
      </c>
      <c r="C26">
        <v>0</v>
      </c>
      <c r="D26" t="s">
        <v>11</v>
      </c>
      <c r="E26">
        <v>2</v>
      </c>
    </row>
    <row r="27" spans="1:5" x14ac:dyDescent="0.25">
      <c r="A27">
        <v>10</v>
      </c>
      <c r="B27" t="s">
        <v>39</v>
      </c>
      <c r="C27">
        <v>0</v>
      </c>
      <c r="D27" t="s">
        <v>11</v>
      </c>
      <c r="E27">
        <v>2</v>
      </c>
    </row>
    <row r="28" spans="1:5" x14ac:dyDescent="0.25">
      <c r="A28">
        <v>11</v>
      </c>
      <c r="B28" t="s">
        <v>40</v>
      </c>
      <c r="C28">
        <v>17</v>
      </c>
      <c r="D28" t="s">
        <v>11</v>
      </c>
      <c r="E28">
        <v>2</v>
      </c>
    </row>
    <row r="29" spans="1:5" x14ac:dyDescent="0.25">
      <c r="A29">
        <v>12</v>
      </c>
      <c r="B29" t="s">
        <v>41</v>
      </c>
      <c r="C29">
        <v>0</v>
      </c>
      <c r="D29" t="s">
        <v>11</v>
      </c>
      <c r="E29">
        <v>2</v>
      </c>
    </row>
    <row r="30" spans="1:5" x14ac:dyDescent="0.25">
      <c r="A30">
        <v>13</v>
      </c>
      <c r="B30" t="s">
        <v>10</v>
      </c>
      <c r="C30">
        <v>0</v>
      </c>
      <c r="D30" t="s">
        <v>11</v>
      </c>
      <c r="E30">
        <v>2</v>
      </c>
    </row>
    <row r="31" spans="1:5" x14ac:dyDescent="0.25">
      <c r="A31">
        <v>14</v>
      </c>
      <c r="B31" t="s">
        <v>42</v>
      </c>
      <c r="C31">
        <v>0</v>
      </c>
      <c r="D31" t="s">
        <v>11</v>
      </c>
      <c r="E31">
        <v>2</v>
      </c>
    </row>
    <row r="32" spans="1:5" x14ac:dyDescent="0.25">
      <c r="A32">
        <v>15</v>
      </c>
      <c r="B32" t="s">
        <v>43</v>
      </c>
      <c r="C32">
        <v>0</v>
      </c>
      <c r="D32" t="s">
        <v>11</v>
      </c>
      <c r="E32">
        <v>2</v>
      </c>
    </row>
    <row r="33" spans="1:5" x14ac:dyDescent="0.25">
      <c r="A33">
        <v>16</v>
      </c>
      <c r="B33" t="s">
        <v>44</v>
      </c>
      <c r="C33">
        <v>0</v>
      </c>
      <c r="D33" t="s">
        <v>11</v>
      </c>
      <c r="E33">
        <v>2</v>
      </c>
    </row>
    <row r="34" spans="1:5" x14ac:dyDescent="0.25">
      <c r="A34">
        <v>1</v>
      </c>
      <c r="B34" t="s">
        <v>33</v>
      </c>
      <c r="C34">
        <v>29</v>
      </c>
      <c r="D34" t="s">
        <v>94</v>
      </c>
      <c r="E34">
        <v>3</v>
      </c>
    </row>
    <row r="35" spans="1:5" x14ac:dyDescent="0.25">
      <c r="A35">
        <v>2</v>
      </c>
      <c r="B35" t="s">
        <v>34</v>
      </c>
      <c r="C35">
        <v>4</v>
      </c>
      <c r="D35" t="s">
        <v>94</v>
      </c>
      <c r="E35">
        <v>3</v>
      </c>
    </row>
    <row r="36" spans="1:5" x14ac:dyDescent="0.25">
      <c r="A36">
        <v>3</v>
      </c>
      <c r="B36" t="s">
        <v>35</v>
      </c>
      <c r="C36">
        <v>1</v>
      </c>
      <c r="D36" t="s">
        <v>94</v>
      </c>
      <c r="E36">
        <v>3</v>
      </c>
    </row>
    <row r="37" spans="1:5" x14ac:dyDescent="0.25">
      <c r="A37">
        <v>4</v>
      </c>
      <c r="B37" t="s">
        <v>36</v>
      </c>
      <c r="C37">
        <v>0</v>
      </c>
      <c r="D37" t="s">
        <v>94</v>
      </c>
      <c r="E37">
        <v>3</v>
      </c>
    </row>
    <row r="38" spans="1:5" x14ac:dyDescent="0.25">
      <c r="A38">
        <v>5</v>
      </c>
      <c r="B38" t="s">
        <v>37</v>
      </c>
      <c r="C38">
        <v>0</v>
      </c>
      <c r="D38" t="s">
        <v>94</v>
      </c>
      <c r="E38">
        <v>3</v>
      </c>
    </row>
    <row r="39" spans="1:5" x14ac:dyDescent="0.25">
      <c r="A39">
        <v>6</v>
      </c>
      <c r="B39" t="s">
        <v>45</v>
      </c>
      <c r="C39">
        <v>0</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38</v>
      </c>
      <c r="C42">
        <v>0</v>
      </c>
      <c r="D42" t="s">
        <v>94</v>
      </c>
      <c r="E42">
        <v>3</v>
      </c>
    </row>
    <row r="43" spans="1:5" x14ac:dyDescent="0.25">
      <c r="A43">
        <v>10</v>
      </c>
      <c r="B43" t="s">
        <v>39</v>
      </c>
      <c r="C43">
        <v>0</v>
      </c>
      <c r="D43" t="s">
        <v>94</v>
      </c>
      <c r="E43">
        <v>3</v>
      </c>
    </row>
    <row r="44" spans="1:5" x14ac:dyDescent="0.25">
      <c r="A44">
        <v>11</v>
      </c>
      <c r="B44" t="s">
        <v>40</v>
      </c>
      <c r="C44">
        <v>1</v>
      </c>
      <c r="D44" t="s">
        <v>94</v>
      </c>
      <c r="E44">
        <v>3</v>
      </c>
    </row>
    <row r="45" spans="1:5" x14ac:dyDescent="0.25">
      <c r="A45">
        <v>12</v>
      </c>
      <c r="B45" t="s">
        <v>41</v>
      </c>
      <c r="C45">
        <v>0</v>
      </c>
      <c r="D45" t="s">
        <v>94</v>
      </c>
      <c r="E45">
        <v>3</v>
      </c>
    </row>
    <row r="46" spans="1:5" x14ac:dyDescent="0.25">
      <c r="A46">
        <v>13</v>
      </c>
      <c r="B46" t="s">
        <v>10</v>
      </c>
      <c r="C46">
        <v>0</v>
      </c>
      <c r="D46" t="s">
        <v>94</v>
      </c>
      <c r="E46">
        <v>3</v>
      </c>
    </row>
    <row r="47" spans="1:5" x14ac:dyDescent="0.25">
      <c r="A47">
        <v>14</v>
      </c>
      <c r="B47" t="s">
        <v>42</v>
      </c>
      <c r="C47">
        <v>0</v>
      </c>
      <c r="D47" t="s">
        <v>94</v>
      </c>
      <c r="E47">
        <v>3</v>
      </c>
    </row>
    <row r="48" spans="1:5" x14ac:dyDescent="0.25">
      <c r="A48">
        <v>15</v>
      </c>
      <c r="B48" t="s">
        <v>43</v>
      </c>
      <c r="C48">
        <v>0</v>
      </c>
      <c r="D48" t="s">
        <v>94</v>
      </c>
      <c r="E48">
        <v>3</v>
      </c>
    </row>
    <row r="49" spans="1:5" x14ac:dyDescent="0.25">
      <c r="A49">
        <v>16</v>
      </c>
      <c r="B49" t="s">
        <v>44</v>
      </c>
      <c r="C49">
        <v>0</v>
      </c>
      <c r="D49" t="s">
        <v>94</v>
      </c>
      <c r="E49">
        <v>3</v>
      </c>
    </row>
    <row r="50" spans="1:5" x14ac:dyDescent="0.25">
      <c r="A50">
        <v>1</v>
      </c>
      <c r="B50" t="s">
        <v>33</v>
      </c>
      <c r="C50">
        <v>29</v>
      </c>
      <c r="D50" t="s">
        <v>84</v>
      </c>
      <c r="E50">
        <v>4</v>
      </c>
    </row>
    <row r="51" spans="1:5" x14ac:dyDescent="0.25">
      <c r="A51">
        <v>2</v>
      </c>
      <c r="B51" t="s">
        <v>34</v>
      </c>
      <c r="C51">
        <v>4</v>
      </c>
      <c r="D51" t="s">
        <v>84</v>
      </c>
      <c r="E51">
        <v>4</v>
      </c>
    </row>
    <row r="52" spans="1:5" x14ac:dyDescent="0.25">
      <c r="A52">
        <v>3</v>
      </c>
      <c r="B52" t="s">
        <v>35</v>
      </c>
      <c r="C52">
        <v>0</v>
      </c>
      <c r="D52" t="s">
        <v>84</v>
      </c>
      <c r="E52">
        <v>4</v>
      </c>
    </row>
    <row r="53" spans="1:5" x14ac:dyDescent="0.25">
      <c r="A53">
        <v>4</v>
      </c>
      <c r="B53" t="s">
        <v>36</v>
      </c>
      <c r="C53">
        <v>0</v>
      </c>
      <c r="D53" t="s">
        <v>84</v>
      </c>
      <c r="E53">
        <v>4</v>
      </c>
    </row>
    <row r="54" spans="1:5" x14ac:dyDescent="0.25">
      <c r="A54">
        <v>5</v>
      </c>
      <c r="B54" t="s">
        <v>37</v>
      </c>
      <c r="C54">
        <v>0</v>
      </c>
      <c r="D54" t="s">
        <v>84</v>
      </c>
      <c r="E54">
        <v>4</v>
      </c>
    </row>
    <row r="55" spans="1:5" x14ac:dyDescent="0.25">
      <c r="A55">
        <v>6</v>
      </c>
      <c r="B55" t="s">
        <v>45</v>
      </c>
      <c r="C55">
        <v>0</v>
      </c>
      <c r="D55" t="s">
        <v>84</v>
      </c>
      <c r="E55">
        <v>4</v>
      </c>
    </row>
    <row r="56" spans="1:5" x14ac:dyDescent="0.25">
      <c r="A56">
        <v>7</v>
      </c>
      <c r="B56" t="s">
        <v>116</v>
      </c>
      <c r="C56">
        <v>0</v>
      </c>
      <c r="D56" t="s">
        <v>84</v>
      </c>
      <c r="E56">
        <v>4</v>
      </c>
    </row>
    <row r="57" spans="1:5" x14ac:dyDescent="0.25">
      <c r="A57">
        <v>8</v>
      </c>
      <c r="B57" t="s">
        <v>4</v>
      </c>
      <c r="C57">
        <v>0</v>
      </c>
      <c r="D57" t="s">
        <v>84</v>
      </c>
      <c r="E57">
        <v>4</v>
      </c>
    </row>
    <row r="58" spans="1:5" x14ac:dyDescent="0.25">
      <c r="A58">
        <v>9</v>
      </c>
      <c r="B58" t="s">
        <v>38</v>
      </c>
      <c r="C58">
        <v>0</v>
      </c>
      <c r="D58" t="s">
        <v>84</v>
      </c>
      <c r="E58">
        <v>4</v>
      </c>
    </row>
    <row r="59" spans="1:5" x14ac:dyDescent="0.25">
      <c r="A59">
        <v>10</v>
      </c>
      <c r="B59" t="s">
        <v>39</v>
      </c>
      <c r="C59">
        <v>0</v>
      </c>
      <c r="D59" t="s">
        <v>84</v>
      </c>
      <c r="E59">
        <v>4</v>
      </c>
    </row>
    <row r="60" spans="1:5" x14ac:dyDescent="0.25">
      <c r="A60">
        <v>11</v>
      </c>
      <c r="B60" t="s">
        <v>40</v>
      </c>
      <c r="C60">
        <v>1</v>
      </c>
      <c r="D60" t="s">
        <v>84</v>
      </c>
      <c r="E60">
        <v>4</v>
      </c>
    </row>
    <row r="61" spans="1:5" x14ac:dyDescent="0.25">
      <c r="A61">
        <v>12</v>
      </c>
      <c r="B61" t="s">
        <v>41</v>
      </c>
      <c r="C61">
        <v>0</v>
      </c>
      <c r="D61" t="s">
        <v>84</v>
      </c>
      <c r="E61">
        <v>4</v>
      </c>
    </row>
    <row r="62" spans="1:5" x14ac:dyDescent="0.25">
      <c r="A62">
        <v>13</v>
      </c>
      <c r="B62" t="s">
        <v>10</v>
      </c>
      <c r="C62">
        <v>0</v>
      </c>
      <c r="D62" t="s">
        <v>84</v>
      </c>
      <c r="E62">
        <v>4</v>
      </c>
    </row>
    <row r="63" spans="1:5" x14ac:dyDescent="0.25">
      <c r="A63">
        <v>14</v>
      </c>
      <c r="B63" t="s">
        <v>42</v>
      </c>
      <c r="C63">
        <v>0</v>
      </c>
      <c r="D63" t="s">
        <v>84</v>
      </c>
      <c r="E63">
        <v>4</v>
      </c>
    </row>
    <row r="64" spans="1:5" x14ac:dyDescent="0.25">
      <c r="A64">
        <v>15</v>
      </c>
      <c r="B64" t="s">
        <v>43</v>
      </c>
      <c r="C64">
        <v>0</v>
      </c>
      <c r="D64" t="s">
        <v>84</v>
      </c>
      <c r="E64">
        <v>4</v>
      </c>
    </row>
    <row r="65" spans="1:5" x14ac:dyDescent="0.25">
      <c r="A65">
        <v>16</v>
      </c>
      <c r="B65" t="s">
        <v>44</v>
      </c>
      <c r="C65">
        <v>0</v>
      </c>
      <c r="D65" t="s">
        <v>84</v>
      </c>
      <c r="E65">
        <v>4</v>
      </c>
    </row>
    <row r="66" spans="1:5" x14ac:dyDescent="0.25">
      <c r="A66">
        <v>1</v>
      </c>
      <c r="B66" t="s">
        <v>33</v>
      </c>
      <c r="C66">
        <v>2</v>
      </c>
      <c r="D66" t="s">
        <v>117</v>
      </c>
      <c r="E66">
        <v>5</v>
      </c>
    </row>
    <row r="67" spans="1:5" x14ac:dyDescent="0.25">
      <c r="A67">
        <v>2</v>
      </c>
      <c r="B67" t="s">
        <v>34</v>
      </c>
      <c r="C67">
        <v>1</v>
      </c>
      <c r="D67" t="s">
        <v>117</v>
      </c>
      <c r="E67">
        <v>5</v>
      </c>
    </row>
    <row r="68" spans="1:5" x14ac:dyDescent="0.25">
      <c r="A68">
        <v>3</v>
      </c>
      <c r="B68" t="s">
        <v>35</v>
      </c>
      <c r="C68">
        <v>0</v>
      </c>
      <c r="D68" t="s">
        <v>117</v>
      </c>
      <c r="E68">
        <v>5</v>
      </c>
    </row>
    <row r="69" spans="1:5" x14ac:dyDescent="0.25">
      <c r="A69">
        <v>4</v>
      </c>
      <c r="B69" t="s">
        <v>36</v>
      </c>
      <c r="C69">
        <v>0</v>
      </c>
      <c r="D69" t="s">
        <v>117</v>
      </c>
      <c r="E69">
        <v>5</v>
      </c>
    </row>
    <row r="70" spans="1:5" x14ac:dyDescent="0.25">
      <c r="A70">
        <v>5</v>
      </c>
      <c r="B70" t="s">
        <v>37</v>
      </c>
      <c r="C70">
        <v>0</v>
      </c>
      <c r="D70" t="s">
        <v>117</v>
      </c>
      <c r="E70">
        <v>5</v>
      </c>
    </row>
    <row r="71" spans="1:5" x14ac:dyDescent="0.25">
      <c r="A71">
        <v>6</v>
      </c>
      <c r="B71" t="s">
        <v>45</v>
      </c>
      <c r="C71">
        <v>0</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38</v>
      </c>
      <c r="C74">
        <v>0</v>
      </c>
      <c r="D74" t="s">
        <v>117</v>
      </c>
      <c r="E74">
        <v>5</v>
      </c>
    </row>
    <row r="75" spans="1:5" x14ac:dyDescent="0.25">
      <c r="A75">
        <v>10</v>
      </c>
      <c r="B75" t="s">
        <v>39</v>
      </c>
      <c r="C75">
        <v>0</v>
      </c>
      <c r="D75" t="s">
        <v>117</v>
      </c>
      <c r="E75">
        <v>5</v>
      </c>
    </row>
    <row r="76" spans="1:5" x14ac:dyDescent="0.25">
      <c r="A76">
        <v>11</v>
      </c>
      <c r="B76" t="s">
        <v>40</v>
      </c>
      <c r="C76">
        <v>13</v>
      </c>
      <c r="D76" t="s">
        <v>117</v>
      </c>
      <c r="E76">
        <v>5</v>
      </c>
    </row>
    <row r="77" spans="1:5" x14ac:dyDescent="0.25">
      <c r="A77">
        <v>12</v>
      </c>
      <c r="B77" t="s">
        <v>41</v>
      </c>
      <c r="C77">
        <v>0</v>
      </c>
      <c r="D77" t="s">
        <v>117</v>
      </c>
      <c r="E77">
        <v>5</v>
      </c>
    </row>
    <row r="78" spans="1:5" x14ac:dyDescent="0.25">
      <c r="A78">
        <v>13</v>
      </c>
      <c r="B78" t="s">
        <v>10</v>
      </c>
      <c r="C78">
        <v>0</v>
      </c>
      <c r="D78" t="s">
        <v>117</v>
      </c>
      <c r="E78">
        <v>5</v>
      </c>
    </row>
    <row r="79" spans="1:5" x14ac:dyDescent="0.25">
      <c r="A79">
        <v>14</v>
      </c>
      <c r="B79" t="s">
        <v>42</v>
      </c>
      <c r="C79">
        <v>0</v>
      </c>
      <c r="D79" t="s">
        <v>117</v>
      </c>
      <c r="E79">
        <v>5</v>
      </c>
    </row>
    <row r="80" spans="1:5" x14ac:dyDescent="0.25">
      <c r="A80">
        <v>15</v>
      </c>
      <c r="B80" t="s">
        <v>43</v>
      </c>
      <c r="C80">
        <v>0</v>
      </c>
      <c r="D80" t="s">
        <v>117</v>
      </c>
      <c r="E80">
        <v>5</v>
      </c>
    </row>
    <row r="81" spans="1:5" x14ac:dyDescent="0.25">
      <c r="A81">
        <v>16</v>
      </c>
      <c r="B81" t="s">
        <v>44</v>
      </c>
      <c r="C81">
        <v>0</v>
      </c>
      <c r="D81" t="s">
        <v>117</v>
      </c>
      <c r="E81">
        <v>5</v>
      </c>
    </row>
    <row r="82" spans="1:5" x14ac:dyDescent="0.25">
      <c r="A82">
        <v>1</v>
      </c>
      <c r="B82" t="s">
        <v>33</v>
      </c>
      <c r="C82">
        <v>0</v>
      </c>
      <c r="D82" t="s">
        <v>38</v>
      </c>
      <c r="E82">
        <v>6</v>
      </c>
    </row>
    <row r="83" spans="1:5" x14ac:dyDescent="0.25">
      <c r="A83">
        <v>2</v>
      </c>
      <c r="B83" t="s">
        <v>34</v>
      </c>
      <c r="C83">
        <v>0</v>
      </c>
      <c r="D83" t="s">
        <v>38</v>
      </c>
      <c r="E83">
        <v>6</v>
      </c>
    </row>
    <row r="84" spans="1:5" x14ac:dyDescent="0.25">
      <c r="A84">
        <v>3</v>
      </c>
      <c r="B84" t="s">
        <v>35</v>
      </c>
      <c r="C84">
        <v>0</v>
      </c>
      <c r="D84" t="s">
        <v>38</v>
      </c>
      <c r="E84">
        <v>6</v>
      </c>
    </row>
    <row r="85" spans="1:5" x14ac:dyDescent="0.25">
      <c r="A85">
        <v>4</v>
      </c>
      <c r="B85" t="s">
        <v>36</v>
      </c>
      <c r="C85">
        <v>0</v>
      </c>
      <c r="D85" t="s">
        <v>38</v>
      </c>
      <c r="E85">
        <v>6</v>
      </c>
    </row>
    <row r="86" spans="1:5" x14ac:dyDescent="0.25">
      <c r="A86">
        <v>5</v>
      </c>
      <c r="B86" t="s">
        <v>37</v>
      </c>
      <c r="C86">
        <v>0</v>
      </c>
      <c r="D86" t="s">
        <v>38</v>
      </c>
      <c r="E86">
        <v>6</v>
      </c>
    </row>
    <row r="87" spans="1:5" x14ac:dyDescent="0.25">
      <c r="A87">
        <v>6</v>
      </c>
      <c r="B87" t="s">
        <v>45</v>
      </c>
      <c r="C87">
        <v>0</v>
      </c>
      <c r="D87" t="s">
        <v>38</v>
      </c>
      <c r="E87">
        <v>6</v>
      </c>
    </row>
    <row r="88" spans="1:5" x14ac:dyDescent="0.25">
      <c r="A88">
        <v>7</v>
      </c>
      <c r="B88" t="s">
        <v>116</v>
      </c>
      <c r="C88">
        <v>0</v>
      </c>
      <c r="D88" t="s">
        <v>38</v>
      </c>
      <c r="E88">
        <v>6</v>
      </c>
    </row>
    <row r="89" spans="1:5" x14ac:dyDescent="0.25">
      <c r="A89">
        <v>8</v>
      </c>
      <c r="B89" t="s">
        <v>4</v>
      </c>
      <c r="C89">
        <v>0</v>
      </c>
      <c r="D89" t="s">
        <v>38</v>
      </c>
      <c r="E89">
        <v>6</v>
      </c>
    </row>
    <row r="90" spans="1:5" x14ac:dyDescent="0.25">
      <c r="A90">
        <v>9</v>
      </c>
      <c r="B90" t="s">
        <v>38</v>
      </c>
      <c r="C90">
        <v>0</v>
      </c>
      <c r="D90" t="s">
        <v>38</v>
      </c>
      <c r="E90">
        <v>6</v>
      </c>
    </row>
    <row r="91" spans="1:5" x14ac:dyDescent="0.25">
      <c r="A91">
        <v>10</v>
      </c>
      <c r="B91" t="s">
        <v>39</v>
      </c>
      <c r="C91">
        <v>0</v>
      </c>
      <c r="D91" t="s">
        <v>38</v>
      </c>
      <c r="E91">
        <v>6</v>
      </c>
    </row>
    <row r="92" spans="1:5" x14ac:dyDescent="0.25">
      <c r="A92">
        <v>11</v>
      </c>
      <c r="B92" t="s">
        <v>40</v>
      </c>
      <c r="C92">
        <v>6</v>
      </c>
      <c r="D92" t="s">
        <v>38</v>
      </c>
      <c r="E92">
        <v>6</v>
      </c>
    </row>
    <row r="93" spans="1:5" x14ac:dyDescent="0.25">
      <c r="A93">
        <v>12</v>
      </c>
      <c r="B93" t="s">
        <v>41</v>
      </c>
      <c r="C93">
        <v>0</v>
      </c>
      <c r="D93" t="s">
        <v>38</v>
      </c>
      <c r="E93">
        <v>6</v>
      </c>
    </row>
    <row r="94" spans="1:5" x14ac:dyDescent="0.25">
      <c r="A94">
        <v>13</v>
      </c>
      <c r="B94" t="s">
        <v>10</v>
      </c>
      <c r="C94">
        <v>0</v>
      </c>
      <c r="D94" t="s">
        <v>38</v>
      </c>
      <c r="E94">
        <v>6</v>
      </c>
    </row>
    <row r="95" spans="1:5" x14ac:dyDescent="0.25">
      <c r="A95">
        <v>14</v>
      </c>
      <c r="B95" t="s">
        <v>42</v>
      </c>
      <c r="C95">
        <v>0</v>
      </c>
      <c r="D95" t="s">
        <v>38</v>
      </c>
      <c r="E95">
        <v>6</v>
      </c>
    </row>
    <row r="96" spans="1:5" x14ac:dyDescent="0.25">
      <c r="A96">
        <v>15</v>
      </c>
      <c r="B96" t="s">
        <v>43</v>
      </c>
      <c r="C96">
        <v>0</v>
      </c>
      <c r="D96" t="s">
        <v>38</v>
      </c>
      <c r="E96">
        <v>6</v>
      </c>
    </row>
    <row r="97" spans="1:5" x14ac:dyDescent="0.25">
      <c r="A97">
        <v>16</v>
      </c>
      <c r="B97" t="s">
        <v>44</v>
      </c>
      <c r="C97">
        <v>0</v>
      </c>
      <c r="D97" t="s">
        <v>38</v>
      </c>
      <c r="E97">
        <v>6</v>
      </c>
    </row>
    <row r="98" spans="1:5" x14ac:dyDescent="0.25">
      <c r="A98">
        <v>1</v>
      </c>
      <c r="B98" t="s">
        <v>33</v>
      </c>
      <c r="C98">
        <v>0</v>
      </c>
      <c r="D98" t="s">
        <v>4</v>
      </c>
      <c r="E98">
        <v>7</v>
      </c>
    </row>
    <row r="99" spans="1:5" x14ac:dyDescent="0.25">
      <c r="A99">
        <v>2</v>
      </c>
      <c r="B99" t="s">
        <v>34</v>
      </c>
      <c r="C99">
        <v>0</v>
      </c>
      <c r="D99" t="s">
        <v>4</v>
      </c>
      <c r="E99">
        <v>7</v>
      </c>
    </row>
    <row r="100" spans="1:5" x14ac:dyDescent="0.25">
      <c r="A100">
        <v>3</v>
      </c>
      <c r="B100" t="s">
        <v>35</v>
      </c>
      <c r="C100">
        <v>0</v>
      </c>
      <c r="D100" t="s">
        <v>4</v>
      </c>
      <c r="E100">
        <v>7</v>
      </c>
    </row>
    <row r="101" spans="1:5" x14ac:dyDescent="0.25">
      <c r="A101">
        <v>4</v>
      </c>
      <c r="B101" t="s">
        <v>36</v>
      </c>
      <c r="C101">
        <v>0</v>
      </c>
      <c r="D101" t="s">
        <v>4</v>
      </c>
      <c r="E101">
        <v>7</v>
      </c>
    </row>
    <row r="102" spans="1:5" x14ac:dyDescent="0.25">
      <c r="A102">
        <v>5</v>
      </c>
      <c r="B102" t="s">
        <v>37</v>
      </c>
      <c r="C102">
        <v>0</v>
      </c>
      <c r="D102" t="s">
        <v>4</v>
      </c>
      <c r="E102">
        <v>7</v>
      </c>
    </row>
    <row r="103" spans="1:5" x14ac:dyDescent="0.25">
      <c r="A103">
        <v>6</v>
      </c>
      <c r="B103" t="s">
        <v>45</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38</v>
      </c>
      <c r="C106">
        <v>0</v>
      </c>
      <c r="D106" t="s">
        <v>4</v>
      </c>
      <c r="E106">
        <v>7</v>
      </c>
    </row>
    <row r="107" spans="1:5" x14ac:dyDescent="0.25">
      <c r="A107">
        <v>10</v>
      </c>
      <c r="B107" t="s">
        <v>39</v>
      </c>
      <c r="C107">
        <v>0</v>
      </c>
      <c r="D107" t="s">
        <v>4</v>
      </c>
      <c r="E107">
        <v>7</v>
      </c>
    </row>
    <row r="108" spans="1:5" x14ac:dyDescent="0.25">
      <c r="A108">
        <v>11</v>
      </c>
      <c r="B108" t="s">
        <v>40</v>
      </c>
      <c r="C108">
        <v>0</v>
      </c>
      <c r="D108" t="s">
        <v>4</v>
      </c>
      <c r="E108">
        <v>7</v>
      </c>
    </row>
    <row r="109" spans="1:5" x14ac:dyDescent="0.25">
      <c r="A109">
        <v>12</v>
      </c>
      <c r="B109" t="s">
        <v>41</v>
      </c>
      <c r="C109">
        <v>0</v>
      </c>
      <c r="D109" t="s">
        <v>4</v>
      </c>
      <c r="E109">
        <v>7</v>
      </c>
    </row>
    <row r="110" spans="1:5" x14ac:dyDescent="0.25">
      <c r="A110">
        <v>13</v>
      </c>
      <c r="B110" t="s">
        <v>10</v>
      </c>
      <c r="C110">
        <v>0</v>
      </c>
      <c r="D110" t="s">
        <v>4</v>
      </c>
      <c r="E110">
        <v>7</v>
      </c>
    </row>
    <row r="111" spans="1:5" x14ac:dyDescent="0.25">
      <c r="A111">
        <v>14</v>
      </c>
      <c r="B111" t="s">
        <v>42</v>
      </c>
      <c r="C111">
        <v>0</v>
      </c>
      <c r="D111" t="s">
        <v>4</v>
      </c>
      <c r="E111">
        <v>7</v>
      </c>
    </row>
    <row r="112" spans="1:5" x14ac:dyDescent="0.25">
      <c r="A112">
        <v>15</v>
      </c>
      <c r="B112" t="s">
        <v>43</v>
      </c>
      <c r="C112">
        <v>0</v>
      </c>
      <c r="D112" t="s">
        <v>4</v>
      </c>
      <c r="E112">
        <v>7</v>
      </c>
    </row>
    <row r="113" spans="1:5" x14ac:dyDescent="0.25">
      <c r="A113">
        <v>16</v>
      </c>
      <c r="B113" t="s">
        <v>44</v>
      </c>
      <c r="C113">
        <v>0</v>
      </c>
      <c r="D113" t="s">
        <v>4</v>
      </c>
      <c r="E113">
        <v>7</v>
      </c>
    </row>
    <row r="114" spans="1:5" x14ac:dyDescent="0.25">
      <c r="A114">
        <v>1</v>
      </c>
      <c r="B114" t="s">
        <v>33</v>
      </c>
      <c r="C114" s="2">
        <v>0</v>
      </c>
      <c r="D114" t="s">
        <v>41</v>
      </c>
      <c r="E114">
        <v>8</v>
      </c>
    </row>
    <row r="115" spans="1:5" x14ac:dyDescent="0.25">
      <c r="A115">
        <v>2</v>
      </c>
      <c r="B115" t="s">
        <v>34</v>
      </c>
      <c r="C115" s="2">
        <v>0</v>
      </c>
      <c r="D115" s="2" t="s">
        <v>41</v>
      </c>
      <c r="E115">
        <v>8</v>
      </c>
    </row>
    <row r="116" spans="1:5" x14ac:dyDescent="0.25">
      <c r="A116">
        <v>3</v>
      </c>
      <c r="B116" t="s">
        <v>35</v>
      </c>
      <c r="C116" s="2">
        <v>0</v>
      </c>
      <c r="D116" s="2" t="s">
        <v>41</v>
      </c>
      <c r="E116">
        <v>8</v>
      </c>
    </row>
    <row r="117" spans="1:5" x14ac:dyDescent="0.25">
      <c r="A117">
        <v>4</v>
      </c>
      <c r="B117" t="s">
        <v>36</v>
      </c>
      <c r="C117" s="2">
        <v>0</v>
      </c>
      <c r="D117" s="2" t="s">
        <v>41</v>
      </c>
      <c r="E117">
        <v>8</v>
      </c>
    </row>
    <row r="118" spans="1:5" x14ac:dyDescent="0.25">
      <c r="A118">
        <v>5</v>
      </c>
      <c r="B118" t="s">
        <v>37</v>
      </c>
      <c r="C118" s="2">
        <v>0</v>
      </c>
      <c r="D118" s="2" t="s">
        <v>41</v>
      </c>
      <c r="E118">
        <v>8</v>
      </c>
    </row>
    <row r="119" spans="1:5" x14ac:dyDescent="0.25">
      <c r="A119">
        <v>6</v>
      </c>
      <c r="B119" t="s">
        <v>45</v>
      </c>
      <c r="C119" s="2">
        <v>0</v>
      </c>
      <c r="D119" s="2" t="s">
        <v>41</v>
      </c>
      <c r="E119">
        <v>8</v>
      </c>
    </row>
    <row r="120" spans="1:5" x14ac:dyDescent="0.25">
      <c r="A120">
        <v>7</v>
      </c>
      <c r="B120" t="s">
        <v>116</v>
      </c>
      <c r="C120" s="2">
        <v>0</v>
      </c>
      <c r="D120" s="2" t="s">
        <v>41</v>
      </c>
      <c r="E120">
        <v>8</v>
      </c>
    </row>
    <row r="121" spans="1:5" x14ac:dyDescent="0.25">
      <c r="A121" s="2">
        <v>8</v>
      </c>
      <c r="B121" s="2" t="s">
        <v>4</v>
      </c>
      <c r="C121" s="2">
        <v>0</v>
      </c>
      <c r="D121" s="2" t="s">
        <v>41</v>
      </c>
      <c r="E121" s="2">
        <v>8</v>
      </c>
    </row>
    <row r="122" spans="1:5" x14ac:dyDescent="0.25">
      <c r="A122" s="2">
        <v>9</v>
      </c>
      <c r="B122" s="2" t="s">
        <v>38</v>
      </c>
      <c r="C122" s="2">
        <v>0</v>
      </c>
      <c r="D122" s="2" t="s">
        <v>41</v>
      </c>
      <c r="E122" s="2">
        <v>8</v>
      </c>
    </row>
    <row r="123" spans="1:5" x14ac:dyDescent="0.25">
      <c r="A123" s="2">
        <v>10</v>
      </c>
      <c r="B123" s="2" t="s">
        <v>39</v>
      </c>
      <c r="C123" s="2">
        <v>0</v>
      </c>
      <c r="D123" s="2" t="s">
        <v>41</v>
      </c>
      <c r="E123" s="2">
        <v>8</v>
      </c>
    </row>
    <row r="124" spans="1:5" x14ac:dyDescent="0.25">
      <c r="A124" s="2">
        <v>11</v>
      </c>
      <c r="B124" s="2" t="s">
        <v>40</v>
      </c>
      <c r="C124" s="2">
        <v>14</v>
      </c>
      <c r="D124" s="2" t="s">
        <v>41</v>
      </c>
      <c r="E124" s="2">
        <v>8</v>
      </c>
    </row>
    <row r="125" spans="1:5" x14ac:dyDescent="0.25">
      <c r="A125" s="2">
        <v>12</v>
      </c>
      <c r="B125" s="2" t="s">
        <v>41</v>
      </c>
      <c r="C125" s="2">
        <v>0</v>
      </c>
      <c r="D125" s="2" t="s">
        <v>41</v>
      </c>
      <c r="E125" s="2">
        <v>8</v>
      </c>
    </row>
    <row r="126" spans="1:5" x14ac:dyDescent="0.25">
      <c r="A126" s="2">
        <v>13</v>
      </c>
      <c r="B126" s="2" t="s">
        <v>10</v>
      </c>
      <c r="C126" s="2">
        <v>0</v>
      </c>
      <c r="D126" s="2" t="s">
        <v>41</v>
      </c>
      <c r="E126" s="2">
        <v>8</v>
      </c>
    </row>
    <row r="127" spans="1:5" x14ac:dyDescent="0.25">
      <c r="A127" s="2">
        <v>14</v>
      </c>
      <c r="B127" s="2" t="s">
        <v>42</v>
      </c>
      <c r="C127" s="2">
        <v>0</v>
      </c>
      <c r="D127" s="2" t="s">
        <v>41</v>
      </c>
      <c r="E127" s="2">
        <v>8</v>
      </c>
    </row>
    <row r="128" spans="1:5" x14ac:dyDescent="0.25">
      <c r="A128" s="2">
        <v>15</v>
      </c>
      <c r="B128" s="2" t="s">
        <v>43</v>
      </c>
      <c r="C128" s="2">
        <v>0</v>
      </c>
      <c r="D128" s="2" t="s">
        <v>41</v>
      </c>
      <c r="E128" s="2">
        <v>8</v>
      </c>
    </row>
    <row r="129" spans="1:5" x14ac:dyDescent="0.25">
      <c r="A129" s="2">
        <v>16</v>
      </c>
      <c r="B129" s="2" t="s">
        <v>44</v>
      </c>
      <c r="C129" s="2">
        <v>0</v>
      </c>
      <c r="D129" s="2" t="s">
        <v>41</v>
      </c>
      <c r="E129" s="2">
        <v>8</v>
      </c>
    </row>
    <row r="130" spans="1:5" x14ac:dyDescent="0.25">
      <c r="A130" s="2">
        <v>1</v>
      </c>
      <c r="B130" s="2" t="s">
        <v>33</v>
      </c>
      <c r="C130" s="2">
        <v>239</v>
      </c>
      <c r="D130" s="2" t="s">
        <v>83</v>
      </c>
      <c r="E130" s="2">
        <v>9</v>
      </c>
    </row>
    <row r="131" spans="1:5" x14ac:dyDescent="0.25">
      <c r="A131" s="2">
        <v>2</v>
      </c>
      <c r="B131" s="2" t="s">
        <v>34</v>
      </c>
      <c r="C131" s="2">
        <v>30</v>
      </c>
      <c r="D131" s="2" t="s">
        <v>83</v>
      </c>
      <c r="E131" s="2">
        <v>9</v>
      </c>
    </row>
    <row r="132" spans="1:5" x14ac:dyDescent="0.25">
      <c r="A132" s="2">
        <v>3</v>
      </c>
      <c r="B132" s="2" t="s">
        <v>35</v>
      </c>
      <c r="C132" s="2">
        <v>8</v>
      </c>
      <c r="D132" s="2" t="s">
        <v>83</v>
      </c>
      <c r="E132" s="2">
        <v>9</v>
      </c>
    </row>
    <row r="133" spans="1:5" x14ac:dyDescent="0.25">
      <c r="A133" s="2">
        <v>4</v>
      </c>
      <c r="B133" s="2" t="s">
        <v>36</v>
      </c>
      <c r="C133" s="2">
        <v>0</v>
      </c>
      <c r="D133" s="2" t="s">
        <v>83</v>
      </c>
      <c r="E133" s="2">
        <v>9</v>
      </c>
    </row>
    <row r="134" spans="1:5" x14ac:dyDescent="0.25">
      <c r="A134" s="2">
        <v>5</v>
      </c>
      <c r="B134" s="2" t="s">
        <v>37</v>
      </c>
      <c r="C134" s="2">
        <v>0</v>
      </c>
      <c r="D134" s="2" t="s">
        <v>83</v>
      </c>
      <c r="E134" s="2">
        <v>9</v>
      </c>
    </row>
    <row r="135" spans="1:5" x14ac:dyDescent="0.25">
      <c r="A135" s="2">
        <v>6</v>
      </c>
      <c r="B135" s="2" t="s">
        <v>45</v>
      </c>
      <c r="C135" s="2">
        <v>0</v>
      </c>
      <c r="D135" s="2" t="s">
        <v>83</v>
      </c>
      <c r="E135" s="2">
        <v>9</v>
      </c>
    </row>
    <row r="136" spans="1:5" x14ac:dyDescent="0.25">
      <c r="A136" s="2">
        <v>7</v>
      </c>
      <c r="B136" s="2" t="s">
        <v>116</v>
      </c>
      <c r="C136" s="2">
        <v>0</v>
      </c>
      <c r="D136" s="2" t="s">
        <v>83</v>
      </c>
      <c r="E136" s="2">
        <v>9</v>
      </c>
    </row>
    <row r="137" spans="1:5" x14ac:dyDescent="0.25">
      <c r="A137" s="2">
        <v>8</v>
      </c>
      <c r="B137" s="2" t="s">
        <v>4</v>
      </c>
      <c r="C137" s="2">
        <v>0</v>
      </c>
      <c r="D137" s="2" t="s">
        <v>83</v>
      </c>
      <c r="E137" s="2">
        <v>9</v>
      </c>
    </row>
    <row r="138" spans="1:5" x14ac:dyDescent="0.25">
      <c r="A138" s="2">
        <v>9</v>
      </c>
      <c r="B138" s="2" t="s">
        <v>38</v>
      </c>
      <c r="C138" s="2">
        <v>0</v>
      </c>
      <c r="D138" s="2" t="s">
        <v>83</v>
      </c>
      <c r="E138" s="2">
        <v>9</v>
      </c>
    </row>
    <row r="139" spans="1:5" x14ac:dyDescent="0.25">
      <c r="A139" s="2">
        <v>10</v>
      </c>
      <c r="B139" s="2" t="s">
        <v>39</v>
      </c>
      <c r="C139" s="2">
        <v>0</v>
      </c>
      <c r="D139" s="2" t="s">
        <v>83</v>
      </c>
      <c r="E139" s="2">
        <v>9</v>
      </c>
    </row>
    <row r="140" spans="1:5" x14ac:dyDescent="0.25">
      <c r="A140" s="2">
        <v>11</v>
      </c>
      <c r="B140" s="2" t="s">
        <v>40</v>
      </c>
      <c r="C140" s="2">
        <v>71</v>
      </c>
      <c r="D140" s="2" t="s">
        <v>83</v>
      </c>
      <c r="E140" s="2">
        <v>9</v>
      </c>
    </row>
    <row r="141" spans="1:5" x14ac:dyDescent="0.25">
      <c r="A141" s="2">
        <v>12</v>
      </c>
      <c r="B141" s="2" t="s">
        <v>41</v>
      </c>
      <c r="C141" s="2">
        <v>0</v>
      </c>
      <c r="D141" s="2" t="s">
        <v>83</v>
      </c>
      <c r="E141" s="2">
        <v>9</v>
      </c>
    </row>
    <row r="142" spans="1:5" x14ac:dyDescent="0.25">
      <c r="A142" s="2">
        <v>13</v>
      </c>
      <c r="B142" s="2" t="s">
        <v>10</v>
      </c>
      <c r="C142" s="2">
        <v>0</v>
      </c>
      <c r="D142" s="2" t="s">
        <v>83</v>
      </c>
      <c r="E142" s="2">
        <v>9</v>
      </c>
    </row>
    <row r="143" spans="1:5" x14ac:dyDescent="0.25">
      <c r="A143" s="2">
        <v>14</v>
      </c>
      <c r="B143" s="2" t="s">
        <v>42</v>
      </c>
      <c r="C143" s="2">
        <v>0</v>
      </c>
      <c r="D143" s="2" t="s">
        <v>83</v>
      </c>
      <c r="E143" s="2">
        <v>9</v>
      </c>
    </row>
    <row r="144" spans="1:5" x14ac:dyDescent="0.25">
      <c r="A144" s="2">
        <v>15</v>
      </c>
      <c r="B144" s="2" t="s">
        <v>43</v>
      </c>
      <c r="C144" s="2">
        <v>0</v>
      </c>
      <c r="D144" s="2" t="s">
        <v>83</v>
      </c>
      <c r="E144" s="2">
        <v>9</v>
      </c>
    </row>
    <row r="145" spans="1:5" x14ac:dyDescent="0.25">
      <c r="A145" s="2">
        <v>16</v>
      </c>
      <c r="B145" s="2" t="s">
        <v>44</v>
      </c>
      <c r="C145" s="2">
        <v>0</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0</v>
      </c>
      <c r="C2" t="s">
        <v>85</v>
      </c>
      <c r="D2" t="s">
        <v>3</v>
      </c>
    </row>
    <row r="3" spans="1:4" x14ac:dyDescent="0.25">
      <c r="A3">
        <v>2</v>
      </c>
      <c r="B3">
        <v>0</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29</v>
      </c>
      <c r="D1" t="s">
        <v>127</v>
      </c>
    </row>
    <row r="2" spans="1:4" x14ac:dyDescent="0.25">
      <c r="A2">
        <v>1</v>
      </c>
      <c r="B2" t="s">
        <v>128</v>
      </c>
      <c r="C2">
        <v>0</v>
      </c>
      <c r="D2">
        <v>0</v>
      </c>
    </row>
    <row r="3" spans="1:4" x14ac:dyDescent="0.25">
      <c r="A3">
        <v>2</v>
      </c>
      <c r="B3" t="s">
        <v>129</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123</v>
      </c>
      <c r="C2" t="s">
        <v>30</v>
      </c>
      <c r="D2" t="s">
        <v>29</v>
      </c>
      <c r="E2">
        <v>1</v>
      </c>
      <c r="F2">
        <v>56</v>
      </c>
      <c r="G2">
        <v>1</v>
      </c>
    </row>
    <row r="3" spans="1:7" x14ac:dyDescent="0.25">
      <c r="A3">
        <v>2</v>
      </c>
      <c r="B3" t="s">
        <v>122</v>
      </c>
      <c r="C3" t="s">
        <v>30</v>
      </c>
      <c r="D3" t="s">
        <v>29</v>
      </c>
      <c r="E3">
        <v>1</v>
      </c>
      <c r="F3">
        <v>12</v>
      </c>
      <c r="G3">
        <v>1</v>
      </c>
    </row>
    <row r="4" spans="1:7" x14ac:dyDescent="0.25">
      <c r="A4">
        <v>3</v>
      </c>
      <c r="B4" t="s">
        <v>137</v>
      </c>
      <c r="C4" t="s">
        <v>30</v>
      </c>
      <c r="D4" t="s">
        <v>29</v>
      </c>
      <c r="E4">
        <v>1</v>
      </c>
      <c r="F4">
        <v>1</v>
      </c>
      <c r="G4">
        <v>1</v>
      </c>
    </row>
    <row r="5" spans="1:7" x14ac:dyDescent="0.25">
      <c r="A5">
        <v>4</v>
      </c>
      <c r="B5" t="s">
        <v>146</v>
      </c>
      <c r="C5" t="s">
        <v>30</v>
      </c>
      <c r="D5" t="s">
        <v>29</v>
      </c>
      <c r="E5">
        <v>1</v>
      </c>
      <c r="F5">
        <v>2</v>
      </c>
      <c r="G5">
        <v>1</v>
      </c>
    </row>
    <row r="6" spans="1:7" x14ac:dyDescent="0.25">
      <c r="A6">
        <v>5</v>
      </c>
      <c r="B6" t="s">
        <v>147</v>
      </c>
      <c r="C6" t="s">
        <v>30</v>
      </c>
      <c r="D6" t="s">
        <v>29</v>
      </c>
      <c r="E6">
        <v>1</v>
      </c>
      <c r="F6">
        <v>2</v>
      </c>
      <c r="G6">
        <v>1</v>
      </c>
    </row>
    <row r="7" spans="1:7" x14ac:dyDescent="0.25">
      <c r="A7">
        <v>6</v>
      </c>
      <c r="B7" t="s">
        <v>102</v>
      </c>
      <c r="C7" t="s">
        <v>30</v>
      </c>
      <c r="D7" t="s">
        <v>29</v>
      </c>
      <c r="E7">
        <v>1</v>
      </c>
      <c r="F7">
        <v>26</v>
      </c>
      <c r="G7">
        <v>1</v>
      </c>
    </row>
    <row r="8" spans="1:7" x14ac:dyDescent="0.25">
      <c r="A8">
        <v>1</v>
      </c>
      <c r="B8" t="s">
        <v>123</v>
      </c>
      <c r="C8" t="s">
        <v>30</v>
      </c>
      <c r="D8" t="s">
        <v>9</v>
      </c>
      <c r="E8">
        <v>2</v>
      </c>
      <c r="F8">
        <v>160</v>
      </c>
      <c r="G8">
        <v>1</v>
      </c>
    </row>
    <row r="9" spans="1:7" x14ac:dyDescent="0.25">
      <c r="A9">
        <v>2</v>
      </c>
      <c r="B9" t="s">
        <v>122</v>
      </c>
      <c r="C9" t="s">
        <v>30</v>
      </c>
      <c r="D9" t="s">
        <v>9</v>
      </c>
      <c r="E9">
        <v>2</v>
      </c>
      <c r="F9">
        <v>14</v>
      </c>
      <c r="G9">
        <v>1</v>
      </c>
    </row>
    <row r="10" spans="1:7" x14ac:dyDescent="0.25">
      <c r="A10">
        <v>3</v>
      </c>
      <c r="B10" t="s">
        <v>137</v>
      </c>
      <c r="C10" t="s">
        <v>30</v>
      </c>
      <c r="D10" t="s">
        <v>9</v>
      </c>
      <c r="E10">
        <v>2</v>
      </c>
      <c r="F10">
        <v>1</v>
      </c>
      <c r="G10">
        <v>1</v>
      </c>
    </row>
    <row r="11" spans="1:7" x14ac:dyDescent="0.25">
      <c r="A11">
        <v>4</v>
      </c>
      <c r="B11" t="s">
        <v>146</v>
      </c>
      <c r="C11" t="s">
        <v>30</v>
      </c>
      <c r="D11" t="s">
        <v>9</v>
      </c>
      <c r="E11">
        <v>2</v>
      </c>
      <c r="F11">
        <v>7</v>
      </c>
      <c r="G11">
        <v>1</v>
      </c>
    </row>
    <row r="12" spans="1:7" x14ac:dyDescent="0.25">
      <c r="A12">
        <v>5</v>
      </c>
      <c r="B12" t="s">
        <v>147</v>
      </c>
      <c r="C12" t="s">
        <v>30</v>
      </c>
      <c r="D12" t="s">
        <v>9</v>
      </c>
      <c r="E12">
        <v>2</v>
      </c>
      <c r="F12">
        <v>7</v>
      </c>
      <c r="G12">
        <v>1</v>
      </c>
    </row>
    <row r="13" spans="1:7" x14ac:dyDescent="0.25">
      <c r="A13">
        <v>6</v>
      </c>
      <c r="B13" t="s">
        <v>102</v>
      </c>
      <c r="C13" t="s">
        <v>30</v>
      </c>
      <c r="D13" t="s">
        <v>9</v>
      </c>
      <c r="E13">
        <v>2</v>
      </c>
      <c r="F13">
        <v>35</v>
      </c>
      <c r="G13">
        <v>1</v>
      </c>
    </row>
    <row r="14" spans="1:7" x14ac:dyDescent="0.25">
      <c r="A14">
        <v>1</v>
      </c>
      <c r="B14" t="s">
        <v>123</v>
      </c>
      <c r="C14" t="s">
        <v>53</v>
      </c>
      <c r="D14" t="s">
        <v>29</v>
      </c>
      <c r="E14">
        <v>1</v>
      </c>
      <c r="F14">
        <v>87</v>
      </c>
      <c r="G14">
        <v>2</v>
      </c>
    </row>
    <row r="15" spans="1:7" x14ac:dyDescent="0.25">
      <c r="A15">
        <v>2</v>
      </c>
      <c r="B15" t="s">
        <v>122</v>
      </c>
      <c r="C15" s="2" t="s">
        <v>53</v>
      </c>
      <c r="D15" t="s">
        <v>29</v>
      </c>
      <c r="E15">
        <v>1</v>
      </c>
      <c r="F15" s="2">
        <v>30</v>
      </c>
      <c r="G15">
        <v>2</v>
      </c>
    </row>
    <row r="16" spans="1:7" x14ac:dyDescent="0.25">
      <c r="A16">
        <v>3</v>
      </c>
      <c r="B16" t="s">
        <v>137</v>
      </c>
      <c r="C16" s="2" t="s">
        <v>53</v>
      </c>
      <c r="D16" t="s">
        <v>29</v>
      </c>
      <c r="E16">
        <v>1</v>
      </c>
      <c r="F16" s="2">
        <v>12</v>
      </c>
      <c r="G16">
        <v>2</v>
      </c>
    </row>
    <row r="17" spans="1:7" x14ac:dyDescent="0.25">
      <c r="A17">
        <v>4</v>
      </c>
      <c r="B17" t="s">
        <v>146</v>
      </c>
      <c r="C17" s="2" t="s">
        <v>53</v>
      </c>
      <c r="D17" t="s">
        <v>29</v>
      </c>
      <c r="E17">
        <v>1</v>
      </c>
      <c r="F17" s="2">
        <v>4</v>
      </c>
      <c r="G17">
        <v>2</v>
      </c>
    </row>
    <row r="18" spans="1:7" x14ac:dyDescent="0.25">
      <c r="A18">
        <v>5</v>
      </c>
      <c r="B18" t="s">
        <v>147</v>
      </c>
      <c r="C18" s="2" t="s">
        <v>53</v>
      </c>
      <c r="D18" t="s">
        <v>29</v>
      </c>
      <c r="E18">
        <v>1</v>
      </c>
      <c r="F18" s="2">
        <v>2</v>
      </c>
      <c r="G18">
        <v>2</v>
      </c>
    </row>
    <row r="19" spans="1:7" x14ac:dyDescent="0.25">
      <c r="A19">
        <v>6</v>
      </c>
      <c r="B19" t="s">
        <v>102</v>
      </c>
      <c r="C19" s="2" t="s">
        <v>53</v>
      </c>
      <c r="D19" t="s">
        <v>29</v>
      </c>
      <c r="E19">
        <v>1</v>
      </c>
      <c r="F19" s="2">
        <v>33</v>
      </c>
      <c r="G19">
        <v>2</v>
      </c>
    </row>
    <row r="20" spans="1:7" x14ac:dyDescent="0.25">
      <c r="A20">
        <v>1</v>
      </c>
      <c r="B20" t="s">
        <v>123</v>
      </c>
      <c r="C20" s="2" t="s">
        <v>53</v>
      </c>
      <c r="D20" t="s">
        <v>9</v>
      </c>
      <c r="E20">
        <v>2</v>
      </c>
      <c r="F20" s="2">
        <v>237</v>
      </c>
      <c r="G20">
        <v>2</v>
      </c>
    </row>
    <row r="21" spans="1:7" x14ac:dyDescent="0.25">
      <c r="A21">
        <v>2</v>
      </c>
      <c r="B21" t="s">
        <v>122</v>
      </c>
      <c r="C21" s="2" t="s">
        <v>53</v>
      </c>
      <c r="D21" t="s">
        <v>9</v>
      </c>
      <c r="E21">
        <v>2</v>
      </c>
      <c r="F21" s="2">
        <v>47</v>
      </c>
      <c r="G21">
        <v>2</v>
      </c>
    </row>
    <row r="22" spans="1:7" x14ac:dyDescent="0.25">
      <c r="A22">
        <v>3</v>
      </c>
      <c r="B22" t="s">
        <v>137</v>
      </c>
      <c r="C22" s="2" t="s">
        <v>53</v>
      </c>
      <c r="D22" t="s">
        <v>9</v>
      </c>
      <c r="E22">
        <v>2</v>
      </c>
      <c r="F22" s="2">
        <v>29</v>
      </c>
      <c r="G22">
        <v>2</v>
      </c>
    </row>
    <row r="23" spans="1:7" x14ac:dyDescent="0.25">
      <c r="A23">
        <v>4</v>
      </c>
      <c r="B23" t="s">
        <v>146</v>
      </c>
      <c r="C23" s="2" t="s">
        <v>53</v>
      </c>
      <c r="D23" t="s">
        <v>9</v>
      </c>
      <c r="E23">
        <v>2</v>
      </c>
      <c r="F23" s="2">
        <v>9</v>
      </c>
      <c r="G23">
        <v>2</v>
      </c>
    </row>
    <row r="24" spans="1:7" x14ac:dyDescent="0.25">
      <c r="A24">
        <v>5</v>
      </c>
      <c r="B24" t="s">
        <v>147</v>
      </c>
      <c r="C24" s="2" t="s">
        <v>53</v>
      </c>
      <c r="D24" t="s">
        <v>9</v>
      </c>
      <c r="E24">
        <v>2</v>
      </c>
      <c r="F24" s="2">
        <v>7</v>
      </c>
      <c r="G24">
        <v>2</v>
      </c>
    </row>
    <row r="25" spans="1:7" x14ac:dyDescent="0.25">
      <c r="A25">
        <v>6</v>
      </c>
      <c r="B25" t="s">
        <v>102</v>
      </c>
      <c r="C25" s="2" t="s">
        <v>53</v>
      </c>
      <c r="D25" t="s">
        <v>9</v>
      </c>
      <c r="E25">
        <v>2</v>
      </c>
      <c r="F25" s="2">
        <v>42</v>
      </c>
      <c r="G25">
        <v>2</v>
      </c>
    </row>
    <row r="26" spans="1:7" x14ac:dyDescent="0.25">
      <c r="A26">
        <v>1</v>
      </c>
      <c r="B26" t="s">
        <v>123</v>
      </c>
      <c r="C26" t="s">
        <v>103</v>
      </c>
      <c r="D26" t="s">
        <v>29</v>
      </c>
      <c r="E26">
        <v>1</v>
      </c>
      <c r="F26">
        <v>12</v>
      </c>
      <c r="G26">
        <v>3</v>
      </c>
    </row>
    <row r="27" spans="1:7" x14ac:dyDescent="0.25">
      <c r="A27">
        <v>2</v>
      </c>
      <c r="B27" t="s">
        <v>122</v>
      </c>
      <c r="C27" t="s">
        <v>103</v>
      </c>
      <c r="D27" t="s">
        <v>29</v>
      </c>
      <c r="E27">
        <v>1</v>
      </c>
      <c r="F27">
        <v>0</v>
      </c>
      <c r="G27">
        <v>3</v>
      </c>
    </row>
    <row r="28" spans="1:7" x14ac:dyDescent="0.25">
      <c r="A28">
        <v>3</v>
      </c>
      <c r="B28" t="s">
        <v>137</v>
      </c>
      <c r="C28" t="s">
        <v>103</v>
      </c>
      <c r="D28" t="s">
        <v>29</v>
      </c>
      <c r="E28">
        <v>1</v>
      </c>
      <c r="F28">
        <v>1</v>
      </c>
      <c r="G28">
        <v>3</v>
      </c>
    </row>
    <row r="29" spans="1:7" x14ac:dyDescent="0.25">
      <c r="A29">
        <v>4</v>
      </c>
      <c r="B29" t="s">
        <v>146</v>
      </c>
      <c r="C29" t="s">
        <v>103</v>
      </c>
      <c r="D29" t="s">
        <v>29</v>
      </c>
      <c r="E29">
        <v>1</v>
      </c>
      <c r="F29">
        <v>0</v>
      </c>
      <c r="G29">
        <v>3</v>
      </c>
    </row>
    <row r="30" spans="1:7" x14ac:dyDescent="0.25">
      <c r="A30">
        <v>5</v>
      </c>
      <c r="B30" t="s">
        <v>147</v>
      </c>
      <c r="C30" t="s">
        <v>103</v>
      </c>
      <c r="D30" t="s">
        <v>29</v>
      </c>
      <c r="E30">
        <v>1</v>
      </c>
      <c r="F30">
        <v>0</v>
      </c>
      <c r="G30">
        <v>3</v>
      </c>
    </row>
    <row r="31" spans="1:7" x14ac:dyDescent="0.25">
      <c r="A31">
        <v>6</v>
      </c>
      <c r="B31" t="s">
        <v>102</v>
      </c>
      <c r="C31" t="s">
        <v>103</v>
      </c>
      <c r="D31" t="s">
        <v>29</v>
      </c>
      <c r="E31">
        <v>1</v>
      </c>
      <c r="F31">
        <v>1</v>
      </c>
      <c r="G31">
        <v>3</v>
      </c>
    </row>
    <row r="32" spans="1:7" x14ac:dyDescent="0.25">
      <c r="A32">
        <v>1</v>
      </c>
      <c r="B32" t="s">
        <v>123</v>
      </c>
      <c r="C32" t="s">
        <v>103</v>
      </c>
      <c r="D32" t="s">
        <v>9</v>
      </c>
      <c r="E32">
        <v>2</v>
      </c>
      <c r="F32">
        <v>42</v>
      </c>
      <c r="G32">
        <v>3</v>
      </c>
    </row>
    <row r="33" spans="1:7" x14ac:dyDescent="0.25">
      <c r="A33">
        <v>2</v>
      </c>
      <c r="B33" t="s">
        <v>122</v>
      </c>
      <c r="C33" t="s">
        <v>103</v>
      </c>
      <c r="D33" t="s">
        <v>9</v>
      </c>
      <c r="E33">
        <v>2</v>
      </c>
      <c r="F33">
        <v>0</v>
      </c>
      <c r="G33">
        <v>3</v>
      </c>
    </row>
    <row r="34" spans="1:7" x14ac:dyDescent="0.25">
      <c r="A34">
        <v>3</v>
      </c>
      <c r="B34" t="s">
        <v>137</v>
      </c>
      <c r="C34" t="s">
        <v>103</v>
      </c>
      <c r="D34" t="s">
        <v>9</v>
      </c>
      <c r="E34">
        <v>2</v>
      </c>
      <c r="F34">
        <v>4</v>
      </c>
      <c r="G34">
        <v>3</v>
      </c>
    </row>
    <row r="35" spans="1:7" x14ac:dyDescent="0.25">
      <c r="A35">
        <v>4</v>
      </c>
      <c r="B35" t="s">
        <v>146</v>
      </c>
      <c r="C35" t="s">
        <v>103</v>
      </c>
      <c r="D35" t="s">
        <v>9</v>
      </c>
      <c r="E35">
        <v>2</v>
      </c>
      <c r="F35">
        <v>0</v>
      </c>
      <c r="G35">
        <v>3</v>
      </c>
    </row>
    <row r="36" spans="1:7" x14ac:dyDescent="0.25">
      <c r="A36">
        <v>5</v>
      </c>
      <c r="B36" t="s">
        <v>147</v>
      </c>
      <c r="C36" t="s">
        <v>103</v>
      </c>
      <c r="D36" t="s">
        <v>9</v>
      </c>
      <c r="E36">
        <v>2</v>
      </c>
      <c r="F36">
        <v>0</v>
      </c>
      <c r="G36">
        <v>3</v>
      </c>
    </row>
    <row r="37" spans="1:7" x14ac:dyDescent="0.25">
      <c r="A37">
        <v>6</v>
      </c>
      <c r="B37" t="s">
        <v>102</v>
      </c>
      <c r="C37" t="s">
        <v>103</v>
      </c>
      <c r="D37" t="s">
        <v>9</v>
      </c>
      <c r="E37">
        <v>2</v>
      </c>
      <c r="F37">
        <v>3</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123</v>
      </c>
      <c r="C2" t="s">
        <v>30</v>
      </c>
      <c r="D2" t="s">
        <v>29</v>
      </c>
      <c r="E2">
        <v>1</v>
      </c>
      <c r="F2">
        <v>56</v>
      </c>
      <c r="G2">
        <v>1</v>
      </c>
    </row>
    <row r="3" spans="1:7" x14ac:dyDescent="0.25">
      <c r="A3">
        <v>2</v>
      </c>
      <c r="B3" t="s">
        <v>122</v>
      </c>
      <c r="C3" t="s">
        <v>30</v>
      </c>
      <c r="D3" t="s">
        <v>29</v>
      </c>
      <c r="E3">
        <v>1</v>
      </c>
      <c r="F3">
        <v>12</v>
      </c>
      <c r="G3">
        <v>1</v>
      </c>
    </row>
    <row r="4" spans="1:7" x14ac:dyDescent="0.25">
      <c r="A4">
        <v>3</v>
      </c>
      <c r="B4" t="s">
        <v>137</v>
      </c>
      <c r="C4" t="s">
        <v>30</v>
      </c>
      <c r="D4" t="s">
        <v>29</v>
      </c>
      <c r="E4">
        <v>1</v>
      </c>
      <c r="F4">
        <v>1</v>
      </c>
      <c r="G4">
        <v>1</v>
      </c>
    </row>
    <row r="5" spans="1:7" x14ac:dyDescent="0.25">
      <c r="A5">
        <v>4</v>
      </c>
      <c r="B5" t="s">
        <v>146</v>
      </c>
      <c r="C5" t="s">
        <v>30</v>
      </c>
      <c r="D5" t="s">
        <v>29</v>
      </c>
      <c r="E5">
        <v>1</v>
      </c>
      <c r="F5">
        <v>2</v>
      </c>
      <c r="G5">
        <v>1</v>
      </c>
    </row>
    <row r="6" spans="1:7" x14ac:dyDescent="0.25">
      <c r="A6">
        <v>5</v>
      </c>
      <c r="B6" t="s">
        <v>147</v>
      </c>
      <c r="C6" t="s">
        <v>30</v>
      </c>
      <c r="D6" t="s">
        <v>29</v>
      </c>
      <c r="E6">
        <v>1</v>
      </c>
      <c r="F6">
        <v>2</v>
      </c>
      <c r="G6">
        <v>1</v>
      </c>
    </row>
    <row r="7" spans="1:7" x14ac:dyDescent="0.25">
      <c r="A7">
        <v>6</v>
      </c>
      <c r="B7" t="s">
        <v>102</v>
      </c>
      <c r="C7" t="s">
        <v>30</v>
      </c>
      <c r="D7" t="s">
        <v>29</v>
      </c>
      <c r="E7">
        <v>1</v>
      </c>
      <c r="F7">
        <v>26</v>
      </c>
      <c r="G7">
        <v>1</v>
      </c>
    </row>
    <row r="8" spans="1:7" x14ac:dyDescent="0.25">
      <c r="A8">
        <v>1</v>
      </c>
      <c r="B8" t="s">
        <v>123</v>
      </c>
      <c r="C8" t="s">
        <v>30</v>
      </c>
      <c r="D8" t="s">
        <v>9</v>
      </c>
      <c r="E8">
        <v>2</v>
      </c>
      <c r="F8">
        <v>160</v>
      </c>
      <c r="G8">
        <v>1</v>
      </c>
    </row>
    <row r="9" spans="1:7" x14ac:dyDescent="0.25">
      <c r="A9">
        <v>2</v>
      </c>
      <c r="B9" t="s">
        <v>122</v>
      </c>
      <c r="C9" t="s">
        <v>30</v>
      </c>
      <c r="D9" t="s">
        <v>9</v>
      </c>
      <c r="E9">
        <v>2</v>
      </c>
      <c r="F9">
        <v>14</v>
      </c>
      <c r="G9">
        <v>1</v>
      </c>
    </row>
    <row r="10" spans="1:7" x14ac:dyDescent="0.25">
      <c r="A10">
        <v>3</v>
      </c>
      <c r="B10" t="s">
        <v>137</v>
      </c>
      <c r="C10" t="s">
        <v>30</v>
      </c>
      <c r="D10" t="s">
        <v>9</v>
      </c>
      <c r="E10">
        <v>2</v>
      </c>
      <c r="F10">
        <v>1</v>
      </c>
      <c r="G10">
        <v>1</v>
      </c>
    </row>
    <row r="11" spans="1:7" x14ac:dyDescent="0.25">
      <c r="A11">
        <v>4</v>
      </c>
      <c r="B11" t="s">
        <v>146</v>
      </c>
      <c r="C11" t="s">
        <v>30</v>
      </c>
      <c r="D11" t="s">
        <v>9</v>
      </c>
      <c r="E11">
        <v>2</v>
      </c>
      <c r="F11">
        <v>7</v>
      </c>
      <c r="G11">
        <v>1</v>
      </c>
    </row>
    <row r="12" spans="1:7" x14ac:dyDescent="0.25">
      <c r="A12">
        <v>5</v>
      </c>
      <c r="B12" t="s">
        <v>147</v>
      </c>
      <c r="C12" t="s">
        <v>30</v>
      </c>
      <c r="D12" t="s">
        <v>9</v>
      </c>
      <c r="E12">
        <v>2</v>
      </c>
      <c r="F12">
        <v>7</v>
      </c>
      <c r="G12">
        <v>1</v>
      </c>
    </row>
    <row r="13" spans="1:7" x14ac:dyDescent="0.25">
      <c r="A13">
        <v>6</v>
      </c>
      <c r="B13" t="s">
        <v>102</v>
      </c>
      <c r="C13" t="s">
        <v>30</v>
      </c>
      <c r="D13" t="s">
        <v>9</v>
      </c>
      <c r="E13">
        <v>2</v>
      </c>
      <c r="F13">
        <v>35</v>
      </c>
      <c r="G13">
        <v>1</v>
      </c>
    </row>
    <row r="14" spans="1:7" x14ac:dyDescent="0.25">
      <c r="A14">
        <v>1</v>
      </c>
      <c r="B14" t="s">
        <v>123</v>
      </c>
      <c r="C14" t="s">
        <v>53</v>
      </c>
      <c r="D14" t="s">
        <v>29</v>
      </c>
      <c r="E14">
        <v>1</v>
      </c>
      <c r="F14">
        <v>87</v>
      </c>
      <c r="G14">
        <v>2</v>
      </c>
    </row>
    <row r="15" spans="1:7" x14ac:dyDescent="0.25">
      <c r="A15">
        <v>2</v>
      </c>
      <c r="B15" t="s">
        <v>122</v>
      </c>
      <c r="C15" s="2" t="s">
        <v>53</v>
      </c>
      <c r="D15" t="s">
        <v>29</v>
      </c>
      <c r="E15">
        <v>1</v>
      </c>
      <c r="F15" s="2">
        <v>30</v>
      </c>
      <c r="G15">
        <v>2</v>
      </c>
    </row>
    <row r="16" spans="1:7" x14ac:dyDescent="0.25">
      <c r="A16">
        <v>3</v>
      </c>
      <c r="B16" t="s">
        <v>137</v>
      </c>
      <c r="C16" s="2" t="s">
        <v>53</v>
      </c>
      <c r="D16" t="s">
        <v>29</v>
      </c>
      <c r="E16">
        <v>1</v>
      </c>
      <c r="F16" s="2">
        <v>12</v>
      </c>
      <c r="G16">
        <v>2</v>
      </c>
    </row>
    <row r="17" spans="1:7" x14ac:dyDescent="0.25">
      <c r="A17">
        <v>4</v>
      </c>
      <c r="B17" t="s">
        <v>146</v>
      </c>
      <c r="C17" s="2" t="s">
        <v>53</v>
      </c>
      <c r="D17" t="s">
        <v>29</v>
      </c>
      <c r="E17">
        <v>1</v>
      </c>
      <c r="F17" s="2">
        <v>4</v>
      </c>
      <c r="G17">
        <v>2</v>
      </c>
    </row>
    <row r="18" spans="1:7" x14ac:dyDescent="0.25">
      <c r="A18">
        <v>5</v>
      </c>
      <c r="B18" t="s">
        <v>147</v>
      </c>
      <c r="C18" s="2" t="s">
        <v>53</v>
      </c>
      <c r="D18" t="s">
        <v>29</v>
      </c>
      <c r="E18">
        <v>1</v>
      </c>
      <c r="F18" s="2">
        <v>2</v>
      </c>
      <c r="G18">
        <v>2</v>
      </c>
    </row>
    <row r="19" spans="1:7" x14ac:dyDescent="0.25">
      <c r="A19">
        <v>6</v>
      </c>
      <c r="B19" t="s">
        <v>102</v>
      </c>
      <c r="C19" s="2" t="s">
        <v>53</v>
      </c>
      <c r="D19" t="s">
        <v>29</v>
      </c>
      <c r="E19">
        <v>1</v>
      </c>
      <c r="F19" s="2">
        <v>34</v>
      </c>
      <c r="G19">
        <v>2</v>
      </c>
    </row>
    <row r="20" spans="1:7" x14ac:dyDescent="0.25">
      <c r="A20">
        <v>1</v>
      </c>
      <c r="B20" t="s">
        <v>123</v>
      </c>
      <c r="C20" s="2" t="s">
        <v>53</v>
      </c>
      <c r="D20" t="s">
        <v>9</v>
      </c>
      <c r="E20">
        <v>2</v>
      </c>
      <c r="F20" s="2">
        <v>237</v>
      </c>
      <c r="G20">
        <v>2</v>
      </c>
    </row>
    <row r="21" spans="1:7" x14ac:dyDescent="0.25">
      <c r="A21">
        <v>2</v>
      </c>
      <c r="B21" t="s">
        <v>122</v>
      </c>
      <c r="C21" s="2" t="s">
        <v>53</v>
      </c>
      <c r="D21" t="s">
        <v>9</v>
      </c>
      <c r="E21">
        <v>2</v>
      </c>
      <c r="F21" s="2">
        <v>47</v>
      </c>
      <c r="G21">
        <v>2</v>
      </c>
    </row>
    <row r="22" spans="1:7" x14ac:dyDescent="0.25">
      <c r="A22">
        <v>3</v>
      </c>
      <c r="B22" t="s">
        <v>137</v>
      </c>
      <c r="C22" s="2" t="s">
        <v>53</v>
      </c>
      <c r="D22" t="s">
        <v>9</v>
      </c>
      <c r="E22">
        <v>2</v>
      </c>
      <c r="F22" s="2">
        <v>29</v>
      </c>
      <c r="G22">
        <v>2</v>
      </c>
    </row>
    <row r="23" spans="1:7" x14ac:dyDescent="0.25">
      <c r="A23">
        <v>4</v>
      </c>
      <c r="B23" t="s">
        <v>146</v>
      </c>
      <c r="C23" s="2" t="s">
        <v>53</v>
      </c>
      <c r="D23" t="s">
        <v>9</v>
      </c>
      <c r="E23">
        <v>2</v>
      </c>
      <c r="F23" s="2">
        <v>9</v>
      </c>
      <c r="G23">
        <v>2</v>
      </c>
    </row>
    <row r="24" spans="1:7" x14ac:dyDescent="0.25">
      <c r="A24">
        <v>5</v>
      </c>
      <c r="B24" t="s">
        <v>147</v>
      </c>
      <c r="C24" s="2" t="s">
        <v>53</v>
      </c>
      <c r="D24" t="s">
        <v>9</v>
      </c>
      <c r="E24">
        <v>2</v>
      </c>
      <c r="F24" s="2">
        <v>7</v>
      </c>
      <c r="G24">
        <v>2</v>
      </c>
    </row>
    <row r="25" spans="1:7" x14ac:dyDescent="0.25">
      <c r="A25">
        <v>6</v>
      </c>
      <c r="B25" t="s">
        <v>102</v>
      </c>
      <c r="C25" s="2" t="s">
        <v>53</v>
      </c>
      <c r="D25" t="s">
        <v>9</v>
      </c>
      <c r="E25">
        <v>2</v>
      </c>
      <c r="F25" s="2">
        <v>42</v>
      </c>
      <c r="G25">
        <v>2</v>
      </c>
    </row>
    <row r="26" spans="1:7" x14ac:dyDescent="0.25">
      <c r="A26">
        <v>1</v>
      </c>
      <c r="B26" t="s">
        <v>123</v>
      </c>
      <c r="C26" t="s">
        <v>103</v>
      </c>
      <c r="D26" t="s">
        <v>29</v>
      </c>
      <c r="E26">
        <v>1</v>
      </c>
      <c r="F26">
        <v>12</v>
      </c>
      <c r="G26">
        <v>3</v>
      </c>
    </row>
    <row r="27" spans="1:7" x14ac:dyDescent="0.25">
      <c r="A27">
        <v>2</v>
      </c>
      <c r="B27" t="s">
        <v>122</v>
      </c>
      <c r="C27" t="s">
        <v>103</v>
      </c>
      <c r="D27" t="s">
        <v>29</v>
      </c>
      <c r="E27">
        <v>1</v>
      </c>
      <c r="F27">
        <v>0</v>
      </c>
      <c r="G27">
        <v>3</v>
      </c>
    </row>
    <row r="28" spans="1:7" x14ac:dyDescent="0.25">
      <c r="A28">
        <v>3</v>
      </c>
      <c r="B28" t="s">
        <v>137</v>
      </c>
      <c r="C28" t="s">
        <v>103</v>
      </c>
      <c r="D28" t="s">
        <v>29</v>
      </c>
      <c r="E28">
        <v>1</v>
      </c>
      <c r="F28">
        <v>1</v>
      </c>
      <c r="G28">
        <v>3</v>
      </c>
    </row>
    <row r="29" spans="1:7" x14ac:dyDescent="0.25">
      <c r="A29">
        <v>4</v>
      </c>
      <c r="B29" t="s">
        <v>146</v>
      </c>
      <c r="C29" t="s">
        <v>103</v>
      </c>
      <c r="D29" t="s">
        <v>29</v>
      </c>
      <c r="E29">
        <v>1</v>
      </c>
      <c r="F29">
        <v>0</v>
      </c>
      <c r="G29">
        <v>3</v>
      </c>
    </row>
    <row r="30" spans="1:7" x14ac:dyDescent="0.25">
      <c r="A30">
        <v>5</v>
      </c>
      <c r="B30" t="s">
        <v>147</v>
      </c>
      <c r="C30" t="s">
        <v>103</v>
      </c>
      <c r="D30" t="s">
        <v>29</v>
      </c>
      <c r="E30">
        <v>1</v>
      </c>
      <c r="F30">
        <v>0</v>
      </c>
      <c r="G30">
        <v>3</v>
      </c>
    </row>
    <row r="31" spans="1:7" x14ac:dyDescent="0.25">
      <c r="A31">
        <v>6</v>
      </c>
      <c r="B31" t="s">
        <v>102</v>
      </c>
      <c r="C31" t="s">
        <v>103</v>
      </c>
      <c r="D31" t="s">
        <v>29</v>
      </c>
      <c r="E31">
        <v>1</v>
      </c>
      <c r="F31">
        <v>1</v>
      </c>
      <c r="G31">
        <v>3</v>
      </c>
    </row>
    <row r="32" spans="1:7" x14ac:dyDescent="0.25">
      <c r="A32">
        <v>1</v>
      </c>
      <c r="B32" t="s">
        <v>123</v>
      </c>
      <c r="C32" t="s">
        <v>103</v>
      </c>
      <c r="D32" t="s">
        <v>9</v>
      </c>
      <c r="E32">
        <v>2</v>
      </c>
      <c r="F32">
        <v>42</v>
      </c>
      <c r="G32">
        <v>3</v>
      </c>
    </row>
    <row r="33" spans="1:7" x14ac:dyDescent="0.25">
      <c r="A33">
        <v>2</v>
      </c>
      <c r="B33" t="s">
        <v>122</v>
      </c>
      <c r="C33" t="s">
        <v>103</v>
      </c>
      <c r="D33" t="s">
        <v>9</v>
      </c>
      <c r="E33">
        <v>2</v>
      </c>
      <c r="F33">
        <v>0</v>
      </c>
      <c r="G33">
        <v>3</v>
      </c>
    </row>
    <row r="34" spans="1:7" x14ac:dyDescent="0.25">
      <c r="A34">
        <v>3</v>
      </c>
      <c r="B34" t="s">
        <v>137</v>
      </c>
      <c r="C34" t="s">
        <v>103</v>
      </c>
      <c r="D34" t="s">
        <v>9</v>
      </c>
      <c r="E34">
        <v>2</v>
      </c>
      <c r="F34">
        <v>4</v>
      </c>
      <c r="G34">
        <v>3</v>
      </c>
    </row>
    <row r="35" spans="1:7" x14ac:dyDescent="0.25">
      <c r="A35">
        <v>4</v>
      </c>
      <c r="B35" t="s">
        <v>146</v>
      </c>
      <c r="C35" t="s">
        <v>103</v>
      </c>
      <c r="D35" t="s">
        <v>9</v>
      </c>
      <c r="E35">
        <v>2</v>
      </c>
      <c r="F35">
        <v>0</v>
      </c>
      <c r="G35">
        <v>3</v>
      </c>
    </row>
    <row r="36" spans="1:7" x14ac:dyDescent="0.25">
      <c r="A36">
        <v>5</v>
      </c>
      <c r="B36" t="s">
        <v>147</v>
      </c>
      <c r="C36" t="s">
        <v>103</v>
      </c>
      <c r="D36" t="s">
        <v>9</v>
      </c>
      <c r="E36">
        <v>2</v>
      </c>
      <c r="F36">
        <v>0</v>
      </c>
      <c r="G36">
        <v>3</v>
      </c>
    </row>
    <row r="37" spans="1:7" x14ac:dyDescent="0.25">
      <c r="A37">
        <v>6</v>
      </c>
      <c r="B37" t="s">
        <v>102</v>
      </c>
      <c r="C37" t="s">
        <v>103</v>
      </c>
      <c r="D37" t="s">
        <v>9</v>
      </c>
      <c r="E37">
        <v>2</v>
      </c>
      <c r="F37">
        <v>3</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55</v>
      </c>
      <c r="D1" t="s">
        <v>104</v>
      </c>
      <c r="E1" t="s">
        <v>52</v>
      </c>
    </row>
    <row r="2" spans="1:5" x14ac:dyDescent="0.25">
      <c r="A2">
        <v>1</v>
      </c>
      <c r="B2" t="s">
        <v>124</v>
      </c>
      <c r="C2">
        <v>200</v>
      </c>
      <c r="D2">
        <v>183</v>
      </c>
      <c r="E2">
        <v>79</v>
      </c>
    </row>
    <row r="3" spans="1:5" x14ac:dyDescent="0.25">
      <c r="A3">
        <v>2</v>
      </c>
      <c r="B3" t="s">
        <v>125</v>
      </c>
      <c r="C3">
        <v>141</v>
      </c>
      <c r="D3">
        <v>130</v>
      </c>
      <c r="E3">
        <v>2</v>
      </c>
    </row>
    <row r="4" spans="1:5" x14ac:dyDescent="0.25">
      <c r="A4">
        <v>3</v>
      </c>
      <c r="B4" t="s">
        <v>148</v>
      </c>
      <c r="C4">
        <v>17</v>
      </c>
      <c r="D4">
        <v>16</v>
      </c>
      <c r="E4">
        <v>2</v>
      </c>
    </row>
    <row r="5" spans="1:5" x14ac:dyDescent="0.25">
      <c r="A5" s="2">
        <v>4</v>
      </c>
      <c r="B5" s="2" t="s">
        <v>139</v>
      </c>
      <c r="C5" s="2">
        <v>13</v>
      </c>
      <c r="D5" s="2">
        <v>7</v>
      </c>
      <c r="E5" s="2">
        <v>3</v>
      </c>
    </row>
    <row r="6" spans="1:5" x14ac:dyDescent="0.25">
      <c r="A6" s="2">
        <v>5</v>
      </c>
      <c r="B6" s="2" t="s">
        <v>138</v>
      </c>
      <c r="C6" s="2">
        <v>9</v>
      </c>
      <c r="D6" s="2">
        <v>8</v>
      </c>
      <c r="E6" s="2">
        <v>0</v>
      </c>
    </row>
    <row r="7" spans="1:5" x14ac:dyDescent="0.25">
      <c r="A7" s="2">
        <v>6</v>
      </c>
      <c r="B7" s="2" t="s">
        <v>102</v>
      </c>
      <c r="C7" s="2">
        <v>28</v>
      </c>
      <c r="D7" s="2">
        <v>20</v>
      </c>
      <c r="E7" s="2">
        <v>17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57</v>
      </c>
      <c r="D1" t="s">
        <v>104</v>
      </c>
      <c r="E1" t="s">
        <v>52</v>
      </c>
    </row>
    <row r="2" spans="1:5" x14ac:dyDescent="0.25">
      <c r="A2" s="2">
        <v>1</v>
      </c>
      <c r="B2" s="2" t="s">
        <v>124</v>
      </c>
      <c r="C2" s="2">
        <v>4</v>
      </c>
      <c r="D2" s="2">
        <v>5</v>
      </c>
      <c r="E2" s="2">
        <v>1</v>
      </c>
    </row>
    <row r="3" spans="1:5" x14ac:dyDescent="0.25">
      <c r="A3" s="2">
        <v>2</v>
      </c>
      <c r="B3" s="2" t="s">
        <v>139</v>
      </c>
      <c r="C3" s="2">
        <v>3</v>
      </c>
      <c r="D3" s="2">
        <v>1</v>
      </c>
      <c r="E3" s="2">
        <v>0</v>
      </c>
    </row>
    <row r="4" spans="1:5" x14ac:dyDescent="0.25">
      <c r="A4" s="2">
        <v>3</v>
      </c>
      <c r="B4" s="2" t="s">
        <v>149</v>
      </c>
      <c r="C4" s="2">
        <v>2</v>
      </c>
      <c r="D4" s="2">
        <v>0</v>
      </c>
      <c r="E4" s="2">
        <v>0</v>
      </c>
    </row>
    <row r="5" spans="1:5" x14ac:dyDescent="0.25">
      <c r="A5" s="2">
        <v>4</v>
      </c>
      <c r="B5" s="2" t="s">
        <v>150</v>
      </c>
      <c r="C5" s="2">
        <v>2</v>
      </c>
      <c r="D5" s="2">
        <v>0</v>
      </c>
      <c r="E5" s="2">
        <v>0</v>
      </c>
    </row>
    <row r="6" spans="1:5" x14ac:dyDescent="0.25">
      <c r="A6" s="2">
        <v>5</v>
      </c>
      <c r="B6" s="2" t="s">
        <v>140</v>
      </c>
      <c r="C6" s="2">
        <v>2</v>
      </c>
      <c r="D6" s="2">
        <v>0</v>
      </c>
      <c r="E6" s="2">
        <v>0</v>
      </c>
    </row>
    <row r="7" spans="1:5" x14ac:dyDescent="0.25">
      <c r="A7" s="2">
        <v>6</v>
      </c>
      <c r="B7" s="2" t="s">
        <v>102</v>
      </c>
      <c r="C7" s="2">
        <v>6</v>
      </c>
      <c r="D7" s="2">
        <v>1</v>
      </c>
      <c r="E7" s="2">
        <v>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145</v>
      </c>
      <c r="B2" s="1" t="s">
        <v>144</v>
      </c>
      <c r="C2" s="1" t="s">
        <v>145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63</v>
      </c>
      <c r="D2">
        <v>1</v>
      </c>
    </row>
    <row r="3" spans="1:4" x14ac:dyDescent="0.25">
      <c r="A3">
        <v>0</v>
      </c>
      <c r="B3" t="s">
        <v>88</v>
      </c>
      <c r="C3" t="s">
        <v>90</v>
      </c>
      <c r="D3">
        <v>2</v>
      </c>
    </row>
    <row r="4" spans="1:4" x14ac:dyDescent="0.25">
      <c r="A4">
        <v>2</v>
      </c>
      <c r="B4" t="s">
        <v>88</v>
      </c>
      <c r="C4" t="s">
        <v>62</v>
      </c>
      <c r="D4">
        <v>3</v>
      </c>
    </row>
    <row r="5" spans="1:4" x14ac:dyDescent="0.25">
      <c r="A5">
        <v>0</v>
      </c>
      <c r="B5" t="s">
        <v>88</v>
      </c>
      <c r="C5" t="s">
        <v>89</v>
      </c>
      <c r="D5">
        <v>4</v>
      </c>
    </row>
    <row r="6" spans="1:4" x14ac:dyDescent="0.25">
      <c r="A6">
        <v>1298</v>
      </c>
      <c r="B6" t="s">
        <v>49</v>
      </c>
      <c r="C6" t="s">
        <v>63</v>
      </c>
      <c r="D6">
        <v>1</v>
      </c>
    </row>
    <row r="7" spans="1:4" x14ac:dyDescent="0.25">
      <c r="A7">
        <v>4</v>
      </c>
      <c r="B7" t="s">
        <v>49</v>
      </c>
      <c r="C7" t="s">
        <v>90</v>
      </c>
      <c r="D7">
        <v>2</v>
      </c>
    </row>
    <row r="8" spans="1:4" x14ac:dyDescent="0.25">
      <c r="A8">
        <v>15</v>
      </c>
      <c r="B8" t="s">
        <v>49</v>
      </c>
      <c r="C8" t="s">
        <v>62</v>
      </c>
      <c r="D8">
        <v>3</v>
      </c>
    </row>
    <row r="9" spans="1:4" x14ac:dyDescent="0.25">
      <c r="A9">
        <v>7</v>
      </c>
      <c r="B9" t="s">
        <v>49</v>
      </c>
      <c r="C9" t="s">
        <v>89</v>
      </c>
      <c r="D9">
        <v>4</v>
      </c>
    </row>
    <row r="10" spans="1:4" x14ac:dyDescent="0.25">
      <c r="A10">
        <v>342</v>
      </c>
      <c r="B10" t="s">
        <v>50</v>
      </c>
      <c r="C10" t="s">
        <v>63</v>
      </c>
      <c r="D10">
        <v>1</v>
      </c>
    </row>
    <row r="11" spans="1:4" x14ac:dyDescent="0.25">
      <c r="A11">
        <v>0</v>
      </c>
      <c r="B11" t="s">
        <v>50</v>
      </c>
      <c r="C11" t="s">
        <v>90</v>
      </c>
      <c r="D11">
        <v>2</v>
      </c>
    </row>
    <row r="12" spans="1:4" x14ac:dyDescent="0.25">
      <c r="A12">
        <v>27</v>
      </c>
      <c r="B12" t="s">
        <v>50</v>
      </c>
      <c r="C12" t="s">
        <v>62</v>
      </c>
      <c r="D12">
        <v>3</v>
      </c>
    </row>
    <row r="13" spans="1:4" x14ac:dyDescent="0.25">
      <c r="A13">
        <v>2</v>
      </c>
      <c r="B13" t="s">
        <v>50</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v.2</dc:title>
  <dc:creator>Sebastian</dc:creator>
  <cp:lastModifiedBy>Kozłowska Magdalena</cp:lastModifiedBy>
  <cp:lastPrinted>2015-01-07T11:10:02Z</cp:lastPrinted>
  <dcterms:created xsi:type="dcterms:W3CDTF">2014-07-29T18:33:30Z</dcterms:created>
  <dcterms:modified xsi:type="dcterms:W3CDTF">2018-02-12T13:57:47Z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