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jakubiak\Desktop\Pliki tymczasowe\"/>
    </mc:Choice>
  </mc:AlternateContent>
  <bookViews>
    <workbookView xWindow="0" yWindow="0" windowWidth="28800" windowHeight="12315"/>
  </bookViews>
  <sheets>
    <sheet name="BP" sheetId="1" r:id="rId1"/>
  </sheets>
  <externalReferences>
    <externalReference r:id="rId2"/>
  </externalReferences>
  <definedNames>
    <definedName name="czescBudzetowa" localSheetId="0">#REF!</definedName>
    <definedName name="dysponent" localSheetId="0">#REF!</definedName>
    <definedName name="dzialyirozdzialy" localSheetId="0">#REF!</definedName>
    <definedName name="_xlnm.Print_Area" localSheetId="0">BP!$A$1:$J$81</definedName>
    <definedName name="OGÓŁ_91" localSheetId="0">[1]budżet_11.10.96!#REF!</definedName>
    <definedName name="rokBazowy" localSheetId="0">#REF!</definedName>
    <definedName name="rozdzialy" localSheetId="0">#REF!</definedName>
    <definedName name="wersja" localSheetId="0">#REF!</definedName>
    <definedName name="Zał3a">[1]budżet_11.10.96!#REF!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F52" i="1"/>
  <c r="G52" i="1"/>
  <c r="H52" i="1"/>
  <c r="I52" i="1"/>
  <c r="D79" i="1" l="1"/>
  <c r="D78" i="1"/>
  <c r="D77" i="1" s="1"/>
  <c r="I77" i="1"/>
  <c r="H77" i="1"/>
  <c r="G77" i="1"/>
  <c r="F77" i="1"/>
  <c r="E77" i="1"/>
  <c r="D70" i="1"/>
  <c r="D69" i="1" s="1"/>
  <c r="I69" i="1"/>
  <c r="H69" i="1"/>
  <c r="G69" i="1"/>
  <c r="F69" i="1"/>
  <c r="E69" i="1"/>
  <c r="D76" i="1"/>
  <c r="D75" i="1" s="1"/>
  <c r="I75" i="1"/>
  <c r="H75" i="1"/>
  <c r="G75" i="1"/>
  <c r="F75" i="1"/>
  <c r="E75" i="1"/>
  <c r="D74" i="1"/>
  <c r="D73" i="1" s="1"/>
  <c r="I73" i="1"/>
  <c r="H73" i="1"/>
  <c r="G73" i="1"/>
  <c r="F73" i="1"/>
  <c r="E73" i="1"/>
  <c r="D72" i="1"/>
  <c r="D71" i="1" s="1"/>
  <c r="I71" i="1"/>
  <c r="H71" i="1"/>
  <c r="G71" i="1"/>
  <c r="F71" i="1"/>
  <c r="E71" i="1"/>
  <c r="D19" i="1"/>
  <c r="D18" i="1" s="1"/>
  <c r="I18" i="1"/>
  <c r="H18" i="1"/>
  <c r="G18" i="1"/>
  <c r="F18" i="1"/>
  <c r="E18" i="1"/>
  <c r="D17" i="1"/>
  <c r="D16" i="1"/>
  <c r="D15" i="1"/>
  <c r="I14" i="1"/>
  <c r="I20" i="1" s="1"/>
  <c r="H14" i="1"/>
  <c r="H20" i="1" s="1"/>
  <c r="G14" i="1"/>
  <c r="F14" i="1"/>
  <c r="E14" i="1"/>
  <c r="F20" i="1" l="1"/>
  <c r="G20" i="1"/>
  <c r="E20" i="1"/>
  <c r="G80" i="1"/>
  <c r="D80" i="1"/>
  <c r="E80" i="1"/>
  <c r="I80" i="1"/>
  <c r="F80" i="1"/>
  <c r="H80" i="1"/>
  <c r="D14" i="1"/>
  <c r="D20" i="1" s="1"/>
  <c r="I38" i="1"/>
  <c r="I24" i="1"/>
  <c r="H38" i="1"/>
  <c r="H24" i="1"/>
  <c r="F38" i="1"/>
  <c r="G38" i="1"/>
  <c r="G24" i="1"/>
  <c r="F24" i="1"/>
  <c r="F59" i="1" l="1"/>
  <c r="I59" i="1"/>
  <c r="H59" i="1"/>
  <c r="G59" i="1"/>
  <c r="D58" i="1"/>
  <c r="D57" i="1"/>
  <c r="D56" i="1"/>
  <c r="D55" i="1"/>
  <c r="D54" i="1"/>
  <c r="D53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E38" i="1"/>
  <c r="D29" i="1"/>
  <c r="D27" i="1"/>
  <c r="D26" i="1"/>
  <c r="D25" i="1"/>
  <c r="E24" i="1"/>
  <c r="D23" i="1" l="1"/>
  <c r="E59" i="1"/>
  <c r="D38" i="1"/>
  <c r="D52" i="1"/>
  <c r="D28" i="1"/>
  <c r="D24" i="1"/>
  <c r="D59" i="1" l="1"/>
</calcChain>
</file>

<file path=xl/sharedStrings.xml><?xml version="1.0" encoding="utf-8"?>
<sst xmlns="http://schemas.openxmlformats.org/spreadsheetml/2006/main" count="159" uniqueCount="95">
  <si>
    <t>w podziale na działy, rozdziały i grupy wydatków</t>
  </si>
  <si>
    <t>w tys. zł</t>
  </si>
  <si>
    <t xml:space="preserve">   z tego:</t>
  </si>
  <si>
    <t>dotacje</t>
  </si>
  <si>
    <t>świadczenia na rzecz osób fizycznych</t>
  </si>
  <si>
    <t>wydatki bieżące jednostek budżetowych</t>
  </si>
  <si>
    <t>wydatki majątkowe</t>
  </si>
  <si>
    <t>współfinan-sowanie projektów            z udziałem środków UE</t>
  </si>
  <si>
    <t>L.p.</t>
  </si>
  <si>
    <t>Wyszczególnienie</t>
  </si>
  <si>
    <t>wydatki bie-</t>
  </si>
  <si>
    <t xml:space="preserve"> </t>
  </si>
  <si>
    <t>żące jednostek</t>
  </si>
  <si>
    <t>budżetowych</t>
  </si>
  <si>
    <t>1.</t>
  </si>
  <si>
    <t>Dział 750 - Administracja publiczna</t>
  </si>
  <si>
    <t>2.</t>
  </si>
  <si>
    <t>Rozdział 75001 - Urzędy naczelnych i centralnych org. adm. rząd.</t>
  </si>
  <si>
    <t>3.</t>
  </si>
  <si>
    <t>Rozdział 75070 - Centrum Personalizacji Dokumentów</t>
  </si>
  <si>
    <t>4.</t>
  </si>
  <si>
    <t>Rozdział 75073 - Urząd do Spraw Cudzoziemców</t>
  </si>
  <si>
    <t>5.</t>
  </si>
  <si>
    <t>6.</t>
  </si>
  <si>
    <t>7.</t>
  </si>
  <si>
    <t>8.</t>
  </si>
  <si>
    <t>Dział 753 - Obowiązkowe ubezp. społ. /rozdział 75301/</t>
  </si>
  <si>
    <t>9.</t>
  </si>
  <si>
    <t>Dział 754 - Bezpieczeństwo publiczne i ochrona przeciwpoż.</t>
  </si>
  <si>
    <t>10.</t>
  </si>
  <si>
    <t>Rozdział 75401 - Centralne Biuro Śledcze Policji</t>
  </si>
  <si>
    <t>11.</t>
  </si>
  <si>
    <t>Rozdział 75402 - Komenda Główna Policji</t>
  </si>
  <si>
    <t>12.</t>
  </si>
  <si>
    <t>Rozdział 75403 - Jednostki terenowe Policji</t>
  </si>
  <si>
    <t>13.</t>
  </si>
  <si>
    <t>Rozdział 75404 - Komendy wojewódzkie Policji</t>
  </si>
  <si>
    <t>14.</t>
  </si>
  <si>
    <t>Rozdział 75405 - Komendy powiatowe Policji</t>
  </si>
  <si>
    <t>15.</t>
  </si>
  <si>
    <t>Rozdział 75406 - Straż Graniczna</t>
  </si>
  <si>
    <t>16.</t>
  </si>
  <si>
    <t>17.</t>
  </si>
  <si>
    <t>Rozdział 75409 - Komenda Główna Państwowej Straży Pożarnej</t>
  </si>
  <si>
    <t>18.</t>
  </si>
  <si>
    <t>Rozdział 75412 - Ochotnicze straże pożarne</t>
  </si>
  <si>
    <t>19.</t>
  </si>
  <si>
    <t>Rozdział 75414 - Obrona cywilna</t>
  </si>
  <si>
    <t>20.</t>
  </si>
  <si>
    <t>Rozdział 75415 - Zadania ratownictwa górskiego i wodnego</t>
  </si>
  <si>
    <t>Rozdział 75421 - Zarządzanie kryzysowe</t>
  </si>
  <si>
    <t>Rozdział 75495 - Pozostała działalność</t>
  </si>
  <si>
    <t>25.</t>
  </si>
  <si>
    <t>26.</t>
  </si>
  <si>
    <t>27.</t>
  </si>
  <si>
    <t>Dział 851 - Ochrona zdrowia</t>
  </si>
  <si>
    <t>28.</t>
  </si>
  <si>
    <t>Rozdział 85132 - Inspekcja sanitarna</t>
  </si>
  <si>
    <t>29.</t>
  </si>
  <si>
    <t>Rozdział 85141 - Ratownictwo medyczne</t>
  </si>
  <si>
    <t>30.</t>
  </si>
  <si>
    <t>Rozdział 85143 - Publiczna służba krwi</t>
  </si>
  <si>
    <t>31.</t>
  </si>
  <si>
    <t>Rozdział 85149 - Programy polityki zdrowotnej</t>
  </si>
  <si>
    <t>32.</t>
  </si>
  <si>
    <t>Rozdział 85195 - Pozostała działalność</t>
  </si>
  <si>
    <t>Dział 852 - Pomoc społeczna /rozdział 85231/</t>
  </si>
  <si>
    <t>Razem część 42 - Sprawy wewnętrzne</t>
  </si>
  <si>
    <t>Rozdział 75001 - Urzędy naczelnych i centralnych organów administracji rządowej</t>
  </si>
  <si>
    <t>Dział 754 - Bezpieczeństwo publiczne i ochrona przeciwpożarowa</t>
  </si>
  <si>
    <t>Dział 752 - Obrona narodowa /rozdział 75212/</t>
  </si>
  <si>
    <t>Wielkość wydatków budżetu państwa w częściach: 17 - Administracja publiczna, 42 - Sprawy wewnętrzne</t>
  </si>
  <si>
    <t>i 43 - Wyznania religijne oraz mniejszości narodowe i etniczne</t>
  </si>
  <si>
    <t>Ogółem wydatki</t>
  </si>
  <si>
    <t>Część 17 - Administracja publiczna</t>
  </si>
  <si>
    <t>Rozdział 75081 - System powiadamiania ratunkowego</t>
  </si>
  <si>
    <t>Rozdział 75095 - Pozostała działalność</t>
  </si>
  <si>
    <t>Rozdział 75422 - Krajowe Biuro Informacji i Poszukiwań PCK</t>
  </si>
  <si>
    <t>Razem część 17 - Administracja publiczna</t>
  </si>
  <si>
    <t>Część 42 - Sprawy wewnętrzne</t>
  </si>
  <si>
    <t>Część 43 - Wyznania religijne oraz mniejszości narodowe i etniczne</t>
  </si>
  <si>
    <t>Dział 758 - Różne rozliczenia</t>
  </si>
  <si>
    <t>Rozdział 75822 - Fundusz Kościelny</t>
  </si>
  <si>
    <t>Dział 801 - Oświata i wychowanie</t>
  </si>
  <si>
    <t>Rozdział 80195 - Pozostała działalność</t>
  </si>
  <si>
    <t>Dział 921 - Kultura i ochrona dziedzictwa narodowego</t>
  </si>
  <si>
    <t>Rozdział 92104 - Działalność radiowa i telewizyjna</t>
  </si>
  <si>
    <t>Rozdział 92105 - Pozostałe zadania w zakresie kultury</t>
  </si>
  <si>
    <t>Razem część 43 - Wyznania religijne oraz mniejszości narodowe i etniczne</t>
  </si>
  <si>
    <t>USTAWA BUDŻETOWA NA 2019 r.</t>
  </si>
  <si>
    <t>Dział 730 - Szkolnictwo wyższe i nauka</t>
  </si>
  <si>
    <t>Rozdział 73095 - Pozostała działalność</t>
  </si>
  <si>
    <t>Dział 730 - Szkolnictwo wyższe i nauka /rozdział 73095/</t>
  </si>
  <si>
    <t>33.</t>
  </si>
  <si>
    <t>Rozdział 75408 - Działalność Służby Ochrony Państwa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</si>
</sst>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\ _z_ł_-;\-* #,##0\ _z_ł_-;_-* &quot;-&quot;\ _z_ł_-;_-@_-"/>
    <numFmt numFmtId="43" formatCode="_-* #,##0.00\ _z_ł_-;\-* #,##0.00\ _z_ł_-;_-* &quot;-&quot;??\ _z_ł_-;_-@_-"/>
    <numFmt numFmtId="164" formatCode="_-* #,##0.0\ _z_ł_-;\-* #,##0.0\ _z_ł_-;_-* &quot;-&quot;??????\ _z_ł_-;_-@_-"/>
    <numFmt numFmtId="165" formatCode="_-* #,##0.0\ _z_ł_-;\-* #,##0.0\ _z_ł_-;_-* &quot;-&quot;?\ _z_ł_-;_-@_-"/>
    <numFmt numFmtId="166" formatCode="_-* #,##0.000000\ _z_ł_-;\-* #,##0.000000\ _z_ł_-;_-* &quot;-&quot;??????\ _z_ł_-;_-@_-"/>
    <numFmt numFmtId="167" formatCode="_-* #,##0.000\ _z_ł_-;\-* #,##0.000\ _z_ł_-;_-* &quot;-&quot;??\ _z_ł_-;_-@_-"/>
    <numFmt numFmtId="168" formatCode="_-* #,##0__;\-* #,##0\ _z_ł_-;_-* &quot;-&quot;\ _z_ł_-;_-@_-"/>
    <numFmt numFmtId="169" formatCode="_-* #,##0.0\ _z_ł_-"/>
    <numFmt numFmtId="170" formatCode="#,##0.00;[Red]&quot;-&quot;#,##0.0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9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MS Sans Serif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70" fontId="8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1" applyFont="1"/>
    <xf numFmtId="41" fontId="2" fillId="0" borderId="0" xfId="1" applyNumberFormat="1" applyFont="1"/>
    <xf numFmtId="165" fontId="3" fillId="0" borderId="0" xfId="1" applyNumberFormat="1" applyFont="1" applyAlignment="1">
      <alignment horizontal="right" vertical="top"/>
    </xf>
    <xf numFmtId="166" fontId="4" fillId="0" borderId="0" xfId="1" applyNumberFormat="1" applyFont="1" applyBorder="1" applyAlignment="1">
      <alignment horizontal="centerContinuous"/>
    </xf>
    <xf numFmtId="0" fontId="3" fillId="0" borderId="0" xfId="1" applyFont="1"/>
    <xf numFmtId="0" fontId="5" fillId="0" borderId="1" xfId="1" applyFont="1" applyBorder="1"/>
    <xf numFmtId="41" fontId="5" fillId="0" borderId="1" xfId="1" applyNumberFormat="1" applyFont="1" applyBorder="1"/>
    <xf numFmtId="0" fontId="5" fillId="0" borderId="1" xfId="1" applyFont="1" applyBorder="1" applyAlignment="1">
      <alignment horizontal="center"/>
    </xf>
    <xf numFmtId="164" fontId="5" fillId="0" borderId="1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horizontal="right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6" xfId="1" applyFont="1" applyBorder="1" applyAlignment="1">
      <alignment vertical="top"/>
    </xf>
    <xf numFmtId="0" fontId="5" fillId="0" borderId="7" xfId="1" applyFont="1" applyBorder="1" applyAlignment="1">
      <alignment horizontal="center" vertical="top"/>
    </xf>
    <xf numFmtId="0" fontId="6" fillId="0" borderId="13" xfId="1" applyNumberFormat="1" applyFont="1" applyBorder="1" applyAlignment="1">
      <alignment horizontal="center" vertical="center"/>
    </xf>
    <xf numFmtId="0" fontId="6" fillId="0" borderId="14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vertical="center"/>
    </xf>
    <xf numFmtId="168" fontId="2" fillId="0" borderId="0" xfId="1" applyNumberFormat="1" applyFont="1" applyAlignment="1">
      <alignment vertical="center"/>
    </xf>
    <xf numFmtId="4" fontId="5" fillId="0" borderId="19" xfId="1" applyNumberFormat="1" applyFont="1" applyBorder="1" applyAlignment="1">
      <alignment horizontal="center" vertical="center"/>
    </xf>
    <xf numFmtId="4" fontId="5" fillId="0" borderId="11" xfId="1" applyNumberFormat="1" applyFont="1" applyBorder="1" applyAlignment="1">
      <alignment vertical="center"/>
    </xf>
    <xf numFmtId="168" fontId="5" fillId="0" borderId="11" xfId="1" applyNumberFormat="1" applyFont="1" applyBorder="1" applyAlignment="1">
      <alignment vertical="center"/>
    </xf>
    <xf numFmtId="169" fontId="5" fillId="0" borderId="0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9" fontId="2" fillId="0" borderId="0" xfId="1" applyNumberFormat="1" applyFont="1" applyAlignment="1">
      <alignment vertical="center"/>
    </xf>
    <xf numFmtId="4" fontId="5" fillId="0" borderId="20" xfId="1" applyNumberFormat="1" applyFont="1" applyBorder="1" applyAlignment="1">
      <alignment horizontal="center" vertical="center"/>
    </xf>
    <xf numFmtId="4" fontId="5" fillId="0" borderId="9" xfId="1" applyNumberFormat="1" applyFont="1" applyBorder="1" applyAlignment="1">
      <alignment vertical="center"/>
    </xf>
    <xf numFmtId="168" fontId="5" fillId="0" borderId="9" xfId="1" applyNumberFormat="1" applyFont="1" applyBorder="1" applyAlignment="1">
      <alignment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vertical="center"/>
    </xf>
    <xf numFmtId="168" fontId="7" fillId="0" borderId="17" xfId="1" applyNumberFormat="1" applyFont="1" applyBorder="1" applyAlignment="1">
      <alignment vertical="center"/>
    </xf>
    <xf numFmtId="4" fontId="5" fillId="0" borderId="24" xfId="1" applyNumberFormat="1" applyFont="1" applyBorder="1" applyAlignment="1">
      <alignment horizontal="center" vertical="center"/>
    </xf>
    <xf numFmtId="4" fontId="5" fillId="0" borderId="8" xfId="1" applyNumberFormat="1" applyFont="1" applyBorder="1" applyAlignment="1">
      <alignment vertical="center"/>
    </xf>
    <xf numFmtId="168" fontId="5" fillId="0" borderId="8" xfId="1" applyNumberFormat="1" applyFont="1" applyBorder="1" applyAlignment="1">
      <alignment vertical="center"/>
    </xf>
    <xf numFmtId="4" fontId="5" fillId="0" borderId="21" xfId="1" applyNumberFormat="1" applyFont="1" applyBorder="1" applyAlignment="1">
      <alignment horizontal="center" vertical="center"/>
    </xf>
    <xf numFmtId="4" fontId="5" fillId="0" borderId="15" xfId="1" applyNumberFormat="1" applyFont="1" applyBorder="1" applyAlignment="1">
      <alignment vertical="center"/>
    </xf>
    <xf numFmtId="168" fontId="5" fillId="0" borderId="15" xfId="1" applyNumberFormat="1" applyFont="1" applyBorder="1" applyAlignment="1">
      <alignment vertical="center"/>
    </xf>
    <xf numFmtId="41" fontId="2" fillId="0" borderId="0" xfId="1" applyNumberFormat="1" applyFont="1" applyAlignment="1">
      <alignment vertical="center"/>
    </xf>
    <xf numFmtId="4" fontId="5" fillId="0" borderId="26" xfId="1" applyNumberFormat="1" applyFont="1" applyBorder="1" applyAlignment="1">
      <alignment horizontal="center" vertical="center"/>
    </xf>
    <xf numFmtId="4" fontId="5" fillId="0" borderId="26" xfId="1" applyNumberFormat="1" applyFont="1" applyBorder="1" applyAlignment="1">
      <alignment vertical="center"/>
    </xf>
    <xf numFmtId="41" fontId="5" fillId="0" borderId="26" xfId="1" applyNumberFormat="1" applyFont="1" applyBorder="1"/>
    <xf numFmtId="0" fontId="5" fillId="0" borderId="0" xfId="1" applyFont="1"/>
    <xf numFmtId="169" fontId="5" fillId="0" borderId="0" xfId="1" applyNumberFormat="1" applyFont="1" applyBorder="1"/>
    <xf numFmtId="4" fontId="5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Border="1" applyAlignment="1">
      <alignment vertical="center"/>
    </xf>
    <xf numFmtId="169" fontId="5" fillId="0" borderId="0" xfId="1" applyNumberFormat="1" applyFont="1" applyBorder="1" applyAlignment="1">
      <alignment horizontal="right"/>
    </xf>
    <xf numFmtId="0" fontId="6" fillId="0" borderId="0" xfId="1" applyFont="1" applyAlignment="1">
      <alignment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vertical="center"/>
    </xf>
    <xf numFmtId="168" fontId="5" fillId="0" borderId="11" xfId="1" applyNumberFormat="1" applyFont="1" applyFill="1" applyBorder="1" applyAlignment="1">
      <alignment vertical="center"/>
    </xf>
    <xf numFmtId="169" fontId="5" fillId="0" borderId="0" xfId="1" applyNumberFormat="1" applyFont="1" applyFill="1" applyBorder="1" applyAlignment="1">
      <alignment vertical="center"/>
    </xf>
    <xf numFmtId="0" fontId="5" fillId="0" borderId="24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vertical="center"/>
    </xf>
    <xf numFmtId="168" fontId="5" fillId="0" borderId="8" xfId="1" applyNumberFormat="1" applyFont="1" applyFill="1" applyBorder="1" applyAlignment="1">
      <alignment vertical="center"/>
    </xf>
    <xf numFmtId="168" fontId="7" fillId="0" borderId="17" xfId="1" applyNumberFormat="1" applyFont="1" applyFill="1" applyBorder="1" applyAlignment="1">
      <alignment vertical="center"/>
    </xf>
    <xf numFmtId="165" fontId="2" fillId="0" borderId="0" xfId="1" applyNumberFormat="1" applyFont="1" applyBorder="1"/>
    <xf numFmtId="0" fontId="2" fillId="0" borderId="0" xfId="1" applyFont="1" applyBorder="1" applyAlignment="1">
      <alignment horizontal="center"/>
    </xf>
    <xf numFmtId="0" fontId="3" fillId="0" borderId="0" xfId="1" applyFont="1" applyBorder="1"/>
    <xf numFmtId="169" fontId="7" fillId="0" borderId="0" xfId="1" applyNumberFormat="1" applyFont="1" applyBorder="1" applyAlignment="1">
      <alignment vertical="center"/>
    </xf>
    <xf numFmtId="168" fontId="5" fillId="0" borderId="12" xfId="1" applyNumberFormat="1" applyFont="1" applyBorder="1" applyAlignment="1">
      <alignment vertical="center"/>
    </xf>
    <xf numFmtId="168" fontId="5" fillId="0" borderId="23" xfId="1" applyNumberFormat="1" applyFont="1" applyBorder="1" applyAlignment="1">
      <alignment vertical="center"/>
    </xf>
    <xf numFmtId="168" fontId="7" fillId="0" borderId="18" xfId="1" applyNumberFormat="1" applyFont="1" applyBorder="1" applyAlignment="1">
      <alignment vertical="center"/>
    </xf>
    <xf numFmtId="168" fontId="5" fillId="0" borderId="25" xfId="1" applyNumberFormat="1" applyFont="1" applyBorder="1" applyAlignment="1">
      <alignment vertical="center"/>
    </xf>
    <xf numFmtId="168" fontId="5" fillId="0" borderId="22" xfId="1" applyNumberFormat="1" applyFont="1" applyBorder="1" applyAlignment="1">
      <alignment vertical="center"/>
    </xf>
    <xf numFmtId="169" fontId="7" fillId="0" borderId="0" xfId="1" applyNumberFormat="1" applyFont="1" applyFill="1" applyBorder="1" applyAlignment="1">
      <alignment vertical="center"/>
    </xf>
    <xf numFmtId="168" fontId="5" fillId="0" borderId="12" xfId="1" applyNumberFormat="1" applyFont="1" applyFill="1" applyBorder="1" applyAlignment="1">
      <alignment vertical="center"/>
    </xf>
    <xf numFmtId="168" fontId="5" fillId="0" borderId="25" xfId="1" applyNumberFormat="1" applyFont="1" applyFill="1" applyBorder="1" applyAlignment="1">
      <alignment vertical="center"/>
    </xf>
    <xf numFmtId="168" fontId="7" fillId="0" borderId="18" xfId="1" applyNumberFormat="1" applyFont="1" applyFill="1" applyBorder="1" applyAlignment="1">
      <alignment vertical="center"/>
    </xf>
    <xf numFmtId="0" fontId="6" fillId="0" borderId="15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29" xfId="1" applyNumberFormat="1" applyFont="1" applyBorder="1" applyAlignment="1">
      <alignment horizontal="centerContinuous" vertical="center"/>
    </xf>
    <xf numFmtId="0" fontId="7" fillId="0" borderId="30" xfId="1" applyNumberFormat="1" applyFont="1" applyBorder="1" applyAlignment="1">
      <alignment horizontal="centerContinuous" vertical="center"/>
    </xf>
    <xf numFmtId="0" fontId="7" fillId="0" borderId="27" xfId="1" applyNumberFormat="1" applyFont="1" applyBorder="1" applyAlignment="1">
      <alignment horizontal="centerContinuous" vertical="center"/>
    </xf>
    <xf numFmtId="0" fontId="7" fillId="0" borderId="0" xfId="1" applyNumberFormat="1" applyFont="1" applyBorder="1" applyAlignment="1">
      <alignment horizontal="center" vertical="center"/>
    </xf>
    <xf numFmtId="167" fontId="7" fillId="0" borderId="0" xfId="2" applyNumberFormat="1" applyFont="1" applyBorder="1" applyAlignment="1">
      <alignment horizontal="center" vertical="center"/>
    </xf>
    <xf numFmtId="167" fontId="7" fillId="2" borderId="0" xfId="2" applyNumberFormat="1" applyFont="1" applyFill="1" applyBorder="1" applyAlignment="1">
      <alignment vertical="center"/>
    </xf>
    <xf numFmtId="168" fontId="7" fillId="0" borderId="17" xfId="1" applyNumberFormat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30" xfId="1" applyFont="1" applyBorder="1" applyAlignment="1">
      <alignment vertical="center"/>
    </xf>
    <xf numFmtId="168" fontId="7" fillId="0" borderId="30" xfId="1" applyNumberFormat="1" applyFont="1" applyBorder="1" applyAlignment="1">
      <alignment horizontal="center" vertical="center"/>
    </xf>
    <xf numFmtId="168" fontId="7" fillId="0" borderId="30" xfId="1" applyNumberFormat="1" applyFont="1" applyBorder="1" applyAlignment="1">
      <alignment vertical="center"/>
    </xf>
    <xf numFmtId="0" fontId="2" fillId="0" borderId="0" xfId="1" applyFont="1" applyBorder="1"/>
    <xf numFmtId="0" fontId="5" fillId="0" borderId="4" xfId="1" applyFont="1" applyBorder="1" applyAlignment="1"/>
    <xf numFmtId="0" fontId="5" fillId="0" borderId="5" xfId="1" applyFont="1" applyBorder="1" applyAlignment="1"/>
    <xf numFmtId="0" fontId="5" fillId="0" borderId="28" xfId="1" applyFont="1" applyBorder="1" applyAlignment="1"/>
    <xf numFmtId="166" fontId="5" fillId="0" borderId="0" xfId="1" applyNumberFormat="1" applyFont="1" applyBorder="1" applyAlignment="1">
      <alignment horizontal="center" vertical="center" wrapText="1"/>
    </xf>
    <xf numFmtId="167" fontId="2" fillId="0" borderId="0" xfId="2" applyNumberFormat="1" applyFont="1" applyBorder="1" applyAlignment="1">
      <alignment horizontal="center" vertical="top"/>
    </xf>
    <xf numFmtId="0" fontId="6" fillId="0" borderId="22" xfId="1" applyNumberFormat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167" fontId="6" fillId="0" borderId="0" xfId="2" applyNumberFormat="1" applyFont="1" applyBorder="1" applyAlignment="1">
      <alignment horizontal="center" vertical="center"/>
    </xf>
    <xf numFmtId="167" fontId="7" fillId="2" borderId="0" xfId="2" applyNumberFormat="1" applyFont="1" applyFill="1" applyBorder="1" applyAlignment="1">
      <alignment horizontal="right" vertical="center"/>
    </xf>
    <xf numFmtId="168" fontId="7" fillId="0" borderId="17" xfId="1" applyNumberFormat="1" applyFont="1" applyFill="1" applyBorder="1" applyAlignment="1">
      <alignment horizontal="center" vertical="center"/>
    </xf>
    <xf numFmtId="168" fontId="5" fillId="0" borderId="11" xfId="1" applyNumberFormat="1" applyFont="1" applyBorder="1" applyAlignment="1">
      <alignment horizontal="center" vertical="center"/>
    </xf>
    <xf numFmtId="168" fontId="5" fillId="0" borderId="9" xfId="1" applyNumberFormat="1" applyFont="1" applyBorder="1" applyAlignment="1">
      <alignment horizontal="center" vertical="center"/>
    </xf>
    <xf numFmtId="168" fontId="5" fillId="0" borderId="15" xfId="1" applyNumberFormat="1" applyFont="1" applyBorder="1" applyAlignment="1">
      <alignment horizontal="center" vertical="center"/>
    </xf>
    <xf numFmtId="168" fontId="5" fillId="0" borderId="11" xfId="1" applyNumberFormat="1" applyFont="1" applyFill="1" applyBorder="1" applyAlignment="1">
      <alignment horizontal="center" vertical="center"/>
    </xf>
    <xf numFmtId="168" fontId="5" fillId="0" borderId="8" xfId="1" applyNumberFormat="1" applyFont="1" applyFill="1" applyBorder="1" applyAlignment="1">
      <alignment horizontal="center" vertical="center"/>
    </xf>
    <xf numFmtId="167" fontId="2" fillId="0" borderId="0" xfId="2" applyNumberFormat="1" applyFont="1" applyBorder="1"/>
    <xf numFmtId="0" fontId="7" fillId="0" borderId="26" xfId="1" applyFont="1" applyBorder="1" applyAlignment="1">
      <alignment horizontal="center" vertical="center"/>
    </xf>
    <xf numFmtId="0" fontId="7" fillId="0" borderId="26" xfId="1" applyFont="1" applyBorder="1" applyAlignment="1">
      <alignment vertical="center"/>
    </xf>
    <xf numFmtId="168" fontId="7" fillId="0" borderId="26" xfId="1" applyNumberFormat="1" applyFont="1" applyBorder="1" applyAlignment="1">
      <alignment vertical="center"/>
    </xf>
    <xf numFmtId="0" fontId="5" fillId="0" borderId="8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41" fontId="5" fillId="0" borderId="3" xfId="1" applyNumberFormat="1" applyFont="1" applyBorder="1" applyAlignment="1">
      <alignment horizontal="center" vertical="center" wrapText="1"/>
    </xf>
    <xf numFmtId="41" fontId="5" fillId="0" borderId="7" xfId="1" applyNumberFormat="1" applyFont="1" applyBorder="1" applyAlignment="1">
      <alignment horizontal="center" vertical="center" wrapText="1"/>
    </xf>
    <xf numFmtId="41" fontId="5" fillId="0" borderId="11" xfId="1" applyNumberFormat="1" applyFont="1" applyBorder="1" applyAlignment="1">
      <alignment horizontal="center" vertical="center" wrapText="1"/>
    </xf>
  </cellXfs>
  <cellStyles count="4">
    <cellStyle name="Dziesiętny 2" xfId="3"/>
    <cellStyle name="Dziesiętny_Załączniki 2011_42" xfId="2"/>
    <cellStyle name="Normalny" xfId="0" builtinId="0"/>
    <cellStyle name="Normalny_Załączniki 2011_4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104775</xdr:rowOff>
    </xdr:from>
    <xdr:to>
      <xdr:col>1</xdr:col>
      <xdr:colOff>85725</xdr:colOff>
      <xdr:row>53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7650" y="11953875"/>
          <a:ext cx="857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nt_01\budzet\TOMEK\ARKUSZE\JOLA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żet_11.10.96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83"/>
  <sheetViews>
    <sheetView tabSelected="1" view="pageBreakPreview" zoomScale="90" zoomScaleNormal="100" zoomScaleSheetLayoutView="75" workbookViewId="0">
      <selection activeCell="D59" sqref="D59"/>
    </sheetView>
  </sheetViews>
  <sheetFormatPr defaultRowHeight="12.75" x14ac:dyDescent="0.2"/>
  <cols>
    <col min="1" max="1" width="3.7109375" style="1" customWidth="1"/>
    <col min="2" max="2" width="4.28515625" style="1" bestFit="1" customWidth="1"/>
    <col min="3" max="3" width="72" style="1" customWidth="1"/>
    <col min="4" max="4" width="13.28515625" style="2" customWidth="1"/>
    <col min="5" max="9" width="13.28515625" style="1" customWidth="1"/>
    <col min="10" max="10" width="3.7109375" style="59" customWidth="1"/>
    <col min="11" max="11" width="12.7109375" style="85" customWidth="1"/>
    <col min="12" max="13" width="9.140625" style="1"/>
    <col min="14" max="15" width="11.42578125" style="1" customWidth="1"/>
    <col min="16" max="16384" width="9.140625" style="1"/>
  </cols>
  <sheetData>
    <row r="1" spans="2:17" ht="15" x14ac:dyDescent="0.2">
      <c r="J1" s="3"/>
    </row>
    <row r="2" spans="2:17" s="5" customFormat="1" ht="15.75" x14ac:dyDescent="0.25">
      <c r="B2" s="4" t="s">
        <v>89</v>
      </c>
      <c r="C2" s="4"/>
      <c r="D2" s="4"/>
      <c r="E2" s="4"/>
      <c r="F2" s="4"/>
      <c r="G2" s="4"/>
      <c r="H2" s="4"/>
      <c r="I2" s="4"/>
      <c r="J2" s="4"/>
      <c r="K2" s="61"/>
    </row>
    <row r="3" spans="2:17" s="5" customFormat="1" ht="23.25" customHeight="1" x14ac:dyDescent="0.25">
      <c r="B3" s="4" t="s">
        <v>71</v>
      </c>
      <c r="C3" s="4"/>
      <c r="D3" s="4"/>
      <c r="E3" s="4"/>
      <c r="F3" s="4"/>
      <c r="G3" s="4"/>
      <c r="H3" s="4"/>
      <c r="I3" s="4"/>
      <c r="J3" s="61"/>
    </row>
    <row r="4" spans="2:17" s="5" customFormat="1" ht="15.75" x14ac:dyDescent="0.25">
      <c r="B4" s="4" t="s">
        <v>72</v>
      </c>
      <c r="C4" s="4"/>
      <c r="D4" s="4"/>
      <c r="E4" s="4"/>
      <c r="F4" s="4"/>
      <c r="G4" s="4"/>
      <c r="H4" s="4"/>
      <c r="I4" s="4"/>
      <c r="J4" s="61"/>
    </row>
    <row r="5" spans="2:17" s="5" customFormat="1" ht="20.25" customHeight="1" x14ac:dyDescent="0.25">
      <c r="B5" s="4" t="s">
        <v>0</v>
      </c>
      <c r="C5" s="4"/>
      <c r="D5" s="4"/>
      <c r="E5" s="4"/>
      <c r="F5" s="4"/>
      <c r="G5" s="4"/>
      <c r="H5" s="4"/>
      <c r="I5" s="4"/>
      <c r="J5" s="61"/>
    </row>
    <row r="6" spans="2:17" ht="15" thickBot="1" x14ac:dyDescent="0.25">
      <c r="B6" s="6"/>
      <c r="C6" s="6"/>
      <c r="D6" s="7"/>
      <c r="E6" s="8"/>
      <c r="F6" s="8"/>
      <c r="G6" s="8"/>
      <c r="H6" s="6"/>
      <c r="I6" s="9" t="s">
        <v>1</v>
      </c>
      <c r="J6" s="10"/>
    </row>
    <row r="7" spans="2:17" ht="15.95" customHeight="1" x14ac:dyDescent="0.2">
      <c r="B7" s="11"/>
      <c r="C7" s="12"/>
      <c r="D7" s="111" t="s">
        <v>73</v>
      </c>
      <c r="E7" s="86" t="s">
        <v>2</v>
      </c>
      <c r="F7" s="87"/>
      <c r="G7" s="87"/>
      <c r="H7" s="87"/>
      <c r="I7" s="88"/>
      <c r="J7" s="89"/>
      <c r="K7" s="60"/>
    </row>
    <row r="8" spans="2:17" ht="15.95" customHeight="1" x14ac:dyDescent="0.2">
      <c r="B8" s="13"/>
      <c r="C8" s="14"/>
      <c r="D8" s="112"/>
      <c r="E8" s="105" t="s">
        <v>3</v>
      </c>
      <c r="F8" s="105" t="s">
        <v>4</v>
      </c>
      <c r="G8" s="105" t="s">
        <v>5</v>
      </c>
      <c r="H8" s="105" t="s">
        <v>6</v>
      </c>
      <c r="I8" s="108" t="s">
        <v>7</v>
      </c>
      <c r="J8" s="89"/>
      <c r="K8" s="60"/>
    </row>
    <row r="9" spans="2:17" ht="15.95" customHeight="1" x14ac:dyDescent="0.2">
      <c r="B9" s="13" t="s">
        <v>8</v>
      </c>
      <c r="C9" s="14" t="s">
        <v>9</v>
      </c>
      <c r="D9" s="112"/>
      <c r="E9" s="106"/>
      <c r="F9" s="106"/>
      <c r="G9" s="106" t="s">
        <v>10</v>
      </c>
      <c r="H9" s="106" t="s">
        <v>6</v>
      </c>
      <c r="I9" s="109" t="s">
        <v>6</v>
      </c>
      <c r="J9" s="89"/>
      <c r="K9" s="60"/>
    </row>
    <row r="10" spans="2:17" ht="15.95" customHeight="1" x14ac:dyDescent="0.2">
      <c r="B10" s="13" t="s">
        <v>11</v>
      </c>
      <c r="C10" s="14" t="s">
        <v>11</v>
      </c>
      <c r="D10" s="112"/>
      <c r="E10" s="106"/>
      <c r="F10" s="106"/>
      <c r="G10" s="106" t="s">
        <v>12</v>
      </c>
      <c r="H10" s="106"/>
      <c r="I10" s="109"/>
      <c r="J10" s="89"/>
      <c r="K10" s="60"/>
    </row>
    <row r="11" spans="2:17" ht="24" customHeight="1" x14ac:dyDescent="0.2">
      <c r="B11" s="15" t="s">
        <v>11</v>
      </c>
      <c r="C11" s="16" t="s">
        <v>11</v>
      </c>
      <c r="D11" s="113"/>
      <c r="E11" s="107"/>
      <c r="F11" s="107"/>
      <c r="G11" s="107" t="s">
        <v>13</v>
      </c>
      <c r="H11" s="107"/>
      <c r="I11" s="110"/>
      <c r="J11" s="89"/>
      <c r="K11" s="90"/>
    </row>
    <row r="12" spans="2:17" s="19" customFormat="1" thickBot="1" x14ac:dyDescent="0.3">
      <c r="B12" s="17">
        <v>1</v>
      </c>
      <c r="C12" s="18">
        <v>2</v>
      </c>
      <c r="D12" s="18">
        <v>3</v>
      </c>
      <c r="E12" s="18">
        <v>4</v>
      </c>
      <c r="F12" s="18">
        <v>5</v>
      </c>
      <c r="G12" s="18">
        <v>6</v>
      </c>
      <c r="H12" s="72">
        <v>7</v>
      </c>
      <c r="I12" s="91">
        <v>8</v>
      </c>
      <c r="J12" s="92"/>
      <c r="K12" s="93"/>
    </row>
    <row r="13" spans="2:17" s="73" customFormat="1" ht="22.5" customHeight="1" thickBot="1" x14ac:dyDescent="0.3">
      <c r="B13" s="74" t="s">
        <v>74</v>
      </c>
      <c r="C13" s="75"/>
      <c r="D13" s="75"/>
      <c r="E13" s="75"/>
      <c r="F13" s="75"/>
      <c r="G13" s="75"/>
      <c r="H13" s="75"/>
      <c r="I13" s="76"/>
      <c r="J13" s="77"/>
      <c r="K13" s="78"/>
    </row>
    <row r="14" spans="2:17" s="27" customFormat="1" ht="22.5" customHeight="1" thickBot="1" x14ac:dyDescent="0.3">
      <c r="B14" s="20" t="s">
        <v>14</v>
      </c>
      <c r="C14" s="21" t="s">
        <v>15</v>
      </c>
      <c r="D14" s="58">
        <f t="shared" ref="D14:I14" si="0">SUM(D15:D17)</f>
        <v>32810</v>
      </c>
      <c r="E14" s="58">
        <f t="shared" si="0"/>
        <v>0</v>
      </c>
      <c r="F14" s="58">
        <f t="shared" si="0"/>
        <v>73</v>
      </c>
      <c r="G14" s="58">
        <f t="shared" si="0"/>
        <v>28395</v>
      </c>
      <c r="H14" s="58">
        <f t="shared" si="0"/>
        <v>1190</v>
      </c>
      <c r="I14" s="71">
        <f t="shared" si="0"/>
        <v>3152</v>
      </c>
      <c r="J14" s="68"/>
      <c r="K14" s="79"/>
      <c r="O14" s="22"/>
      <c r="Q14" s="28"/>
    </row>
    <row r="15" spans="2:17" s="27" customFormat="1" ht="22.5" customHeight="1" x14ac:dyDescent="0.25">
      <c r="B15" s="23" t="s">
        <v>16</v>
      </c>
      <c r="C15" s="24" t="s">
        <v>68</v>
      </c>
      <c r="D15" s="25">
        <f>SUM(E15:G15)+I15+H15</f>
        <v>24937</v>
      </c>
      <c r="E15" s="25">
        <v>0</v>
      </c>
      <c r="F15" s="25">
        <v>68</v>
      </c>
      <c r="G15" s="25">
        <v>20585</v>
      </c>
      <c r="H15" s="25">
        <v>1132</v>
      </c>
      <c r="I15" s="63">
        <v>3152</v>
      </c>
      <c r="J15" s="26"/>
      <c r="K15" s="79"/>
      <c r="O15" s="22"/>
      <c r="Q15" s="28"/>
    </row>
    <row r="16" spans="2:17" s="27" customFormat="1" ht="22.5" customHeight="1" x14ac:dyDescent="0.25">
      <c r="B16" s="29" t="s">
        <v>18</v>
      </c>
      <c r="C16" s="30" t="s">
        <v>75</v>
      </c>
      <c r="D16" s="31">
        <f>SUM(E16:G16)+I16+H16</f>
        <v>5115</v>
      </c>
      <c r="E16" s="31">
        <v>0</v>
      </c>
      <c r="F16" s="31">
        <v>0</v>
      </c>
      <c r="G16" s="31">
        <v>5057</v>
      </c>
      <c r="H16" s="31">
        <v>58</v>
      </c>
      <c r="I16" s="64">
        <v>0</v>
      </c>
      <c r="J16" s="26"/>
      <c r="K16" s="79"/>
      <c r="O16" s="22"/>
    </row>
    <row r="17" spans="2:17" s="27" customFormat="1" ht="22.5" customHeight="1" thickBot="1" x14ac:dyDescent="0.3">
      <c r="B17" s="29" t="s">
        <v>20</v>
      </c>
      <c r="C17" s="30" t="s">
        <v>76</v>
      </c>
      <c r="D17" s="31">
        <f>SUM(E17:G17)+I17+H17</f>
        <v>2758</v>
      </c>
      <c r="E17" s="31">
        <v>0</v>
      </c>
      <c r="F17" s="31">
        <v>5</v>
      </c>
      <c r="G17" s="31">
        <v>2753</v>
      </c>
      <c r="H17" s="31">
        <v>0</v>
      </c>
      <c r="I17" s="64">
        <v>0</v>
      </c>
      <c r="J17" s="26"/>
      <c r="K17" s="79"/>
      <c r="O17" s="22"/>
    </row>
    <row r="18" spans="2:17" s="27" customFormat="1" ht="22.5" customHeight="1" thickBot="1" x14ac:dyDescent="0.3">
      <c r="B18" s="32" t="s">
        <v>22</v>
      </c>
      <c r="C18" s="21" t="s">
        <v>69</v>
      </c>
      <c r="D18" s="34">
        <f t="shared" ref="D18:I18" si="1">D19</f>
        <v>2525</v>
      </c>
      <c r="E18" s="34">
        <f t="shared" si="1"/>
        <v>2385</v>
      </c>
      <c r="F18" s="34">
        <f t="shared" si="1"/>
        <v>0</v>
      </c>
      <c r="G18" s="34">
        <f t="shared" si="1"/>
        <v>0</v>
      </c>
      <c r="H18" s="34">
        <f t="shared" si="1"/>
        <v>140</v>
      </c>
      <c r="I18" s="65">
        <f t="shared" si="1"/>
        <v>0</v>
      </c>
      <c r="J18" s="62"/>
      <c r="K18" s="79"/>
      <c r="O18" s="22"/>
    </row>
    <row r="19" spans="2:17" s="27" customFormat="1" ht="22.5" customHeight="1" thickBot="1" x14ac:dyDescent="0.3">
      <c r="B19" s="23" t="s">
        <v>23</v>
      </c>
      <c r="C19" s="24" t="s">
        <v>77</v>
      </c>
      <c r="D19" s="25">
        <f>SUM(E19:G19)+I19+H19</f>
        <v>2525</v>
      </c>
      <c r="E19" s="25">
        <v>2385</v>
      </c>
      <c r="F19" s="25">
        <v>0</v>
      </c>
      <c r="G19" s="25">
        <v>0</v>
      </c>
      <c r="H19" s="25">
        <v>140</v>
      </c>
      <c r="I19" s="63">
        <v>0</v>
      </c>
      <c r="J19" s="26"/>
      <c r="K19" s="79"/>
      <c r="O19" s="22"/>
      <c r="Q19" s="28"/>
    </row>
    <row r="20" spans="2:17" ht="22.5" customHeight="1" thickBot="1" x14ac:dyDescent="0.25">
      <c r="B20" s="32">
        <v>7</v>
      </c>
      <c r="C20" s="33" t="s">
        <v>78</v>
      </c>
      <c r="D20" s="80">
        <f>D18+D14</f>
        <v>35335</v>
      </c>
      <c r="E20" s="34">
        <f t="shared" ref="E20:I20" si="2">E18+E14</f>
        <v>2385</v>
      </c>
      <c r="F20" s="34">
        <f t="shared" si="2"/>
        <v>73</v>
      </c>
      <c r="G20" s="34">
        <f t="shared" si="2"/>
        <v>28395</v>
      </c>
      <c r="H20" s="34">
        <f t="shared" si="2"/>
        <v>1330</v>
      </c>
      <c r="I20" s="65">
        <f t="shared" si="2"/>
        <v>3152</v>
      </c>
      <c r="J20" s="62"/>
      <c r="K20" s="79"/>
      <c r="O20" s="22"/>
    </row>
    <row r="21" spans="2:17" ht="22.5" customHeight="1" thickBot="1" x14ac:dyDescent="0.25">
      <c r="B21" s="81"/>
      <c r="C21" s="82"/>
      <c r="D21" s="83"/>
      <c r="E21" s="84"/>
      <c r="F21" s="84"/>
      <c r="G21" s="84"/>
      <c r="H21" s="84"/>
      <c r="I21" s="84"/>
      <c r="J21" s="62"/>
      <c r="K21" s="79"/>
      <c r="O21" s="22"/>
    </row>
    <row r="22" spans="2:17" s="27" customFormat="1" ht="22.5" customHeight="1" thickBot="1" x14ac:dyDescent="0.3">
      <c r="B22" s="74" t="s">
        <v>79</v>
      </c>
      <c r="C22" s="75"/>
      <c r="D22" s="75"/>
      <c r="E22" s="75"/>
      <c r="F22" s="75"/>
      <c r="G22" s="75"/>
      <c r="H22" s="75"/>
      <c r="I22" s="76"/>
      <c r="J22" s="26"/>
      <c r="K22" s="79"/>
      <c r="O22" s="22"/>
    </row>
    <row r="23" spans="2:17" ht="22.5" customHeight="1" thickBot="1" x14ac:dyDescent="0.25">
      <c r="B23" s="20" t="s">
        <v>14</v>
      </c>
      <c r="C23" s="21" t="s">
        <v>92</v>
      </c>
      <c r="D23" s="95">
        <f>SUM(E23:G23)+I23+H23</f>
        <v>117763</v>
      </c>
      <c r="E23" s="58">
        <v>113059</v>
      </c>
      <c r="F23" s="58">
        <v>217</v>
      </c>
      <c r="G23" s="58">
        <v>0</v>
      </c>
      <c r="H23" s="58">
        <v>4487</v>
      </c>
      <c r="I23" s="71">
        <v>0</v>
      </c>
      <c r="J23" s="68"/>
      <c r="K23" s="94"/>
      <c r="O23" s="22"/>
    </row>
    <row r="24" spans="2:17" s="27" customFormat="1" ht="24" customHeight="1" thickBot="1" x14ac:dyDescent="0.3">
      <c r="B24" s="20" t="s">
        <v>16</v>
      </c>
      <c r="C24" s="21" t="s">
        <v>15</v>
      </c>
      <c r="D24" s="58">
        <f t="shared" ref="D24:D29" si="3">SUM(E24:G24)+I24+H24</f>
        <v>444391</v>
      </c>
      <c r="E24" s="58">
        <f t="shared" ref="E24" si="4">SUM(E25:E27)</f>
        <v>750</v>
      </c>
      <c r="F24" s="58">
        <f t="shared" ref="F24:H24" si="5">SUM(F25:F27)</f>
        <v>479</v>
      </c>
      <c r="G24" s="58">
        <f t="shared" si="5"/>
        <v>407058</v>
      </c>
      <c r="H24" s="58">
        <f t="shared" si="5"/>
        <v>32853</v>
      </c>
      <c r="I24" s="71">
        <f t="shared" ref="I24" si="6">SUM(I25:I27)</f>
        <v>3251</v>
      </c>
      <c r="J24" s="68"/>
      <c r="K24" s="94"/>
      <c r="O24" s="22"/>
      <c r="Q24" s="28"/>
    </row>
    <row r="25" spans="2:17" s="27" customFormat="1" ht="24" customHeight="1" x14ac:dyDescent="0.25">
      <c r="B25" s="23" t="s">
        <v>18</v>
      </c>
      <c r="C25" s="24" t="s">
        <v>17</v>
      </c>
      <c r="D25" s="25">
        <f t="shared" si="3"/>
        <v>186181</v>
      </c>
      <c r="E25" s="25">
        <v>750</v>
      </c>
      <c r="F25" s="25">
        <v>390</v>
      </c>
      <c r="G25" s="25">
        <v>172600</v>
      </c>
      <c r="H25" s="25">
        <v>9590</v>
      </c>
      <c r="I25" s="63">
        <v>2851</v>
      </c>
      <c r="J25" s="26"/>
      <c r="K25" s="94"/>
      <c r="O25" s="22"/>
      <c r="Q25" s="28"/>
    </row>
    <row r="26" spans="2:17" s="27" customFormat="1" ht="24" customHeight="1" x14ac:dyDescent="0.25">
      <c r="B26" s="29" t="s">
        <v>20</v>
      </c>
      <c r="C26" s="30" t="s">
        <v>19</v>
      </c>
      <c r="D26" s="31">
        <f t="shared" si="3"/>
        <v>216221</v>
      </c>
      <c r="E26" s="31">
        <v>0</v>
      </c>
      <c r="F26" s="31">
        <v>57</v>
      </c>
      <c r="G26" s="31">
        <v>196901</v>
      </c>
      <c r="H26" s="31">
        <v>19263</v>
      </c>
      <c r="I26" s="64">
        <v>0</v>
      </c>
      <c r="J26" s="26"/>
      <c r="K26" s="94"/>
      <c r="O26" s="22"/>
    </row>
    <row r="27" spans="2:17" s="27" customFormat="1" ht="24" customHeight="1" thickBot="1" x14ac:dyDescent="0.3">
      <c r="B27" s="29" t="s">
        <v>22</v>
      </c>
      <c r="C27" s="30" t="s">
        <v>21</v>
      </c>
      <c r="D27" s="31">
        <f t="shared" si="3"/>
        <v>41989</v>
      </c>
      <c r="E27" s="31">
        <v>0</v>
      </c>
      <c r="F27" s="31">
        <v>32</v>
      </c>
      <c r="G27" s="31">
        <v>37557</v>
      </c>
      <c r="H27" s="31">
        <v>4000</v>
      </c>
      <c r="I27" s="64">
        <v>400</v>
      </c>
      <c r="J27" s="26"/>
      <c r="K27" s="94"/>
      <c r="O27" s="22"/>
    </row>
    <row r="28" spans="2:17" s="27" customFormat="1" ht="24" customHeight="1" thickBot="1" x14ac:dyDescent="0.3">
      <c r="B28" s="32" t="s">
        <v>23</v>
      </c>
      <c r="C28" s="33" t="s">
        <v>70</v>
      </c>
      <c r="D28" s="34">
        <f t="shared" si="3"/>
        <v>338</v>
      </c>
      <c r="E28" s="34">
        <v>0</v>
      </c>
      <c r="F28" s="34">
        <v>9</v>
      </c>
      <c r="G28" s="34">
        <v>329</v>
      </c>
      <c r="H28" s="34">
        <v>0</v>
      </c>
      <c r="I28" s="65">
        <v>0</v>
      </c>
      <c r="J28" s="62"/>
      <c r="K28" s="94"/>
      <c r="O28" s="22"/>
    </row>
    <row r="29" spans="2:17" s="27" customFormat="1" ht="24" customHeight="1" thickBot="1" x14ac:dyDescent="0.3">
      <c r="B29" s="32" t="s">
        <v>24</v>
      </c>
      <c r="C29" s="33" t="s">
        <v>26</v>
      </c>
      <c r="D29" s="34">
        <f t="shared" si="3"/>
        <v>8622483</v>
      </c>
      <c r="E29" s="34">
        <v>0</v>
      </c>
      <c r="F29" s="34">
        <v>8542709</v>
      </c>
      <c r="G29" s="34">
        <v>77674</v>
      </c>
      <c r="H29" s="34">
        <v>2100</v>
      </c>
      <c r="I29" s="65">
        <v>0</v>
      </c>
      <c r="J29" s="62"/>
      <c r="K29" s="94"/>
      <c r="O29" s="22"/>
    </row>
    <row r="30" spans="2:17" s="27" customFormat="1" ht="6.75" customHeight="1" x14ac:dyDescent="0.25">
      <c r="B30" s="102"/>
      <c r="C30" s="103"/>
      <c r="D30" s="104"/>
      <c r="E30" s="104"/>
      <c r="F30" s="104"/>
      <c r="G30" s="104"/>
      <c r="H30" s="104"/>
      <c r="I30" s="104"/>
      <c r="J30" s="62"/>
      <c r="K30" s="94"/>
      <c r="O30" s="22"/>
    </row>
    <row r="31" spans="2:17" ht="15" thickBot="1" x14ac:dyDescent="0.25">
      <c r="B31" s="6"/>
      <c r="C31" s="6"/>
      <c r="D31" s="7"/>
      <c r="E31" s="8"/>
      <c r="F31" s="8"/>
      <c r="G31" s="8"/>
      <c r="H31" s="6"/>
      <c r="I31" s="9" t="s">
        <v>1</v>
      </c>
      <c r="J31" s="10"/>
    </row>
    <row r="32" spans="2:17" ht="15.95" customHeight="1" x14ac:dyDescent="0.2">
      <c r="B32" s="11"/>
      <c r="C32" s="12"/>
      <c r="D32" s="111" t="s">
        <v>73</v>
      </c>
      <c r="E32" s="86" t="s">
        <v>2</v>
      </c>
      <c r="F32" s="87"/>
      <c r="G32" s="87"/>
      <c r="H32" s="87"/>
      <c r="I32" s="88"/>
      <c r="J32" s="89"/>
      <c r="K32" s="60"/>
    </row>
    <row r="33" spans="2:15" ht="15.95" customHeight="1" x14ac:dyDescent="0.2">
      <c r="B33" s="13"/>
      <c r="C33" s="14"/>
      <c r="D33" s="112"/>
      <c r="E33" s="105" t="s">
        <v>3</v>
      </c>
      <c r="F33" s="105" t="s">
        <v>4</v>
      </c>
      <c r="G33" s="105" t="s">
        <v>5</v>
      </c>
      <c r="H33" s="105" t="s">
        <v>6</v>
      </c>
      <c r="I33" s="108" t="s">
        <v>7</v>
      </c>
      <c r="J33" s="89"/>
      <c r="K33" s="60"/>
    </row>
    <row r="34" spans="2:15" ht="15.95" customHeight="1" x14ac:dyDescent="0.2">
      <c r="B34" s="13" t="s">
        <v>8</v>
      </c>
      <c r="C34" s="14" t="s">
        <v>9</v>
      </c>
      <c r="D34" s="112"/>
      <c r="E34" s="106"/>
      <c r="F34" s="106"/>
      <c r="G34" s="106" t="s">
        <v>10</v>
      </c>
      <c r="H34" s="106" t="s">
        <v>6</v>
      </c>
      <c r="I34" s="109" t="s">
        <v>6</v>
      </c>
      <c r="J34" s="89"/>
      <c r="K34" s="60"/>
    </row>
    <row r="35" spans="2:15" ht="15.95" customHeight="1" x14ac:dyDescent="0.2">
      <c r="B35" s="13" t="s">
        <v>11</v>
      </c>
      <c r="C35" s="14" t="s">
        <v>11</v>
      </c>
      <c r="D35" s="112"/>
      <c r="E35" s="106"/>
      <c r="F35" s="106"/>
      <c r="G35" s="106" t="s">
        <v>12</v>
      </c>
      <c r="H35" s="106"/>
      <c r="I35" s="109"/>
      <c r="J35" s="89"/>
      <c r="K35" s="60"/>
    </row>
    <row r="36" spans="2:15" ht="24" customHeight="1" x14ac:dyDescent="0.2">
      <c r="B36" s="15" t="s">
        <v>11</v>
      </c>
      <c r="C36" s="16" t="s">
        <v>11</v>
      </c>
      <c r="D36" s="113"/>
      <c r="E36" s="107"/>
      <c r="F36" s="107"/>
      <c r="G36" s="107" t="s">
        <v>13</v>
      </c>
      <c r="H36" s="107"/>
      <c r="I36" s="110"/>
      <c r="J36" s="89"/>
      <c r="K36" s="90"/>
    </row>
    <row r="37" spans="2:15" s="19" customFormat="1" thickBot="1" x14ac:dyDescent="0.3">
      <c r="B37" s="17">
        <v>1</v>
      </c>
      <c r="C37" s="18">
        <v>2</v>
      </c>
      <c r="D37" s="18">
        <v>3</v>
      </c>
      <c r="E37" s="18">
        <v>4</v>
      </c>
      <c r="F37" s="18">
        <v>5</v>
      </c>
      <c r="G37" s="18">
        <v>6</v>
      </c>
      <c r="H37" s="72">
        <v>7</v>
      </c>
      <c r="I37" s="91">
        <v>8</v>
      </c>
      <c r="J37" s="92"/>
      <c r="K37" s="93"/>
    </row>
    <row r="38" spans="2:15" ht="22.5" customHeight="1" thickBot="1" x14ac:dyDescent="0.25">
      <c r="B38" s="20" t="s">
        <v>25</v>
      </c>
      <c r="C38" s="21" t="s">
        <v>28</v>
      </c>
      <c r="D38" s="95">
        <f t="shared" ref="D38:D59" si="7">SUM(E38:G38)+I38+H38</f>
        <v>12172793</v>
      </c>
      <c r="E38" s="58">
        <f t="shared" ref="E38" si="8">SUM(E39:E51)</f>
        <v>82965</v>
      </c>
      <c r="F38" s="58">
        <f t="shared" ref="F38:H38" si="9">SUM(F39:F51)</f>
        <v>226767</v>
      </c>
      <c r="G38" s="58">
        <f t="shared" si="9"/>
        <v>11364406</v>
      </c>
      <c r="H38" s="58">
        <f t="shared" si="9"/>
        <v>452534</v>
      </c>
      <c r="I38" s="71">
        <f t="shared" ref="I38" si="10">SUM(I39:I51)</f>
        <v>46121</v>
      </c>
      <c r="J38" s="68"/>
      <c r="K38" s="94"/>
      <c r="O38" s="22"/>
    </row>
    <row r="39" spans="2:15" s="27" customFormat="1" ht="22.5" customHeight="1" x14ac:dyDescent="0.25">
      <c r="B39" s="23" t="s">
        <v>27</v>
      </c>
      <c r="C39" s="24" t="s">
        <v>30</v>
      </c>
      <c r="D39" s="25">
        <f t="shared" si="7"/>
        <v>217211</v>
      </c>
      <c r="E39" s="25">
        <v>0</v>
      </c>
      <c r="F39" s="25">
        <v>2820</v>
      </c>
      <c r="G39" s="25">
        <v>211830</v>
      </c>
      <c r="H39" s="25">
        <v>2441</v>
      </c>
      <c r="I39" s="63">
        <v>120</v>
      </c>
      <c r="J39" s="26"/>
      <c r="K39" s="94"/>
      <c r="O39" s="22"/>
    </row>
    <row r="40" spans="2:15" s="27" customFormat="1" ht="22.5" customHeight="1" x14ac:dyDescent="0.25">
      <c r="B40" s="23" t="s">
        <v>29</v>
      </c>
      <c r="C40" s="24" t="s">
        <v>32</v>
      </c>
      <c r="D40" s="25">
        <f t="shared" si="7"/>
        <v>321383</v>
      </c>
      <c r="E40" s="25">
        <v>0</v>
      </c>
      <c r="F40" s="25">
        <v>3435</v>
      </c>
      <c r="G40" s="25">
        <v>292612</v>
      </c>
      <c r="H40" s="25">
        <v>24481</v>
      </c>
      <c r="I40" s="63">
        <v>855</v>
      </c>
      <c r="J40" s="26"/>
      <c r="K40" s="94"/>
      <c r="O40" s="22"/>
    </row>
    <row r="41" spans="2:15" s="27" customFormat="1" ht="22.5" customHeight="1" x14ac:dyDescent="0.25">
      <c r="B41" s="29" t="s">
        <v>31</v>
      </c>
      <c r="C41" s="30" t="s">
        <v>34</v>
      </c>
      <c r="D41" s="31">
        <f t="shared" si="7"/>
        <v>493306</v>
      </c>
      <c r="E41" s="31">
        <v>0</v>
      </c>
      <c r="F41" s="31">
        <v>1150</v>
      </c>
      <c r="G41" s="31">
        <v>410251</v>
      </c>
      <c r="H41" s="31">
        <v>73335</v>
      </c>
      <c r="I41" s="64">
        <v>8570</v>
      </c>
      <c r="J41" s="26"/>
      <c r="K41" s="94"/>
      <c r="O41" s="22"/>
    </row>
    <row r="42" spans="2:15" s="27" customFormat="1" ht="22.5" customHeight="1" x14ac:dyDescent="0.25">
      <c r="B42" s="29" t="s">
        <v>33</v>
      </c>
      <c r="C42" s="30" t="s">
        <v>36</v>
      </c>
      <c r="D42" s="31">
        <f t="shared" si="7"/>
        <v>2315364</v>
      </c>
      <c r="E42" s="31">
        <v>0</v>
      </c>
      <c r="F42" s="31">
        <v>33665</v>
      </c>
      <c r="G42" s="31">
        <v>2242139</v>
      </c>
      <c r="H42" s="31">
        <v>29321</v>
      </c>
      <c r="I42" s="64">
        <v>10239</v>
      </c>
      <c r="J42" s="26"/>
      <c r="K42" s="94"/>
      <c r="O42" s="22"/>
    </row>
    <row r="43" spans="2:15" s="27" customFormat="1" ht="22.5" customHeight="1" x14ac:dyDescent="0.25">
      <c r="B43" s="35" t="s">
        <v>35</v>
      </c>
      <c r="C43" s="36" t="s">
        <v>38</v>
      </c>
      <c r="D43" s="37">
        <f t="shared" si="7"/>
        <v>6493038</v>
      </c>
      <c r="E43" s="37">
        <v>0</v>
      </c>
      <c r="F43" s="37">
        <v>116942</v>
      </c>
      <c r="G43" s="37">
        <v>6252141</v>
      </c>
      <c r="H43" s="37">
        <v>116462</v>
      </c>
      <c r="I43" s="66">
        <v>7493</v>
      </c>
      <c r="J43" s="26"/>
      <c r="K43" s="94"/>
      <c r="O43" s="22"/>
    </row>
    <row r="44" spans="2:15" s="27" customFormat="1" ht="22.5" customHeight="1" x14ac:dyDescent="0.25">
      <c r="B44" s="29" t="s">
        <v>37</v>
      </c>
      <c r="C44" s="30" t="s">
        <v>40</v>
      </c>
      <c r="D44" s="31">
        <f t="shared" si="7"/>
        <v>1603345</v>
      </c>
      <c r="E44" s="31">
        <v>0</v>
      </c>
      <c r="F44" s="31">
        <v>59300</v>
      </c>
      <c r="G44" s="31">
        <v>1454434</v>
      </c>
      <c r="H44" s="31">
        <v>82820</v>
      </c>
      <c r="I44" s="64">
        <v>6791</v>
      </c>
      <c r="J44" s="26"/>
      <c r="K44" s="94"/>
      <c r="O44" s="22"/>
    </row>
    <row r="45" spans="2:15" s="27" customFormat="1" ht="22.5" customHeight="1" x14ac:dyDescent="0.25">
      <c r="B45" s="35" t="s">
        <v>39</v>
      </c>
      <c r="C45" s="36" t="s">
        <v>94</v>
      </c>
      <c r="D45" s="37">
        <f t="shared" si="7"/>
        <v>274737</v>
      </c>
      <c r="E45" s="37">
        <v>0</v>
      </c>
      <c r="F45" s="37">
        <v>4026</v>
      </c>
      <c r="G45" s="37">
        <v>256588</v>
      </c>
      <c r="H45" s="37">
        <v>14123</v>
      </c>
      <c r="I45" s="66">
        <v>0</v>
      </c>
      <c r="J45" s="26"/>
      <c r="K45" s="94"/>
      <c r="O45" s="22"/>
    </row>
    <row r="46" spans="2:15" s="27" customFormat="1" ht="22.5" customHeight="1" x14ac:dyDescent="0.25">
      <c r="B46" s="29" t="s">
        <v>41</v>
      </c>
      <c r="C46" s="30" t="s">
        <v>43</v>
      </c>
      <c r="D46" s="31">
        <f t="shared" si="7"/>
        <v>256530</v>
      </c>
      <c r="E46" s="31">
        <v>26325</v>
      </c>
      <c r="F46" s="31">
        <v>4467</v>
      </c>
      <c r="G46" s="31">
        <v>158593</v>
      </c>
      <c r="H46" s="31">
        <v>65744</v>
      </c>
      <c r="I46" s="64">
        <v>1401</v>
      </c>
      <c r="J46" s="26"/>
      <c r="K46" s="94"/>
      <c r="O46" s="22"/>
    </row>
    <row r="47" spans="2:15" s="27" customFormat="1" ht="22.5" customHeight="1" x14ac:dyDescent="0.25">
      <c r="B47" s="23" t="s">
        <v>42</v>
      </c>
      <c r="C47" s="24" t="s">
        <v>45</v>
      </c>
      <c r="D47" s="96">
        <f t="shared" si="7"/>
        <v>39000</v>
      </c>
      <c r="E47" s="25">
        <v>17625</v>
      </c>
      <c r="F47" s="25">
        <v>0</v>
      </c>
      <c r="G47" s="25">
        <v>0</v>
      </c>
      <c r="H47" s="25">
        <v>21375</v>
      </c>
      <c r="I47" s="63">
        <v>0</v>
      </c>
      <c r="J47" s="26"/>
      <c r="K47" s="94"/>
      <c r="O47" s="22"/>
    </row>
    <row r="48" spans="2:15" s="27" customFormat="1" ht="22.5" customHeight="1" x14ac:dyDescent="0.25">
      <c r="B48" s="23" t="s">
        <v>44</v>
      </c>
      <c r="C48" s="24" t="s">
        <v>47</v>
      </c>
      <c r="D48" s="96">
        <f t="shared" si="7"/>
        <v>550</v>
      </c>
      <c r="E48" s="25">
        <v>0</v>
      </c>
      <c r="F48" s="25">
        <v>0</v>
      </c>
      <c r="G48" s="25">
        <v>550</v>
      </c>
      <c r="H48" s="25">
        <v>0</v>
      </c>
      <c r="I48" s="63">
        <v>0</v>
      </c>
      <c r="J48" s="26"/>
      <c r="K48" s="94"/>
      <c r="O48" s="22"/>
    </row>
    <row r="49" spans="2:26" s="27" customFormat="1" ht="22.5" customHeight="1" x14ac:dyDescent="0.25">
      <c r="B49" s="29" t="s">
        <v>46</v>
      </c>
      <c r="C49" s="30" t="s">
        <v>49</v>
      </c>
      <c r="D49" s="97">
        <f t="shared" si="7"/>
        <v>16348</v>
      </c>
      <c r="E49" s="31">
        <v>15748</v>
      </c>
      <c r="F49" s="31">
        <v>0</v>
      </c>
      <c r="G49" s="31">
        <v>0</v>
      </c>
      <c r="H49" s="31">
        <v>600</v>
      </c>
      <c r="I49" s="64">
        <v>0</v>
      </c>
      <c r="J49" s="26"/>
      <c r="K49" s="94"/>
      <c r="O49" s="22"/>
    </row>
    <row r="50" spans="2:26" s="27" customFormat="1" ht="22.5" customHeight="1" x14ac:dyDescent="0.25">
      <c r="B50" s="23" t="s">
        <v>48</v>
      </c>
      <c r="C50" s="24" t="s">
        <v>50</v>
      </c>
      <c r="D50" s="96">
        <f t="shared" si="7"/>
        <v>8911</v>
      </c>
      <c r="E50" s="25">
        <v>0</v>
      </c>
      <c r="F50" s="25">
        <v>10</v>
      </c>
      <c r="G50" s="25">
        <v>8615</v>
      </c>
      <c r="H50" s="25">
        <v>286</v>
      </c>
      <c r="I50" s="63">
        <v>0</v>
      </c>
      <c r="J50" s="26"/>
      <c r="K50" s="94"/>
      <c r="O50" s="22"/>
    </row>
    <row r="51" spans="2:26" s="27" customFormat="1" ht="22.5" customHeight="1" thickBot="1" x14ac:dyDescent="0.3">
      <c r="B51" s="38" t="s">
        <v>52</v>
      </c>
      <c r="C51" s="39" t="s">
        <v>51</v>
      </c>
      <c r="D51" s="98">
        <f t="shared" si="7"/>
        <v>133070</v>
      </c>
      <c r="E51" s="40">
        <v>23267</v>
      </c>
      <c r="F51" s="40">
        <v>952</v>
      </c>
      <c r="G51" s="40">
        <v>76653</v>
      </c>
      <c r="H51" s="40">
        <v>21546</v>
      </c>
      <c r="I51" s="67">
        <v>10652</v>
      </c>
      <c r="J51" s="26"/>
      <c r="K51" s="94"/>
      <c r="L51" s="41"/>
      <c r="M51" s="41"/>
      <c r="N51" s="41"/>
      <c r="O51" s="22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2:26" ht="22.5" customHeight="1" thickBot="1" x14ac:dyDescent="0.25">
      <c r="B52" s="20" t="s">
        <v>53</v>
      </c>
      <c r="C52" s="21" t="s">
        <v>55</v>
      </c>
      <c r="D52" s="95">
        <f t="shared" si="7"/>
        <v>120595</v>
      </c>
      <c r="E52" s="58">
        <f t="shared" ref="E52" si="11">SUM(E53:E57)</f>
        <v>1800</v>
      </c>
      <c r="F52" s="58">
        <f t="shared" ref="F52:H52" si="12">SUM(F53:F57)</f>
        <v>162</v>
      </c>
      <c r="G52" s="58">
        <f t="shared" si="12"/>
        <v>12014</v>
      </c>
      <c r="H52" s="58">
        <f t="shared" si="12"/>
        <v>106619</v>
      </c>
      <c r="I52" s="71">
        <f t="shared" ref="I52" si="13">SUM(I53:I57)</f>
        <v>0</v>
      </c>
      <c r="J52" s="68"/>
      <c r="K52" s="94"/>
      <c r="O52" s="22"/>
    </row>
    <row r="53" spans="2:26" ht="22.5" customHeight="1" x14ac:dyDescent="0.2">
      <c r="B53" s="51" t="s">
        <v>54</v>
      </c>
      <c r="C53" s="52" t="s">
        <v>57</v>
      </c>
      <c r="D53" s="99">
        <f t="shared" si="7"/>
        <v>7567</v>
      </c>
      <c r="E53" s="53">
        <v>0</v>
      </c>
      <c r="F53" s="53">
        <v>5</v>
      </c>
      <c r="G53" s="53">
        <v>7337</v>
      </c>
      <c r="H53" s="53">
        <v>225</v>
      </c>
      <c r="I53" s="69">
        <v>0</v>
      </c>
      <c r="J53" s="54"/>
      <c r="K53" s="94"/>
      <c r="O53" s="22"/>
    </row>
    <row r="54" spans="2:26" ht="22.5" customHeight="1" x14ac:dyDescent="0.2">
      <c r="B54" s="51" t="s">
        <v>56</v>
      </c>
      <c r="C54" s="52" t="s">
        <v>59</v>
      </c>
      <c r="D54" s="99">
        <f t="shared" si="7"/>
        <v>300</v>
      </c>
      <c r="E54" s="53">
        <v>0</v>
      </c>
      <c r="F54" s="53">
        <v>0</v>
      </c>
      <c r="G54" s="53">
        <v>300</v>
      </c>
      <c r="H54" s="53">
        <v>0</v>
      </c>
      <c r="I54" s="69">
        <v>0</v>
      </c>
      <c r="J54" s="54"/>
      <c r="K54" s="94"/>
      <c r="O54" s="22"/>
    </row>
    <row r="55" spans="2:26" ht="22.5" customHeight="1" x14ac:dyDescent="0.2">
      <c r="B55" s="51" t="s">
        <v>58</v>
      </c>
      <c r="C55" s="52" t="s">
        <v>61</v>
      </c>
      <c r="D55" s="99">
        <f t="shared" si="7"/>
        <v>1200</v>
      </c>
      <c r="E55" s="53">
        <v>1200</v>
      </c>
      <c r="F55" s="53">
        <v>0</v>
      </c>
      <c r="G55" s="53">
        <v>0</v>
      </c>
      <c r="H55" s="53">
        <v>0</v>
      </c>
      <c r="I55" s="69">
        <v>0</v>
      </c>
      <c r="J55" s="54"/>
      <c r="K55" s="94"/>
      <c r="O55" s="22"/>
    </row>
    <row r="56" spans="2:26" ht="22.5" customHeight="1" x14ac:dyDescent="0.2">
      <c r="B56" s="51" t="s">
        <v>60</v>
      </c>
      <c r="C56" s="52" t="s">
        <v>63</v>
      </c>
      <c r="D56" s="99">
        <f t="shared" si="7"/>
        <v>600</v>
      </c>
      <c r="E56" s="53">
        <v>600</v>
      </c>
      <c r="F56" s="53">
        <v>0</v>
      </c>
      <c r="G56" s="53">
        <v>0</v>
      </c>
      <c r="H56" s="53">
        <v>0</v>
      </c>
      <c r="I56" s="69">
        <v>0</v>
      </c>
      <c r="J56" s="54"/>
      <c r="K56" s="94"/>
      <c r="O56" s="22"/>
    </row>
    <row r="57" spans="2:26" ht="22.5" customHeight="1" thickBot="1" x14ac:dyDescent="0.25">
      <c r="B57" s="55" t="s">
        <v>62</v>
      </c>
      <c r="C57" s="56" t="s">
        <v>65</v>
      </c>
      <c r="D57" s="100">
        <f t="shared" si="7"/>
        <v>110928</v>
      </c>
      <c r="E57" s="57">
        <v>0</v>
      </c>
      <c r="F57" s="57">
        <v>157</v>
      </c>
      <c r="G57" s="57">
        <v>4377</v>
      </c>
      <c r="H57" s="57">
        <v>106394</v>
      </c>
      <c r="I57" s="70">
        <v>0</v>
      </c>
      <c r="J57" s="54"/>
      <c r="K57" s="94"/>
      <c r="O57" s="22"/>
    </row>
    <row r="58" spans="2:26" ht="22.5" customHeight="1" thickBot="1" x14ac:dyDescent="0.25">
      <c r="B58" s="20" t="s">
        <v>64</v>
      </c>
      <c r="C58" s="21" t="s">
        <v>66</v>
      </c>
      <c r="D58" s="95">
        <f t="shared" si="7"/>
        <v>61588</v>
      </c>
      <c r="E58" s="58">
        <v>0</v>
      </c>
      <c r="F58" s="58">
        <v>16998</v>
      </c>
      <c r="G58" s="58">
        <v>44462</v>
      </c>
      <c r="H58" s="58">
        <v>0</v>
      </c>
      <c r="I58" s="71">
        <v>128</v>
      </c>
      <c r="J58" s="68"/>
      <c r="K58" s="94"/>
      <c r="O58" s="22"/>
    </row>
    <row r="59" spans="2:26" ht="22.5" customHeight="1" thickBot="1" x14ac:dyDescent="0.25">
      <c r="B59" s="32" t="s">
        <v>93</v>
      </c>
      <c r="C59" s="33" t="s">
        <v>67</v>
      </c>
      <c r="D59" s="80">
        <f t="shared" si="7"/>
        <v>21539951</v>
      </c>
      <c r="E59" s="34">
        <f>E24+E29+E38+E23+E52+E58+E28</f>
        <v>198574</v>
      </c>
      <c r="F59" s="34">
        <f>F24+F29+F38+F23+F52+F58+F28</f>
        <v>8787341</v>
      </c>
      <c r="G59" s="34">
        <f>G24+G29+G38+G23+G52+G58+G28</f>
        <v>11905943</v>
      </c>
      <c r="H59" s="34">
        <f>H24+H29+H38+H23+H52+H58+H28</f>
        <v>598593</v>
      </c>
      <c r="I59" s="65">
        <f>I24+I29+I38+I23+I52+I58+I28</f>
        <v>49500</v>
      </c>
      <c r="J59" s="62"/>
      <c r="K59" s="94"/>
      <c r="O59" s="22"/>
    </row>
    <row r="60" spans="2:26" s="27" customFormat="1" ht="2.25" customHeight="1" x14ac:dyDescent="0.2">
      <c r="B60" s="42"/>
      <c r="C60" s="43"/>
      <c r="D60" s="44"/>
      <c r="E60" s="45"/>
      <c r="F60" s="45"/>
      <c r="G60" s="45"/>
      <c r="H60" s="45"/>
      <c r="I60" s="45"/>
      <c r="J60" s="46"/>
      <c r="K60" s="94"/>
      <c r="O60" s="22"/>
    </row>
    <row r="61" spans="2:26" s="27" customFormat="1" ht="15.75" thickBot="1" x14ac:dyDescent="0.25">
      <c r="B61" s="47"/>
      <c r="C61" s="48"/>
      <c r="D61" s="7"/>
      <c r="E61" s="45"/>
      <c r="F61" s="45"/>
      <c r="G61" s="45"/>
      <c r="H61" s="45"/>
      <c r="I61" s="9" t="s">
        <v>1</v>
      </c>
      <c r="J61" s="49"/>
      <c r="K61" s="94"/>
      <c r="O61" s="22"/>
    </row>
    <row r="62" spans="2:26" s="27" customFormat="1" ht="15.75" customHeight="1" x14ac:dyDescent="0.2">
      <c r="B62" s="11"/>
      <c r="C62" s="12"/>
      <c r="D62" s="111" t="s">
        <v>73</v>
      </c>
      <c r="E62" s="86" t="s">
        <v>2</v>
      </c>
      <c r="F62" s="87"/>
      <c r="G62" s="87"/>
      <c r="H62" s="87"/>
      <c r="I62" s="88"/>
      <c r="J62" s="89"/>
      <c r="K62" s="94"/>
      <c r="L62" s="1"/>
      <c r="O62" s="22"/>
    </row>
    <row r="63" spans="2:26" s="27" customFormat="1" ht="15.75" customHeight="1" x14ac:dyDescent="0.2">
      <c r="B63" s="13"/>
      <c r="C63" s="14"/>
      <c r="D63" s="112"/>
      <c r="E63" s="105" t="s">
        <v>3</v>
      </c>
      <c r="F63" s="105" t="s">
        <v>4</v>
      </c>
      <c r="G63" s="105" t="s">
        <v>5</v>
      </c>
      <c r="H63" s="105" t="s">
        <v>6</v>
      </c>
      <c r="I63" s="108" t="s">
        <v>7</v>
      </c>
      <c r="J63" s="89"/>
      <c r="K63" s="94"/>
      <c r="L63" s="1"/>
      <c r="O63" s="22"/>
    </row>
    <row r="64" spans="2:26" s="27" customFormat="1" ht="15.75" customHeight="1" x14ac:dyDescent="0.2">
      <c r="B64" s="13" t="s">
        <v>8</v>
      </c>
      <c r="C64" s="14" t="s">
        <v>9</v>
      </c>
      <c r="D64" s="112"/>
      <c r="E64" s="106"/>
      <c r="F64" s="106"/>
      <c r="G64" s="106" t="s">
        <v>10</v>
      </c>
      <c r="H64" s="106" t="s">
        <v>6</v>
      </c>
      <c r="I64" s="109" t="s">
        <v>6</v>
      </c>
      <c r="J64" s="89"/>
      <c r="K64" s="94"/>
      <c r="L64" s="1"/>
      <c r="O64" s="22"/>
    </row>
    <row r="65" spans="2:17" s="27" customFormat="1" ht="15.75" customHeight="1" x14ac:dyDescent="0.2">
      <c r="B65" s="13" t="s">
        <v>11</v>
      </c>
      <c r="C65" s="14" t="s">
        <v>11</v>
      </c>
      <c r="D65" s="112"/>
      <c r="E65" s="106"/>
      <c r="F65" s="106"/>
      <c r="G65" s="106" t="s">
        <v>12</v>
      </c>
      <c r="H65" s="106"/>
      <c r="I65" s="109"/>
      <c r="J65" s="89"/>
      <c r="K65" s="94"/>
      <c r="L65" s="1"/>
      <c r="O65" s="22"/>
    </row>
    <row r="66" spans="2:17" s="27" customFormat="1" ht="24.75" customHeight="1" x14ac:dyDescent="0.2">
      <c r="B66" s="15" t="s">
        <v>11</v>
      </c>
      <c r="C66" s="16" t="s">
        <v>11</v>
      </c>
      <c r="D66" s="113"/>
      <c r="E66" s="107"/>
      <c r="F66" s="107"/>
      <c r="G66" s="107" t="s">
        <v>13</v>
      </c>
      <c r="H66" s="107"/>
      <c r="I66" s="110"/>
      <c r="J66" s="89"/>
      <c r="K66" s="94"/>
      <c r="L66" s="1"/>
      <c r="O66" s="22"/>
    </row>
    <row r="67" spans="2:17" s="50" customFormat="1" ht="15.75" thickBot="1" x14ac:dyDescent="0.3">
      <c r="B67" s="17">
        <v>1</v>
      </c>
      <c r="C67" s="18">
        <v>2</v>
      </c>
      <c r="D67" s="18">
        <v>3</v>
      </c>
      <c r="E67" s="18">
        <v>4</v>
      </c>
      <c r="F67" s="18">
        <v>5</v>
      </c>
      <c r="G67" s="18">
        <v>6</v>
      </c>
      <c r="H67" s="72">
        <v>7</v>
      </c>
      <c r="I67" s="91">
        <v>8</v>
      </c>
      <c r="J67" s="92"/>
      <c r="K67" s="94"/>
      <c r="L67" s="19"/>
      <c r="O67" s="22"/>
    </row>
    <row r="68" spans="2:17" s="27" customFormat="1" ht="22.5" customHeight="1" thickBot="1" x14ac:dyDescent="0.3">
      <c r="B68" s="74" t="s">
        <v>80</v>
      </c>
      <c r="C68" s="75"/>
      <c r="D68" s="75"/>
      <c r="E68" s="75"/>
      <c r="F68" s="75"/>
      <c r="G68" s="75"/>
      <c r="H68" s="75"/>
      <c r="I68" s="76"/>
      <c r="J68" s="26"/>
      <c r="K68" s="79"/>
      <c r="O68" s="22"/>
    </row>
    <row r="69" spans="2:17" s="27" customFormat="1" ht="22.5" customHeight="1" thickBot="1" x14ac:dyDescent="0.3">
      <c r="B69" s="20" t="s">
        <v>14</v>
      </c>
      <c r="C69" s="21" t="s">
        <v>90</v>
      </c>
      <c r="D69" s="58">
        <f t="shared" ref="D69:I69" si="14">D70</f>
        <v>1180</v>
      </c>
      <c r="E69" s="58">
        <f t="shared" si="14"/>
        <v>1180</v>
      </c>
      <c r="F69" s="58">
        <f t="shared" si="14"/>
        <v>0</v>
      </c>
      <c r="G69" s="58">
        <f t="shared" si="14"/>
        <v>0</v>
      </c>
      <c r="H69" s="58">
        <f t="shared" si="14"/>
        <v>0</v>
      </c>
      <c r="I69" s="71">
        <f t="shared" si="14"/>
        <v>0</v>
      </c>
      <c r="J69" s="68"/>
      <c r="K69" s="79"/>
      <c r="O69" s="22"/>
      <c r="Q69" s="28"/>
    </row>
    <row r="70" spans="2:17" s="27" customFormat="1" ht="22.5" customHeight="1" thickBot="1" x14ac:dyDescent="0.3">
      <c r="B70" s="23" t="s">
        <v>16</v>
      </c>
      <c r="C70" s="24" t="s">
        <v>91</v>
      </c>
      <c r="D70" s="25">
        <f>SUM(E70:G70)+I70+H70</f>
        <v>1180</v>
      </c>
      <c r="E70" s="25">
        <v>1180</v>
      </c>
      <c r="F70" s="25">
        <v>0</v>
      </c>
      <c r="G70" s="25">
        <v>0</v>
      </c>
      <c r="H70" s="25">
        <v>0</v>
      </c>
      <c r="I70" s="63">
        <v>0</v>
      </c>
      <c r="J70" s="26"/>
      <c r="K70" s="79"/>
      <c r="O70" s="22"/>
      <c r="Q70" s="28"/>
    </row>
    <row r="71" spans="2:17" s="27" customFormat="1" ht="22.5" customHeight="1" thickBot="1" x14ac:dyDescent="0.3">
      <c r="B71" s="20" t="s">
        <v>18</v>
      </c>
      <c r="C71" s="21" t="s">
        <v>15</v>
      </c>
      <c r="D71" s="58">
        <f>D72</f>
        <v>6898</v>
      </c>
      <c r="E71" s="58">
        <f t="shared" ref="E71:I71" si="15">E72</f>
        <v>210</v>
      </c>
      <c r="F71" s="58">
        <f t="shared" si="15"/>
        <v>1148</v>
      </c>
      <c r="G71" s="58">
        <f t="shared" si="15"/>
        <v>5310</v>
      </c>
      <c r="H71" s="58">
        <f t="shared" si="15"/>
        <v>230</v>
      </c>
      <c r="I71" s="71">
        <f t="shared" si="15"/>
        <v>0</v>
      </c>
      <c r="J71" s="68"/>
      <c r="K71" s="79"/>
      <c r="O71" s="22"/>
      <c r="Q71" s="28"/>
    </row>
    <row r="72" spans="2:17" s="27" customFormat="1" ht="22.5" customHeight="1" thickBot="1" x14ac:dyDescent="0.3">
      <c r="B72" s="23" t="s">
        <v>20</v>
      </c>
      <c r="C72" s="24" t="s">
        <v>68</v>
      </c>
      <c r="D72" s="25">
        <f>SUM(E72:G72)+I72+H72</f>
        <v>6898</v>
      </c>
      <c r="E72" s="25">
        <v>210</v>
      </c>
      <c r="F72" s="25">
        <v>1148</v>
      </c>
      <c r="G72" s="25">
        <v>5310</v>
      </c>
      <c r="H72" s="25">
        <v>230</v>
      </c>
      <c r="I72" s="63">
        <v>0</v>
      </c>
      <c r="J72" s="26"/>
      <c r="K72" s="79"/>
      <c r="O72" s="22"/>
      <c r="Q72" s="28"/>
    </row>
    <row r="73" spans="2:17" s="27" customFormat="1" ht="22.5" customHeight="1" thickBot="1" x14ac:dyDescent="0.3">
      <c r="B73" s="20" t="s">
        <v>22</v>
      </c>
      <c r="C73" s="21" t="s">
        <v>81</v>
      </c>
      <c r="D73" s="58">
        <f t="shared" ref="D73:I73" si="16">D74</f>
        <v>140834</v>
      </c>
      <c r="E73" s="58">
        <f t="shared" si="16"/>
        <v>140834</v>
      </c>
      <c r="F73" s="58">
        <f t="shared" si="16"/>
        <v>0</v>
      </c>
      <c r="G73" s="58">
        <f t="shared" si="16"/>
        <v>0</v>
      </c>
      <c r="H73" s="58">
        <f t="shared" si="16"/>
        <v>0</v>
      </c>
      <c r="I73" s="71">
        <f t="shared" si="16"/>
        <v>0</v>
      </c>
      <c r="J73" s="68"/>
      <c r="K73" s="79"/>
      <c r="O73" s="22"/>
      <c r="Q73" s="28"/>
    </row>
    <row r="74" spans="2:17" s="27" customFormat="1" ht="22.5" customHeight="1" thickBot="1" x14ac:dyDescent="0.3">
      <c r="B74" s="23" t="s">
        <v>23</v>
      </c>
      <c r="C74" s="24" t="s">
        <v>82</v>
      </c>
      <c r="D74" s="25">
        <f>SUM(E74:G74)+I74+H74</f>
        <v>140834</v>
      </c>
      <c r="E74" s="25">
        <v>140834</v>
      </c>
      <c r="F74" s="25">
        <v>0</v>
      </c>
      <c r="G74" s="25">
        <v>0</v>
      </c>
      <c r="H74" s="25">
        <v>0</v>
      </c>
      <c r="I74" s="63">
        <v>0</v>
      </c>
      <c r="J74" s="26"/>
      <c r="K74" s="79"/>
      <c r="O74" s="22"/>
      <c r="Q74" s="28"/>
    </row>
    <row r="75" spans="2:17" s="27" customFormat="1" ht="22.5" customHeight="1" thickBot="1" x14ac:dyDescent="0.3">
      <c r="B75" s="20" t="s">
        <v>24</v>
      </c>
      <c r="C75" s="21" t="s">
        <v>83</v>
      </c>
      <c r="D75" s="58">
        <f t="shared" ref="D75:I75" si="17">SUM(D76:D76)</f>
        <v>220</v>
      </c>
      <c r="E75" s="58">
        <f t="shared" si="17"/>
        <v>220</v>
      </c>
      <c r="F75" s="58">
        <f t="shared" si="17"/>
        <v>0</v>
      </c>
      <c r="G75" s="58">
        <f t="shared" si="17"/>
        <v>0</v>
      </c>
      <c r="H75" s="58">
        <f t="shared" si="17"/>
        <v>0</v>
      </c>
      <c r="I75" s="71">
        <f t="shared" si="17"/>
        <v>0</v>
      </c>
      <c r="J75" s="68"/>
      <c r="K75" s="79"/>
      <c r="O75" s="22"/>
      <c r="Q75" s="28"/>
    </row>
    <row r="76" spans="2:17" s="27" customFormat="1" ht="22.5" customHeight="1" thickBot="1" x14ac:dyDescent="0.3">
      <c r="B76" s="29" t="s">
        <v>25</v>
      </c>
      <c r="C76" s="30" t="s">
        <v>84</v>
      </c>
      <c r="D76" s="31">
        <f>SUM(E76:G76)+I76+H76</f>
        <v>220</v>
      </c>
      <c r="E76" s="31">
        <v>220</v>
      </c>
      <c r="F76" s="31">
        <v>0</v>
      </c>
      <c r="G76" s="31">
        <v>0</v>
      </c>
      <c r="H76" s="31">
        <v>0</v>
      </c>
      <c r="I76" s="64">
        <v>0</v>
      </c>
      <c r="J76" s="26"/>
      <c r="K76" s="79"/>
      <c r="O76" s="22"/>
    </row>
    <row r="77" spans="2:17" s="27" customFormat="1" ht="22.5" customHeight="1" thickBot="1" x14ac:dyDescent="0.3">
      <c r="B77" s="20" t="s">
        <v>27</v>
      </c>
      <c r="C77" s="21" t="s">
        <v>85</v>
      </c>
      <c r="D77" s="58">
        <f t="shared" ref="D77:I77" si="18">SUM(D78:D79)</f>
        <v>16328</v>
      </c>
      <c r="E77" s="58">
        <f t="shared" si="18"/>
        <v>15047</v>
      </c>
      <c r="F77" s="58">
        <f t="shared" si="18"/>
        <v>0</v>
      </c>
      <c r="G77" s="58">
        <f t="shared" si="18"/>
        <v>0</v>
      </c>
      <c r="H77" s="58">
        <f t="shared" si="18"/>
        <v>1281</v>
      </c>
      <c r="I77" s="71">
        <f t="shared" si="18"/>
        <v>0</v>
      </c>
      <c r="J77" s="68"/>
      <c r="K77" s="79"/>
      <c r="O77" s="22"/>
      <c r="Q77" s="28"/>
    </row>
    <row r="78" spans="2:17" s="27" customFormat="1" ht="22.5" customHeight="1" x14ac:dyDescent="0.25">
      <c r="B78" s="23" t="s">
        <v>29</v>
      </c>
      <c r="C78" s="24" t="s">
        <v>86</v>
      </c>
      <c r="D78" s="25">
        <f>SUM(E78:G78)+I78+H78</f>
        <v>1150</v>
      </c>
      <c r="E78" s="25">
        <v>1150</v>
      </c>
      <c r="F78" s="25">
        <v>0</v>
      </c>
      <c r="G78" s="25">
        <v>0</v>
      </c>
      <c r="H78" s="25">
        <v>0</v>
      </c>
      <c r="I78" s="63">
        <v>0</v>
      </c>
      <c r="J78" s="26"/>
      <c r="K78" s="79"/>
      <c r="O78" s="22"/>
      <c r="Q78" s="28"/>
    </row>
    <row r="79" spans="2:17" s="27" customFormat="1" ht="22.5" customHeight="1" thickBot="1" x14ac:dyDescent="0.3">
      <c r="B79" s="29" t="s">
        <v>31</v>
      </c>
      <c r="C79" s="30" t="s">
        <v>87</v>
      </c>
      <c r="D79" s="31">
        <f>SUM(E79:G79)+I79+H79</f>
        <v>15178</v>
      </c>
      <c r="E79" s="31">
        <v>13897</v>
      </c>
      <c r="F79" s="31">
        <v>0</v>
      </c>
      <c r="G79" s="31">
        <v>0</v>
      </c>
      <c r="H79" s="31">
        <v>1281</v>
      </c>
      <c r="I79" s="64">
        <v>0</v>
      </c>
      <c r="J79" s="26"/>
      <c r="K79" s="79"/>
      <c r="O79" s="22"/>
    </row>
    <row r="80" spans="2:17" ht="21.75" customHeight="1" thickBot="1" x14ac:dyDescent="0.25">
      <c r="B80" s="32" t="s">
        <v>33</v>
      </c>
      <c r="C80" s="33" t="s">
        <v>88</v>
      </c>
      <c r="D80" s="80">
        <f t="shared" ref="D80:I80" si="19">D77+D69+D75+D73+D71</f>
        <v>165460</v>
      </c>
      <c r="E80" s="34">
        <f t="shared" si="19"/>
        <v>157491</v>
      </c>
      <c r="F80" s="34">
        <f t="shared" si="19"/>
        <v>1148</v>
      </c>
      <c r="G80" s="34">
        <f t="shared" si="19"/>
        <v>5310</v>
      </c>
      <c r="H80" s="34">
        <f t="shared" si="19"/>
        <v>1511</v>
      </c>
      <c r="I80" s="65">
        <f t="shared" si="19"/>
        <v>0</v>
      </c>
      <c r="J80" s="62"/>
      <c r="K80" s="79"/>
      <c r="O80" s="22"/>
    </row>
    <row r="81" spans="11:11" x14ac:dyDescent="0.2">
      <c r="K81" s="101"/>
    </row>
    <row r="82" spans="11:11" x14ac:dyDescent="0.2">
      <c r="K82" s="101"/>
    </row>
    <row r="83" spans="11:11" x14ac:dyDescent="0.2">
      <c r="K83" s="101"/>
    </row>
  </sheetData>
  <mergeCells count="18">
    <mergeCell ref="I63:I66"/>
    <mergeCell ref="D7:D11"/>
    <mergeCell ref="E8:E11"/>
    <mergeCell ref="F8:F11"/>
    <mergeCell ref="G8:G11"/>
    <mergeCell ref="H8:H11"/>
    <mergeCell ref="I33:I36"/>
    <mergeCell ref="D32:D36"/>
    <mergeCell ref="D62:D66"/>
    <mergeCell ref="E63:E66"/>
    <mergeCell ref="F63:F66"/>
    <mergeCell ref="G63:G66"/>
    <mergeCell ref="H63:H66"/>
    <mergeCell ref="E33:E36"/>
    <mergeCell ref="F33:F36"/>
    <mergeCell ref="G33:G36"/>
    <mergeCell ref="H33:H36"/>
    <mergeCell ref="I8:I11"/>
  </mergeCells>
  <printOptions horizontalCentered="1"/>
  <pageMargins left="0.19685039370078741" right="0.19685039370078741" top="0.28999999999999998" bottom="0.34" header="0.28999999999999998" footer="0.17"/>
  <pageSetup paperSize="9" scale="80" orientation="landscape" r:id="rId1"/>
  <headerFooter alignWithMargins="0">
    <oddFooter>&amp;C&amp;P</oddFooter>
  </headerFooter>
  <rowBreaks count="2" manualBreakCount="2">
    <brk id="30" max="10" man="1"/>
    <brk id="60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BP</vt:lpstr>
      <vt:lpstr>BP!Obszar_wydruku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Niemirowski Ireneusz</dc:creator>
  <cp:lastModifiedBy>Jakubiak Magdalena</cp:lastModifiedBy>
  <cp:lastPrinted>2019-12-02T13:02:55Z</cp:lastPrinted>
  <dcterms:created xsi:type="dcterms:W3CDTF">2016-10-10T12:38:19Z</dcterms:created>
  <dcterms:modified xsi:type="dcterms:W3CDTF">2019-12-05T16:20:31Z</dcterms:modified>
</cp:coreProperties>
</file>