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5480" windowHeight="11640"/>
  </bookViews>
  <sheets>
    <sheet name="2015-2019" sheetId="9" r:id="rId1"/>
  </sheets>
  <definedNames>
    <definedName name="_xlnm.Print_Area" localSheetId="0">'2015-2019'!$A$3:$J$63</definedName>
  </definedNames>
  <calcPr calcId="145621"/>
</workbook>
</file>

<file path=xl/calcChain.xml><?xml version="1.0" encoding="utf-8"?>
<calcChain xmlns="http://schemas.openxmlformats.org/spreadsheetml/2006/main">
  <c r="E39" i="9" l="1"/>
  <c r="E31" i="9"/>
  <c r="E24" i="9"/>
  <c r="E7" i="9"/>
  <c r="E56" i="9" l="1"/>
  <c r="G7" i="9"/>
  <c r="G39" i="9"/>
  <c r="G24" i="9" l="1"/>
  <c r="H31" i="9" l="1"/>
  <c r="J31" i="9"/>
  <c r="J39" i="9" l="1"/>
  <c r="J7" i="9"/>
  <c r="I7" i="9"/>
  <c r="I39" i="9"/>
  <c r="F7" i="9"/>
  <c r="H39" i="9" l="1"/>
  <c r="F39" i="9"/>
  <c r="I31" i="9"/>
  <c r="G31" i="9"/>
  <c r="G56" i="9" s="1"/>
  <c r="F31" i="9"/>
  <c r="J24" i="9"/>
  <c r="J56" i="9" s="1"/>
  <c r="I24" i="9"/>
  <c r="H24" i="9"/>
  <c r="F24" i="9"/>
  <c r="H7" i="9"/>
  <c r="I56" i="9" l="1"/>
  <c r="H56" i="9"/>
  <c r="F56" i="9"/>
</calcChain>
</file>

<file path=xl/sharedStrings.xml><?xml version="1.0" encoding="utf-8"?>
<sst xmlns="http://schemas.openxmlformats.org/spreadsheetml/2006/main" count="104" uniqueCount="68">
  <si>
    <t>I.</t>
  </si>
  <si>
    <t>1.</t>
  </si>
  <si>
    <t>Transfery na rzecz ludności</t>
  </si>
  <si>
    <t>2.</t>
  </si>
  <si>
    <t>2.1</t>
  </si>
  <si>
    <t>2.2</t>
  </si>
  <si>
    <t>2.3</t>
  </si>
  <si>
    <t xml:space="preserve">           - koszty poboru składki </t>
  </si>
  <si>
    <t>3.</t>
  </si>
  <si>
    <t xml:space="preserve">Stan funduszu na początek roku </t>
  </si>
  <si>
    <t xml:space="preserve">  Środki pieniężne</t>
  </si>
  <si>
    <t>4.</t>
  </si>
  <si>
    <t xml:space="preserve">  Należności </t>
  </si>
  <si>
    <t xml:space="preserve">         -w tym:  z tytułu udzielonych pożyczek </t>
  </si>
  <si>
    <t>II.</t>
  </si>
  <si>
    <t>Przychody</t>
  </si>
  <si>
    <t xml:space="preserve">  - pozostałe odsetki</t>
  </si>
  <si>
    <t>III.</t>
  </si>
  <si>
    <t>IV.</t>
  </si>
  <si>
    <t>Stan funduszu na koniec roku (I+II-III)</t>
  </si>
  <si>
    <t xml:space="preserve">      - w tym: z tytułu udzielonych pożyczek</t>
  </si>
  <si>
    <t>3.1</t>
  </si>
  <si>
    <t xml:space="preserve">Koszty realizacji zadań </t>
  </si>
  <si>
    <t>Inne zmniejszenia</t>
  </si>
  <si>
    <t>Koszty własne</t>
  </si>
  <si>
    <t xml:space="preserve">  - pozostałe, z tego:</t>
  </si>
  <si>
    <t xml:space="preserve">           - umorzenia należności</t>
  </si>
  <si>
    <t>Koszty inwestycyjne</t>
  </si>
  <si>
    <t xml:space="preserve"> z tego:</t>
  </si>
  <si>
    <t xml:space="preserve">  Zobowiązania, z tego:</t>
  </si>
  <si>
    <t xml:space="preserve">Składki i opłaty </t>
  </si>
  <si>
    <t>Pozostałe przychody, w tym:</t>
  </si>
  <si>
    <t xml:space="preserve">  - odsetki bankowe (bieżące i od wolnych środków przekazanych w zarządzanie Ministrowi Finansów) </t>
  </si>
  <si>
    <t xml:space="preserve">           - koszty poboru składki</t>
  </si>
  <si>
    <t xml:space="preserve">  z tego:</t>
  </si>
  <si>
    <t xml:space="preserve">  pozostałe</t>
  </si>
  <si>
    <t xml:space="preserve"> - różne przelewy</t>
  </si>
  <si>
    <t xml:space="preserve">  - różne przelewy</t>
  </si>
  <si>
    <t xml:space="preserve">  Zobowiązania, z tego: </t>
  </si>
  <si>
    <t xml:space="preserve"> - wpłaty do budżetu państwa</t>
  </si>
  <si>
    <t xml:space="preserve"> - środki na wydatki Ministra Energii z tytułu  restrukturyzacji zatrudnienia</t>
  </si>
  <si>
    <t>Odpis aktualizujący należności</t>
  </si>
  <si>
    <t>Inne zwiększenia</t>
  </si>
  <si>
    <t xml:space="preserve">  - wpłaty do budżetu państwa</t>
  </si>
  <si>
    <t>Część B  -  Plan finansowy w ukladzie memorialowym</t>
  </si>
  <si>
    <t xml:space="preserve">Lp </t>
  </si>
  <si>
    <t xml:space="preserve">  - inne przychody </t>
  </si>
  <si>
    <t>Wyszczególnienie</t>
  </si>
  <si>
    <t>Wykonanie</t>
  </si>
  <si>
    <t xml:space="preserve">Wykonanie </t>
  </si>
  <si>
    <t>Plan wg ustawy budżetowej</t>
  </si>
  <si>
    <t>Część A. Zadania wynikające z ustawy tworzącej         fundusz celowy</t>
  </si>
  <si>
    <t xml:space="preserve"> - koszty obsługi zasiłków i świadczeń przedemerytalnych</t>
  </si>
  <si>
    <t>1.1</t>
  </si>
  <si>
    <t xml:space="preserve"> - tym: zasiłki i świadczenia przedemerytalne</t>
  </si>
  <si>
    <t>Koszty związane ze specjalizacją oraz realizacją staży podyplomowych lekarzy, lekarzy dentystów, pielęgniarek i położnych</t>
  </si>
  <si>
    <t>Refundacja wynagrodzeń młodocianych pracowników</t>
  </si>
  <si>
    <t>w tym składki na ubezpieczenie społeczne</t>
  </si>
  <si>
    <t xml:space="preserve"> - środki przekazane do  Ministra Energii z tytułu  restrukturyzacji zatrudnienia</t>
  </si>
  <si>
    <t>4.1</t>
  </si>
  <si>
    <t>4.1.1</t>
  </si>
  <si>
    <t>4.1.2</t>
  </si>
  <si>
    <t>4.1.3</t>
  </si>
  <si>
    <t>4.1.4</t>
  </si>
  <si>
    <t>4.1.5</t>
  </si>
  <si>
    <t>4.1.6</t>
  </si>
  <si>
    <t xml:space="preserve">Plan i wykonanie planu finansowego Funduszu Gwarantowanych Świadczeń Pracowniczych za lata 2015-2019 
""      
"      
</t>
  </si>
  <si>
    <t>tys. zł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</si>
</sst>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#,##0.0"/>
  </numFmts>
  <fonts count="9" x14ac:knownFonts="1">
    <font>
      <sz val="10"/>
      <name val="Arial CE"/>
      <charset val="238"/>
    </font>
    <font>
      <sz val="10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0"/>
      <name val="Times New Roman"/>
      <family val="1"/>
      <charset val="238"/>
    </font>
    <font>
      <b/>
      <sz val="9"/>
      <name val="Cambria"/>
      <family val="1"/>
      <charset val="238"/>
    </font>
    <font>
      <sz val="9"/>
      <name val="Cambria"/>
      <family val="1"/>
      <charset val="238"/>
    </font>
    <font>
      <sz val="10"/>
      <name val="Cambria"/>
      <family val="1"/>
      <charset val="238"/>
    </font>
    <font>
      <sz val="10"/>
      <color rgb="FFC00000"/>
      <name val="Cambria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3" fontId="6" fillId="0" borderId="17" xfId="0" applyNumberFormat="1" applyFont="1" applyBorder="1" applyAlignment="1">
      <alignment vertical="center" wrapText="1"/>
    </xf>
    <xf numFmtId="0" fontId="6" fillId="0" borderId="22" xfId="0" applyFont="1" applyBorder="1" applyAlignment="1">
      <alignment horizontal="center" vertical="center"/>
    </xf>
    <xf numFmtId="3" fontId="6" fillId="0" borderId="22" xfId="0" applyNumberFormat="1" applyFont="1" applyFill="1" applyBorder="1" applyAlignment="1">
      <alignment vertical="center"/>
    </xf>
    <xf numFmtId="3" fontId="6" fillId="0" borderId="22" xfId="0" applyNumberFormat="1" applyFont="1" applyBorder="1" applyAlignment="1">
      <alignment horizontal="right" vertical="center"/>
    </xf>
    <xf numFmtId="3" fontId="6" fillId="0" borderId="22" xfId="0" applyNumberFormat="1" applyFont="1" applyFill="1" applyBorder="1" applyAlignment="1">
      <alignment horizontal="right" vertical="center"/>
    </xf>
    <xf numFmtId="0" fontId="5" fillId="0" borderId="23" xfId="0" applyFont="1" applyBorder="1" applyAlignment="1">
      <alignment horizontal="center" vertical="center"/>
    </xf>
    <xf numFmtId="3" fontId="5" fillId="0" borderId="17" xfId="0" applyNumberFormat="1" applyFont="1" applyBorder="1" applyAlignment="1">
      <alignment vertical="center"/>
    </xf>
    <xf numFmtId="44" fontId="6" fillId="0" borderId="22" xfId="1" applyFont="1" applyBorder="1" applyAlignment="1">
      <alignment horizontal="left" vertical="center"/>
    </xf>
    <xf numFmtId="3" fontId="6" fillId="0" borderId="22" xfId="1" applyNumberFormat="1" applyFont="1" applyBorder="1" applyAlignment="1">
      <alignment vertical="center"/>
    </xf>
    <xf numFmtId="3" fontId="6" fillId="0" borderId="22" xfId="0" applyNumberFormat="1" applyFont="1" applyBorder="1" applyAlignment="1">
      <alignment horizontal="right" vertical="center" wrapText="1"/>
    </xf>
    <xf numFmtId="0" fontId="5" fillId="0" borderId="10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vertical="center"/>
    </xf>
    <xf numFmtId="0" fontId="6" fillId="0" borderId="2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3" fontId="5" fillId="0" borderId="7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3" fontId="6" fillId="0" borderId="22" xfId="0" applyNumberFormat="1" applyFont="1" applyBorder="1" applyAlignment="1">
      <alignment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vertical="center" wrapText="1"/>
    </xf>
    <xf numFmtId="0" fontId="7" fillId="2" borderId="17" xfId="0" applyFont="1" applyFill="1" applyBorder="1" applyAlignment="1">
      <alignment vertical="center" wrapText="1"/>
    </xf>
    <xf numFmtId="0" fontId="7" fillId="2" borderId="19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left" vertical="center" wrapText="1"/>
    </xf>
    <xf numFmtId="0" fontId="7" fillId="0" borderId="15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6" fillId="0" borderId="22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6" fillId="0" borderId="22" xfId="0" applyFont="1" applyBorder="1" applyAlignment="1">
      <alignment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44" fontId="6" fillId="0" borderId="22" xfId="1" applyFont="1" applyBorder="1" applyAlignment="1">
      <alignment horizontal="left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65"/>
  <sheetViews>
    <sheetView tabSelected="1" zoomScale="120" zoomScaleNormal="120" zoomScaleSheetLayoutView="100" workbookViewId="0">
      <pane xSplit="4" ySplit="6" topLeftCell="E7" activePane="bottomRight" state="frozen"/>
      <selection pane="topRight" activeCell="E1" sqref="E1"/>
      <selection pane="bottomLeft" activeCell="A8" sqref="A8"/>
      <selection pane="bottomRight" activeCell="R10" sqref="R10"/>
    </sheetView>
  </sheetViews>
  <sheetFormatPr defaultColWidth="9.109375" defaultRowHeight="12" x14ac:dyDescent="0.25"/>
  <cols>
    <col min="1" max="1" width="3.88671875" style="1" customWidth="1"/>
    <col min="2" max="2" width="9.109375" style="1"/>
    <col min="3" max="3" width="11" style="1" customWidth="1"/>
    <col min="4" max="4" width="14" style="1" customWidth="1"/>
    <col min="5" max="5" width="10.77734375" style="1" customWidth="1"/>
    <col min="6" max="6" width="9.21875" style="1" customWidth="1"/>
    <col min="7" max="7" width="9.5546875" style="1" customWidth="1"/>
    <col min="8" max="8" width="8.77734375" style="1" customWidth="1"/>
    <col min="9" max="9" width="9.109375" style="1" customWidth="1"/>
    <col min="10" max="10" width="9.88671875" style="1" customWidth="1"/>
    <col min="11" max="11" width="9.33203125" style="1" customWidth="1"/>
    <col min="12" max="16384" width="9.109375" style="1"/>
  </cols>
  <sheetData>
    <row r="1" spans="1:13" x14ac:dyDescent="0.25">
      <c r="A1" s="51" t="s">
        <v>66</v>
      </c>
      <c r="B1" s="52"/>
      <c r="C1" s="52"/>
      <c r="D1" s="52"/>
      <c r="E1" s="52"/>
      <c r="F1" s="52"/>
      <c r="G1" s="52"/>
      <c r="H1" s="52"/>
      <c r="I1" s="52"/>
      <c r="J1" s="52"/>
    </row>
    <row r="2" spans="1:13" ht="12.6" thickBot="1" x14ac:dyDescent="0.3"/>
    <row r="3" spans="1:13" ht="17.25" customHeight="1" thickBot="1" x14ac:dyDescent="0.3">
      <c r="A3" s="40" t="s">
        <v>45</v>
      </c>
      <c r="B3" s="42" t="s">
        <v>47</v>
      </c>
      <c r="C3" s="43"/>
      <c r="D3" s="44"/>
      <c r="E3" s="8">
        <v>2015</v>
      </c>
      <c r="F3" s="8">
        <v>2016</v>
      </c>
      <c r="G3" s="9">
        <v>2017</v>
      </c>
      <c r="H3" s="10">
        <v>2018</v>
      </c>
      <c r="I3" s="48">
        <v>2019</v>
      </c>
      <c r="J3" s="49"/>
      <c r="M3" s="5"/>
    </row>
    <row r="4" spans="1:13" ht="48.75" customHeight="1" thickBot="1" x14ac:dyDescent="0.3">
      <c r="A4" s="41"/>
      <c r="B4" s="45"/>
      <c r="C4" s="46"/>
      <c r="D4" s="47"/>
      <c r="E4" s="50" t="s">
        <v>48</v>
      </c>
      <c r="F4" s="50"/>
      <c r="G4" s="50"/>
      <c r="H4" s="50"/>
      <c r="I4" s="11" t="s">
        <v>50</v>
      </c>
      <c r="J4" s="11" t="s">
        <v>49</v>
      </c>
      <c r="M4" s="5"/>
    </row>
    <row r="5" spans="1:13" ht="14.4" customHeight="1" thickBot="1" x14ac:dyDescent="0.3">
      <c r="A5" s="12"/>
      <c r="B5" s="13"/>
      <c r="C5" s="13"/>
      <c r="D5" s="14"/>
      <c r="E5" s="36" t="s">
        <v>67</v>
      </c>
      <c r="F5" s="37"/>
      <c r="G5" s="37"/>
      <c r="H5" s="37"/>
      <c r="I5" s="38"/>
      <c r="J5" s="39"/>
      <c r="M5" s="5"/>
    </row>
    <row r="6" spans="1:13" ht="12.75" customHeight="1" thickBot="1" x14ac:dyDescent="0.3">
      <c r="A6" s="15">
        <v>1</v>
      </c>
      <c r="B6" s="56">
        <v>2</v>
      </c>
      <c r="C6" s="57"/>
      <c r="D6" s="58"/>
      <c r="E6" s="16">
        <v>3</v>
      </c>
      <c r="F6" s="17">
        <v>4</v>
      </c>
      <c r="G6" s="17">
        <v>5</v>
      </c>
      <c r="H6" s="18">
        <v>6</v>
      </c>
      <c r="I6" s="17">
        <v>7</v>
      </c>
      <c r="J6" s="17">
        <v>8</v>
      </c>
    </row>
    <row r="7" spans="1:13" ht="21.75" customHeight="1" x14ac:dyDescent="0.25">
      <c r="A7" s="59" t="s">
        <v>51</v>
      </c>
      <c r="B7" s="60"/>
      <c r="C7" s="60"/>
      <c r="D7" s="61"/>
      <c r="E7" s="19">
        <f>E8+E13+E21+E22</f>
        <v>298888</v>
      </c>
      <c r="F7" s="19">
        <f>F8+F13+F21+F22</f>
        <v>265354</v>
      </c>
      <c r="G7" s="19">
        <f>G8+G13+G21+G22+1</f>
        <v>233156</v>
      </c>
      <c r="H7" s="19">
        <f>H8+H13+H21+H22</f>
        <v>1771251</v>
      </c>
      <c r="I7" s="19">
        <f>I8+I10+I11+I13+I21+I22</f>
        <v>2759799</v>
      </c>
      <c r="J7" s="19">
        <f>J8+J10+J11+J13+J21+J22</f>
        <v>2308036</v>
      </c>
      <c r="L7" s="6"/>
    </row>
    <row r="8" spans="1:13" x14ac:dyDescent="0.25">
      <c r="A8" s="20" t="s">
        <v>1</v>
      </c>
      <c r="B8" s="62" t="s">
        <v>2</v>
      </c>
      <c r="C8" s="62"/>
      <c r="D8" s="62"/>
      <c r="E8" s="21">
        <v>4240</v>
      </c>
      <c r="F8" s="21">
        <v>2306</v>
      </c>
      <c r="G8" s="21">
        <v>2844</v>
      </c>
      <c r="H8" s="21">
        <v>1521792</v>
      </c>
      <c r="I8" s="22">
        <v>5000</v>
      </c>
      <c r="J8" s="21">
        <v>18</v>
      </c>
    </row>
    <row r="9" spans="1:13" x14ac:dyDescent="0.25">
      <c r="A9" s="20" t="s">
        <v>53</v>
      </c>
      <c r="B9" s="62" t="s">
        <v>54</v>
      </c>
      <c r="C9" s="62"/>
      <c r="D9" s="62"/>
      <c r="E9" s="21"/>
      <c r="F9" s="21"/>
      <c r="G9" s="21"/>
      <c r="H9" s="21">
        <v>1521200</v>
      </c>
      <c r="I9" s="22"/>
      <c r="J9" s="21"/>
    </row>
    <row r="10" spans="1:13" ht="35.25" customHeight="1" x14ac:dyDescent="0.25">
      <c r="A10" s="20">
        <v>2</v>
      </c>
      <c r="B10" s="55" t="s">
        <v>55</v>
      </c>
      <c r="C10" s="63"/>
      <c r="D10" s="63"/>
      <c r="E10" s="21"/>
      <c r="F10" s="21"/>
      <c r="G10" s="21"/>
      <c r="H10" s="21"/>
      <c r="I10" s="22">
        <v>2243053</v>
      </c>
      <c r="J10" s="21">
        <v>1942864</v>
      </c>
    </row>
    <row r="11" spans="1:13" ht="24" customHeight="1" x14ac:dyDescent="0.25">
      <c r="A11" s="20">
        <v>3</v>
      </c>
      <c r="B11" s="55" t="s">
        <v>56</v>
      </c>
      <c r="C11" s="63"/>
      <c r="D11" s="63"/>
      <c r="E11" s="21"/>
      <c r="F11" s="21"/>
      <c r="G11" s="21"/>
      <c r="H11" s="21"/>
      <c r="I11" s="22">
        <v>337500</v>
      </c>
      <c r="J11" s="21">
        <v>230932</v>
      </c>
    </row>
    <row r="12" spans="1:13" ht="15" customHeight="1" x14ac:dyDescent="0.25">
      <c r="A12" s="20" t="s">
        <v>21</v>
      </c>
      <c r="B12" s="55" t="s">
        <v>57</v>
      </c>
      <c r="C12" s="63"/>
      <c r="D12" s="63"/>
      <c r="E12" s="21"/>
      <c r="F12" s="21"/>
      <c r="G12" s="21"/>
      <c r="H12" s="21"/>
      <c r="I12" s="22">
        <v>47250</v>
      </c>
      <c r="J12" s="21">
        <v>34050</v>
      </c>
    </row>
    <row r="13" spans="1:13" x14ac:dyDescent="0.25">
      <c r="A13" s="20">
        <v>4</v>
      </c>
      <c r="B13" s="62" t="s">
        <v>24</v>
      </c>
      <c r="C13" s="62"/>
      <c r="D13" s="62"/>
      <c r="E13" s="21">
        <v>294106</v>
      </c>
      <c r="F13" s="21">
        <v>262609</v>
      </c>
      <c r="G13" s="21">
        <v>229967</v>
      </c>
      <c r="H13" s="21">
        <v>248334</v>
      </c>
      <c r="I13" s="21">
        <v>174046</v>
      </c>
      <c r="J13" s="21">
        <v>134002</v>
      </c>
    </row>
    <row r="14" spans="1:13" x14ac:dyDescent="0.25">
      <c r="A14" s="20" t="s">
        <v>59</v>
      </c>
      <c r="B14" s="62" t="s">
        <v>25</v>
      </c>
      <c r="C14" s="62"/>
      <c r="D14" s="62"/>
      <c r="E14" s="23">
        <v>135447</v>
      </c>
      <c r="F14" s="23">
        <v>151936</v>
      </c>
      <c r="G14" s="23">
        <v>229967</v>
      </c>
      <c r="H14" s="21">
        <v>248334</v>
      </c>
      <c r="I14" s="21">
        <v>174046</v>
      </c>
      <c r="J14" s="21">
        <v>134002</v>
      </c>
    </row>
    <row r="15" spans="1:13" x14ac:dyDescent="0.25">
      <c r="A15" s="20" t="s">
        <v>60</v>
      </c>
      <c r="B15" s="62" t="s">
        <v>7</v>
      </c>
      <c r="C15" s="62"/>
      <c r="D15" s="62"/>
      <c r="E15" s="23">
        <v>2026</v>
      </c>
      <c r="F15" s="23">
        <v>2144</v>
      </c>
      <c r="G15" s="23">
        <v>2267</v>
      </c>
      <c r="H15" s="23">
        <v>1926</v>
      </c>
      <c r="I15" s="22">
        <v>1980</v>
      </c>
      <c r="J15" s="23">
        <v>2121</v>
      </c>
    </row>
    <row r="16" spans="1:13" x14ac:dyDescent="0.25">
      <c r="A16" s="20" t="s">
        <v>61</v>
      </c>
      <c r="B16" s="62" t="s">
        <v>26</v>
      </c>
      <c r="C16" s="62"/>
      <c r="D16" s="62"/>
      <c r="E16" s="23">
        <v>133421</v>
      </c>
      <c r="F16" s="23">
        <v>149792</v>
      </c>
      <c r="G16" s="23">
        <v>140859</v>
      </c>
      <c r="H16" s="23">
        <v>157345</v>
      </c>
      <c r="I16" s="22">
        <v>140000</v>
      </c>
      <c r="J16" s="23">
        <v>106149</v>
      </c>
    </row>
    <row r="17" spans="1:10" x14ac:dyDescent="0.25">
      <c r="A17" s="20" t="s">
        <v>62</v>
      </c>
      <c r="B17" s="62" t="s">
        <v>39</v>
      </c>
      <c r="C17" s="62"/>
      <c r="D17" s="62"/>
      <c r="E17" s="23">
        <v>4484</v>
      </c>
      <c r="F17" s="23">
        <v>4699</v>
      </c>
      <c r="G17" s="23">
        <v>4955</v>
      </c>
      <c r="H17" s="23">
        <v>4439</v>
      </c>
      <c r="I17" s="23">
        <v>5533</v>
      </c>
      <c r="J17" s="23">
        <v>4220</v>
      </c>
    </row>
    <row r="18" spans="1:10" x14ac:dyDescent="0.25">
      <c r="A18" s="20" t="s">
        <v>63</v>
      </c>
      <c r="B18" s="62" t="s">
        <v>36</v>
      </c>
      <c r="C18" s="62"/>
      <c r="D18" s="62"/>
      <c r="E18" s="23">
        <v>20033</v>
      </c>
      <c r="F18" s="23">
        <v>20498</v>
      </c>
      <c r="G18" s="23">
        <v>20936</v>
      </c>
      <c r="H18" s="23">
        <v>20847</v>
      </c>
      <c r="I18" s="23">
        <v>26533</v>
      </c>
      <c r="J18" s="23">
        <v>21513</v>
      </c>
    </row>
    <row r="19" spans="1:10" ht="24" customHeight="1" x14ac:dyDescent="0.25">
      <c r="A19" s="20" t="s">
        <v>64</v>
      </c>
      <c r="B19" s="55" t="s">
        <v>52</v>
      </c>
      <c r="C19" s="55"/>
      <c r="D19" s="55"/>
      <c r="E19" s="23"/>
      <c r="F19" s="23"/>
      <c r="G19" s="23"/>
      <c r="H19" s="23">
        <v>18254</v>
      </c>
      <c r="I19" s="23"/>
      <c r="J19" s="23"/>
    </row>
    <row r="20" spans="1:10" ht="21.75" customHeight="1" x14ac:dyDescent="0.25">
      <c r="A20" s="20" t="s">
        <v>65</v>
      </c>
      <c r="B20" s="55" t="s">
        <v>58</v>
      </c>
      <c r="C20" s="55"/>
      <c r="D20" s="55"/>
      <c r="E20" s="23">
        <v>134142</v>
      </c>
      <c r="F20" s="23">
        <v>85476</v>
      </c>
      <c r="G20" s="23">
        <v>60952</v>
      </c>
      <c r="H20" s="23">
        <v>45522</v>
      </c>
      <c r="I20" s="23"/>
      <c r="J20" s="23"/>
    </row>
    <row r="21" spans="1:10" x14ac:dyDescent="0.25">
      <c r="A21" s="20">
        <v>5</v>
      </c>
      <c r="B21" s="62" t="s">
        <v>27</v>
      </c>
      <c r="C21" s="62"/>
      <c r="D21" s="62"/>
      <c r="E21" s="23">
        <v>335</v>
      </c>
      <c r="F21" s="23">
        <v>251</v>
      </c>
      <c r="G21" s="23">
        <v>225</v>
      </c>
      <c r="H21" s="23">
        <v>37</v>
      </c>
      <c r="I21" s="22">
        <v>200</v>
      </c>
      <c r="J21" s="23">
        <v>50</v>
      </c>
    </row>
    <row r="22" spans="1:10" ht="21.75" customHeight="1" x14ac:dyDescent="0.25">
      <c r="A22" s="20">
        <v>6</v>
      </c>
      <c r="B22" s="68" t="s">
        <v>23</v>
      </c>
      <c r="C22" s="68"/>
      <c r="D22" s="68"/>
      <c r="E22" s="23">
        <v>207</v>
      </c>
      <c r="F22" s="23">
        <v>188</v>
      </c>
      <c r="G22" s="23">
        <v>119</v>
      </c>
      <c r="H22" s="23">
        <v>1088</v>
      </c>
      <c r="I22" s="22"/>
      <c r="J22" s="23">
        <v>170</v>
      </c>
    </row>
    <row r="23" spans="1:10" ht="26.25" customHeight="1" thickBot="1" x14ac:dyDescent="0.3">
      <c r="A23" s="69" t="s">
        <v>44</v>
      </c>
      <c r="B23" s="70"/>
      <c r="C23" s="70"/>
      <c r="D23" s="70"/>
      <c r="E23" s="70"/>
      <c r="F23" s="70"/>
      <c r="G23" s="70"/>
      <c r="H23" s="70"/>
      <c r="I23" s="70"/>
      <c r="J23" s="70"/>
    </row>
    <row r="24" spans="1:10" x14ac:dyDescent="0.25">
      <c r="A24" s="24" t="s">
        <v>0</v>
      </c>
      <c r="B24" s="71" t="s">
        <v>9</v>
      </c>
      <c r="C24" s="72"/>
      <c r="D24" s="73"/>
      <c r="E24" s="25">
        <f t="shared" ref="E24:J24" si="0">E26+E27+E29</f>
        <v>3957466</v>
      </c>
      <c r="F24" s="25">
        <f t="shared" si="0"/>
        <v>4176663</v>
      </c>
      <c r="G24" s="25">
        <f>G26+G27+G29+1</f>
        <v>4586709</v>
      </c>
      <c r="H24" s="25">
        <f t="shared" si="0"/>
        <v>4976317</v>
      </c>
      <c r="I24" s="25">
        <f t="shared" si="0"/>
        <v>3717168</v>
      </c>
      <c r="J24" s="25">
        <f t="shared" si="0"/>
        <v>3698546</v>
      </c>
    </row>
    <row r="25" spans="1:10" x14ac:dyDescent="0.25">
      <c r="A25" s="20"/>
      <c r="B25" s="74" t="s">
        <v>28</v>
      </c>
      <c r="C25" s="74"/>
      <c r="D25" s="74"/>
      <c r="E25" s="26"/>
      <c r="F25" s="27"/>
      <c r="G25" s="23"/>
      <c r="H25" s="23"/>
      <c r="I25" s="28"/>
      <c r="J25" s="23"/>
    </row>
    <row r="26" spans="1:10" x14ac:dyDescent="0.25">
      <c r="A26" s="20" t="s">
        <v>1</v>
      </c>
      <c r="B26" s="62" t="s">
        <v>10</v>
      </c>
      <c r="C26" s="62"/>
      <c r="D26" s="62"/>
      <c r="E26" s="23">
        <v>3092190</v>
      </c>
      <c r="F26" s="23">
        <v>3356190</v>
      </c>
      <c r="G26" s="23">
        <v>3804388</v>
      </c>
      <c r="H26" s="23">
        <v>4164009</v>
      </c>
      <c r="I26" s="28">
        <v>2915689</v>
      </c>
      <c r="J26" s="23">
        <v>2933912</v>
      </c>
    </row>
    <row r="27" spans="1:10" x14ac:dyDescent="0.25">
      <c r="A27" s="20" t="s">
        <v>3</v>
      </c>
      <c r="B27" s="62" t="s">
        <v>12</v>
      </c>
      <c r="C27" s="62"/>
      <c r="D27" s="62"/>
      <c r="E27" s="23">
        <v>883806</v>
      </c>
      <c r="F27" s="23">
        <v>840437</v>
      </c>
      <c r="G27" s="23">
        <v>803713</v>
      </c>
      <c r="H27" s="23">
        <v>834943</v>
      </c>
      <c r="I27" s="28">
        <v>822835</v>
      </c>
      <c r="J27" s="23">
        <v>788021</v>
      </c>
    </row>
    <row r="28" spans="1:10" ht="10.5" customHeight="1" x14ac:dyDescent="0.25">
      <c r="A28" s="20" t="s">
        <v>4</v>
      </c>
      <c r="B28" s="62" t="s">
        <v>13</v>
      </c>
      <c r="C28" s="62"/>
      <c r="D28" s="62"/>
      <c r="E28" s="23">
        <v>881970</v>
      </c>
      <c r="F28" s="23">
        <v>836928</v>
      </c>
      <c r="G28" s="23">
        <v>801351</v>
      </c>
      <c r="H28" s="23">
        <v>824251</v>
      </c>
      <c r="I28" s="28">
        <v>819435</v>
      </c>
      <c r="J28" s="23">
        <v>787727</v>
      </c>
    </row>
    <row r="29" spans="1:10" ht="11.25" customHeight="1" x14ac:dyDescent="0.25">
      <c r="A29" s="20" t="s">
        <v>8</v>
      </c>
      <c r="B29" s="62" t="s">
        <v>29</v>
      </c>
      <c r="C29" s="62"/>
      <c r="D29" s="62"/>
      <c r="E29" s="23">
        <v>-18530</v>
      </c>
      <c r="F29" s="23">
        <v>-19964</v>
      </c>
      <c r="G29" s="23">
        <v>-21393</v>
      </c>
      <c r="H29" s="23">
        <v>-22635</v>
      </c>
      <c r="I29" s="22">
        <v>-21356</v>
      </c>
      <c r="J29" s="23">
        <v>-23387</v>
      </c>
    </row>
    <row r="30" spans="1:10" ht="11.25" customHeight="1" x14ac:dyDescent="0.25">
      <c r="A30" s="20" t="s">
        <v>21</v>
      </c>
      <c r="B30" s="62" t="s">
        <v>35</v>
      </c>
      <c r="C30" s="62"/>
      <c r="D30" s="62"/>
      <c r="E30" s="22">
        <v>-18530</v>
      </c>
      <c r="F30" s="22">
        <v>-19964</v>
      </c>
      <c r="G30" s="22">
        <v>-21393</v>
      </c>
      <c r="H30" s="22">
        <v>-22635</v>
      </c>
      <c r="I30" s="22">
        <v>-21356</v>
      </c>
      <c r="J30" s="22">
        <v>-23387</v>
      </c>
    </row>
    <row r="31" spans="1:10" x14ac:dyDescent="0.25">
      <c r="A31" s="29" t="s">
        <v>14</v>
      </c>
      <c r="B31" s="53" t="s">
        <v>15</v>
      </c>
      <c r="C31" s="54"/>
      <c r="D31" s="54"/>
      <c r="E31" s="30">
        <f t="shared" ref="E31:I31" si="1">E32+E33+E37+E38</f>
        <v>524492</v>
      </c>
      <c r="F31" s="30">
        <f t="shared" si="1"/>
        <v>675399</v>
      </c>
      <c r="G31" s="30">
        <f t="shared" si="1"/>
        <v>622764</v>
      </c>
      <c r="H31" s="30">
        <f>H32+H33+H37+H38+1</f>
        <v>493480</v>
      </c>
      <c r="I31" s="30">
        <f t="shared" si="1"/>
        <v>476036</v>
      </c>
      <c r="J31" s="30">
        <f>J32+J33+J37+J38+1</f>
        <v>521109</v>
      </c>
    </row>
    <row r="32" spans="1:10" ht="13.5" customHeight="1" x14ac:dyDescent="0.25">
      <c r="A32" s="20" t="s">
        <v>1</v>
      </c>
      <c r="B32" s="62" t="s">
        <v>30</v>
      </c>
      <c r="C32" s="62"/>
      <c r="D32" s="62"/>
      <c r="E32" s="23">
        <v>407153</v>
      </c>
      <c r="F32" s="23">
        <v>430874</v>
      </c>
      <c r="G32" s="23">
        <v>465394</v>
      </c>
      <c r="H32" s="23">
        <v>375455</v>
      </c>
      <c r="I32" s="28">
        <v>395974</v>
      </c>
      <c r="J32" s="23">
        <v>424249</v>
      </c>
    </row>
    <row r="33" spans="1:16" ht="11.25" customHeight="1" x14ac:dyDescent="0.25">
      <c r="A33" s="20" t="s">
        <v>3</v>
      </c>
      <c r="B33" s="62" t="s">
        <v>31</v>
      </c>
      <c r="C33" s="62"/>
      <c r="D33" s="62"/>
      <c r="E33" s="23">
        <v>117283</v>
      </c>
      <c r="F33" s="23">
        <v>199987</v>
      </c>
      <c r="G33" s="23">
        <v>112082</v>
      </c>
      <c r="H33" s="23">
        <v>112387</v>
      </c>
      <c r="I33" s="23">
        <v>80062</v>
      </c>
      <c r="J33" s="23">
        <v>96830</v>
      </c>
      <c r="K33" s="7"/>
      <c r="L33" s="7"/>
      <c r="M33" s="7"/>
      <c r="N33" s="7"/>
    </row>
    <row r="34" spans="1:16" ht="31.5" customHeight="1" x14ac:dyDescent="0.25">
      <c r="A34" s="20" t="s">
        <v>4</v>
      </c>
      <c r="B34" s="55" t="s">
        <v>32</v>
      </c>
      <c r="C34" s="55"/>
      <c r="D34" s="55"/>
      <c r="E34" s="23">
        <v>49901</v>
      </c>
      <c r="F34" s="23">
        <v>52690</v>
      </c>
      <c r="G34" s="23">
        <v>59302</v>
      </c>
      <c r="H34" s="23">
        <v>49839</v>
      </c>
      <c r="I34" s="28">
        <v>28268</v>
      </c>
      <c r="J34" s="23">
        <v>23909</v>
      </c>
      <c r="K34" s="7"/>
      <c r="L34" s="7"/>
      <c r="M34" s="7"/>
      <c r="N34" s="7"/>
    </row>
    <row r="35" spans="1:16" ht="11.25" customHeight="1" x14ac:dyDescent="0.25">
      <c r="A35" s="20" t="s">
        <v>5</v>
      </c>
      <c r="B35" s="62" t="s">
        <v>16</v>
      </c>
      <c r="C35" s="62"/>
      <c r="D35" s="62"/>
      <c r="E35" s="23">
        <v>64957</v>
      </c>
      <c r="F35" s="23">
        <v>51785</v>
      </c>
      <c r="G35" s="23">
        <v>50198</v>
      </c>
      <c r="H35" s="23">
        <v>58610</v>
      </c>
      <c r="I35" s="28">
        <v>49790</v>
      </c>
      <c r="J35" s="23">
        <v>55353</v>
      </c>
      <c r="K35" s="7"/>
      <c r="L35" s="7"/>
      <c r="M35" s="7"/>
      <c r="N35" s="7"/>
    </row>
    <row r="36" spans="1:16" ht="11.25" customHeight="1" x14ac:dyDescent="0.25">
      <c r="A36" s="20" t="s">
        <v>6</v>
      </c>
      <c r="B36" s="62" t="s">
        <v>46</v>
      </c>
      <c r="C36" s="62"/>
      <c r="D36" s="62"/>
      <c r="E36" s="23">
        <v>2425</v>
      </c>
      <c r="F36" s="23">
        <v>95512</v>
      </c>
      <c r="G36" s="23">
        <v>2582</v>
      </c>
      <c r="H36" s="23">
        <v>3938</v>
      </c>
      <c r="I36" s="28">
        <v>2004</v>
      </c>
      <c r="J36" s="23">
        <v>17568</v>
      </c>
      <c r="K36" s="7"/>
      <c r="L36" s="7"/>
      <c r="M36" s="7"/>
      <c r="N36" s="7"/>
    </row>
    <row r="37" spans="1:16" ht="11.25" customHeight="1" x14ac:dyDescent="0.25">
      <c r="A37" s="20" t="s">
        <v>8</v>
      </c>
      <c r="B37" s="31" t="s">
        <v>41</v>
      </c>
      <c r="C37" s="31"/>
      <c r="D37" s="31"/>
      <c r="E37" s="23"/>
      <c r="F37" s="23">
        <v>44488</v>
      </c>
      <c r="G37" s="23">
        <v>45321</v>
      </c>
      <c r="H37" s="23">
        <v>5637</v>
      </c>
      <c r="I37" s="28"/>
      <c r="J37" s="23"/>
      <c r="K37" s="7"/>
      <c r="L37" s="7"/>
      <c r="M37" s="7"/>
      <c r="N37" s="7"/>
    </row>
    <row r="38" spans="1:16" ht="11.25" customHeight="1" x14ac:dyDescent="0.25">
      <c r="A38" s="20" t="s">
        <v>11</v>
      </c>
      <c r="B38" s="55" t="s">
        <v>42</v>
      </c>
      <c r="C38" s="64"/>
      <c r="D38" s="64"/>
      <c r="E38" s="23">
        <v>56</v>
      </c>
      <c r="F38" s="23">
        <v>50</v>
      </c>
      <c r="G38" s="23">
        <v>-33</v>
      </c>
      <c r="H38" s="23"/>
      <c r="I38" s="28"/>
      <c r="J38" s="23">
        <v>29</v>
      </c>
      <c r="K38" s="7"/>
      <c r="L38" s="7"/>
      <c r="M38" s="7"/>
      <c r="N38" s="7"/>
    </row>
    <row r="39" spans="1:16" ht="14.25" customHeight="1" x14ac:dyDescent="0.25">
      <c r="A39" s="32" t="s">
        <v>17</v>
      </c>
      <c r="B39" s="65" t="s">
        <v>22</v>
      </c>
      <c r="C39" s="54"/>
      <c r="D39" s="66"/>
      <c r="E39" s="33">
        <f t="shared" ref="E39:H39" si="2">E40+E45+E53+E54+E55</f>
        <v>305295</v>
      </c>
      <c r="F39" s="33">
        <f t="shared" si="2"/>
        <v>265354</v>
      </c>
      <c r="G39" s="33">
        <f>G40+G45+G53+G54+G55+1</f>
        <v>233156</v>
      </c>
      <c r="H39" s="33">
        <f t="shared" si="2"/>
        <v>1771251</v>
      </c>
      <c r="I39" s="33">
        <f>I40+I42++I43+I45+I53+I54+I55</f>
        <v>2759799</v>
      </c>
      <c r="J39" s="33">
        <f>J40+J42++J43+J45+J53+J54+J55+1</f>
        <v>2329522</v>
      </c>
      <c r="K39" s="7"/>
      <c r="L39" s="7"/>
      <c r="M39" s="7"/>
      <c r="N39" s="7"/>
    </row>
    <row r="40" spans="1:16" ht="10.5" customHeight="1" x14ac:dyDescent="0.25">
      <c r="A40" s="20" t="s">
        <v>1</v>
      </c>
      <c r="B40" s="31" t="s">
        <v>2</v>
      </c>
      <c r="C40" s="31"/>
      <c r="D40" s="31"/>
      <c r="E40" s="21">
        <v>4240</v>
      </c>
      <c r="F40" s="21">
        <v>2306</v>
      </c>
      <c r="G40" s="21">
        <v>2844</v>
      </c>
      <c r="H40" s="21">
        <v>1521792</v>
      </c>
      <c r="I40" s="22">
        <v>5000</v>
      </c>
      <c r="J40" s="21">
        <v>18</v>
      </c>
      <c r="K40" s="7"/>
      <c r="L40" s="7"/>
      <c r="M40" s="7"/>
      <c r="N40" s="7"/>
    </row>
    <row r="41" spans="1:16" ht="10.5" customHeight="1" x14ac:dyDescent="0.25">
      <c r="A41" s="20" t="s">
        <v>53</v>
      </c>
      <c r="B41" s="62" t="s">
        <v>54</v>
      </c>
      <c r="C41" s="62"/>
      <c r="D41" s="62"/>
      <c r="E41" s="21"/>
      <c r="F41" s="21"/>
      <c r="G41" s="21"/>
      <c r="H41" s="21">
        <v>1521200</v>
      </c>
      <c r="I41" s="22"/>
      <c r="J41" s="21"/>
      <c r="K41" s="7"/>
      <c r="L41" s="7"/>
      <c r="M41" s="7"/>
      <c r="N41" s="7"/>
    </row>
    <row r="42" spans="1:16" ht="33" customHeight="1" x14ac:dyDescent="0.25">
      <c r="A42" s="20">
        <v>2</v>
      </c>
      <c r="B42" s="55" t="s">
        <v>55</v>
      </c>
      <c r="C42" s="63"/>
      <c r="D42" s="63"/>
      <c r="E42" s="21"/>
      <c r="F42" s="21"/>
      <c r="G42" s="21"/>
      <c r="H42" s="21"/>
      <c r="I42" s="22">
        <v>2243053</v>
      </c>
      <c r="J42" s="21">
        <v>1942864</v>
      </c>
      <c r="K42" s="7"/>
      <c r="L42" s="7"/>
      <c r="M42" s="7"/>
      <c r="N42" s="7"/>
    </row>
    <row r="43" spans="1:16" ht="20.25" customHeight="1" x14ac:dyDescent="0.25">
      <c r="A43" s="20">
        <v>3</v>
      </c>
      <c r="B43" s="55" t="s">
        <v>56</v>
      </c>
      <c r="C43" s="63"/>
      <c r="D43" s="63"/>
      <c r="E43" s="21"/>
      <c r="F43" s="21"/>
      <c r="G43" s="21"/>
      <c r="H43" s="21"/>
      <c r="I43" s="22">
        <v>337500</v>
      </c>
      <c r="J43" s="21">
        <v>230932</v>
      </c>
      <c r="K43" s="7"/>
      <c r="L43" s="7"/>
      <c r="M43" s="7"/>
      <c r="N43" s="7"/>
    </row>
    <row r="44" spans="1:16" ht="13.5" customHeight="1" x14ac:dyDescent="0.25">
      <c r="A44" s="20" t="s">
        <v>21</v>
      </c>
      <c r="B44" s="55" t="s">
        <v>57</v>
      </c>
      <c r="C44" s="63"/>
      <c r="D44" s="63"/>
      <c r="E44" s="21"/>
      <c r="F44" s="21"/>
      <c r="G44" s="21"/>
      <c r="H44" s="21"/>
      <c r="I44" s="22">
        <v>47250</v>
      </c>
      <c r="J44" s="21">
        <v>34050</v>
      </c>
      <c r="K44" s="7"/>
      <c r="L44" s="7"/>
      <c r="M44" s="7"/>
      <c r="N44" s="7"/>
    </row>
    <row r="45" spans="1:16" ht="14.25" customHeight="1" x14ac:dyDescent="0.25">
      <c r="A45" s="20">
        <v>4</v>
      </c>
      <c r="B45" s="62" t="s">
        <v>24</v>
      </c>
      <c r="C45" s="62"/>
      <c r="D45" s="62"/>
      <c r="E45" s="21">
        <v>294106</v>
      </c>
      <c r="F45" s="21">
        <v>262609</v>
      </c>
      <c r="G45" s="21">
        <v>229967</v>
      </c>
      <c r="H45" s="21">
        <v>248334</v>
      </c>
      <c r="I45" s="21">
        <v>174046</v>
      </c>
      <c r="J45" s="21">
        <v>134002</v>
      </c>
      <c r="K45" s="7"/>
      <c r="L45" s="7"/>
      <c r="M45" s="7"/>
      <c r="N45" s="7"/>
    </row>
    <row r="46" spans="1:16" ht="10.5" customHeight="1" x14ac:dyDescent="0.25">
      <c r="A46" s="20" t="s">
        <v>59</v>
      </c>
      <c r="B46" s="62" t="s">
        <v>25</v>
      </c>
      <c r="C46" s="62"/>
      <c r="D46" s="62"/>
      <c r="E46" s="23">
        <v>135447</v>
      </c>
      <c r="F46" s="23">
        <v>151936</v>
      </c>
      <c r="G46" s="23">
        <v>229967</v>
      </c>
      <c r="H46" s="23">
        <v>248334</v>
      </c>
      <c r="I46" s="21">
        <v>174046</v>
      </c>
      <c r="J46" s="21">
        <v>134002</v>
      </c>
      <c r="N46" s="67"/>
      <c r="O46" s="67"/>
      <c r="P46" s="67"/>
    </row>
    <row r="47" spans="1:16" ht="10.5" customHeight="1" x14ac:dyDescent="0.25">
      <c r="A47" s="20" t="s">
        <v>60</v>
      </c>
      <c r="B47" s="62" t="s">
        <v>33</v>
      </c>
      <c r="C47" s="62"/>
      <c r="D47" s="62"/>
      <c r="E47" s="23">
        <v>2026</v>
      </c>
      <c r="F47" s="23">
        <v>2144</v>
      </c>
      <c r="G47" s="23">
        <v>2267</v>
      </c>
      <c r="H47" s="23">
        <v>1926</v>
      </c>
      <c r="I47" s="22">
        <v>1980</v>
      </c>
      <c r="J47" s="23">
        <v>2121</v>
      </c>
    </row>
    <row r="48" spans="1:16" ht="12.75" customHeight="1" x14ac:dyDescent="0.25">
      <c r="A48" s="20" t="s">
        <v>61</v>
      </c>
      <c r="B48" s="62" t="s">
        <v>26</v>
      </c>
      <c r="C48" s="62"/>
      <c r="D48" s="62"/>
      <c r="E48" s="23">
        <v>133421</v>
      </c>
      <c r="F48" s="23">
        <v>149792</v>
      </c>
      <c r="G48" s="23">
        <v>140859</v>
      </c>
      <c r="H48" s="23">
        <v>157345</v>
      </c>
      <c r="I48" s="22">
        <v>140000</v>
      </c>
      <c r="J48" s="23">
        <v>106149</v>
      </c>
    </row>
    <row r="49" spans="1:11" ht="10.5" customHeight="1" x14ac:dyDescent="0.25">
      <c r="A49" s="20" t="s">
        <v>62</v>
      </c>
      <c r="B49" s="62" t="s">
        <v>43</v>
      </c>
      <c r="C49" s="62"/>
      <c r="D49" s="62"/>
      <c r="E49" s="23">
        <v>4484</v>
      </c>
      <c r="F49" s="23">
        <v>4699</v>
      </c>
      <c r="G49" s="23">
        <v>4955</v>
      </c>
      <c r="H49" s="23">
        <v>4439</v>
      </c>
      <c r="I49" s="23">
        <v>5533</v>
      </c>
      <c r="J49" s="23">
        <v>4220</v>
      </c>
    </row>
    <row r="50" spans="1:11" ht="11.25" customHeight="1" x14ac:dyDescent="0.25">
      <c r="A50" s="20" t="s">
        <v>63</v>
      </c>
      <c r="B50" s="62" t="s">
        <v>37</v>
      </c>
      <c r="C50" s="62"/>
      <c r="D50" s="62"/>
      <c r="E50" s="23">
        <v>20033</v>
      </c>
      <c r="F50" s="23">
        <v>20498</v>
      </c>
      <c r="G50" s="23">
        <v>20936</v>
      </c>
      <c r="H50" s="23">
        <v>20847</v>
      </c>
      <c r="I50" s="23">
        <v>26533</v>
      </c>
      <c r="J50" s="23">
        <v>21513</v>
      </c>
    </row>
    <row r="51" spans="1:11" ht="24.75" customHeight="1" x14ac:dyDescent="0.25">
      <c r="A51" s="20" t="s">
        <v>64</v>
      </c>
      <c r="B51" s="55" t="s">
        <v>52</v>
      </c>
      <c r="C51" s="55"/>
      <c r="D51" s="55"/>
      <c r="E51" s="23"/>
      <c r="F51" s="23"/>
      <c r="G51" s="23"/>
      <c r="H51" s="23">
        <v>18254</v>
      </c>
      <c r="I51" s="23"/>
      <c r="J51" s="23"/>
    </row>
    <row r="52" spans="1:11" ht="23.25" customHeight="1" x14ac:dyDescent="0.25">
      <c r="A52" s="20" t="s">
        <v>65</v>
      </c>
      <c r="B52" s="55" t="s">
        <v>40</v>
      </c>
      <c r="C52" s="63"/>
      <c r="D52" s="63"/>
      <c r="E52" s="23">
        <v>134142</v>
      </c>
      <c r="F52" s="23">
        <v>85476</v>
      </c>
      <c r="G52" s="23">
        <v>60952</v>
      </c>
      <c r="H52" s="23">
        <v>45522</v>
      </c>
      <c r="I52" s="23"/>
      <c r="J52" s="23"/>
    </row>
    <row r="53" spans="1:11" ht="11.25" customHeight="1" x14ac:dyDescent="0.25">
      <c r="A53" s="20">
        <v>5</v>
      </c>
      <c r="B53" s="62" t="s">
        <v>27</v>
      </c>
      <c r="C53" s="62"/>
      <c r="D53" s="62"/>
      <c r="E53" s="23">
        <v>335</v>
      </c>
      <c r="F53" s="23">
        <v>251</v>
      </c>
      <c r="G53" s="23">
        <v>225</v>
      </c>
      <c r="H53" s="23">
        <v>37</v>
      </c>
      <c r="I53" s="22">
        <v>200</v>
      </c>
      <c r="J53" s="23">
        <v>50</v>
      </c>
    </row>
    <row r="54" spans="1:11" ht="11.25" customHeight="1" x14ac:dyDescent="0.25">
      <c r="A54" s="20">
        <v>6</v>
      </c>
      <c r="B54" s="55" t="s">
        <v>41</v>
      </c>
      <c r="C54" s="63"/>
      <c r="D54" s="63"/>
      <c r="E54" s="23">
        <v>6407</v>
      </c>
      <c r="F54" s="23"/>
      <c r="G54" s="23"/>
      <c r="H54" s="23"/>
      <c r="I54" s="22"/>
      <c r="J54" s="23">
        <v>21485</v>
      </c>
    </row>
    <row r="55" spans="1:11" ht="15" customHeight="1" x14ac:dyDescent="0.25">
      <c r="A55" s="20">
        <v>7</v>
      </c>
      <c r="B55" s="55" t="s">
        <v>23</v>
      </c>
      <c r="C55" s="55"/>
      <c r="D55" s="55"/>
      <c r="E55" s="23">
        <v>207</v>
      </c>
      <c r="F55" s="23">
        <v>188</v>
      </c>
      <c r="G55" s="23">
        <v>119</v>
      </c>
      <c r="H55" s="23">
        <v>1088</v>
      </c>
      <c r="I55" s="22"/>
      <c r="J55" s="23">
        <v>170</v>
      </c>
    </row>
    <row r="56" spans="1:11" x14ac:dyDescent="0.25">
      <c r="A56" s="32" t="s">
        <v>18</v>
      </c>
      <c r="B56" s="65" t="s">
        <v>19</v>
      </c>
      <c r="C56" s="54"/>
      <c r="D56" s="66"/>
      <c r="E56" s="33">
        <f>E24+E31-E39</f>
        <v>4176663</v>
      </c>
      <c r="F56" s="33">
        <f>F24+F31-F39</f>
        <v>4586708</v>
      </c>
      <c r="G56" s="33">
        <f>G24+G31-G39-1</f>
        <v>4976316</v>
      </c>
      <c r="H56" s="33">
        <f>H24+H31-H39</f>
        <v>3698546</v>
      </c>
      <c r="I56" s="33">
        <f>I24+I31-I39</f>
        <v>1433405</v>
      </c>
      <c r="J56" s="33">
        <f>J24+J31-J39-1</f>
        <v>1890132</v>
      </c>
    </row>
    <row r="57" spans="1:11" ht="10.5" customHeight="1" x14ac:dyDescent="0.25">
      <c r="A57" s="20"/>
      <c r="B57" s="62" t="s">
        <v>34</v>
      </c>
      <c r="C57" s="62"/>
      <c r="D57" s="62"/>
      <c r="E57" s="35"/>
      <c r="F57" s="35"/>
      <c r="G57" s="23"/>
      <c r="H57" s="23"/>
      <c r="I57" s="23"/>
      <c r="J57" s="23"/>
    </row>
    <row r="58" spans="1:11" x14ac:dyDescent="0.25">
      <c r="A58" s="20" t="s">
        <v>1</v>
      </c>
      <c r="B58" s="62" t="s">
        <v>10</v>
      </c>
      <c r="C58" s="62"/>
      <c r="D58" s="62"/>
      <c r="E58" s="23">
        <v>3356</v>
      </c>
      <c r="F58" s="23">
        <v>3804388</v>
      </c>
      <c r="G58" s="23">
        <v>4164009</v>
      </c>
      <c r="H58" s="23">
        <v>2933912</v>
      </c>
      <c r="I58" s="23">
        <v>638136</v>
      </c>
      <c r="J58" s="23">
        <v>1113305</v>
      </c>
      <c r="K58" s="3"/>
    </row>
    <row r="59" spans="1:11" ht="12" customHeight="1" x14ac:dyDescent="0.25">
      <c r="A59" s="20" t="s">
        <v>3</v>
      </c>
      <c r="B59" s="62" t="s">
        <v>12</v>
      </c>
      <c r="C59" s="62"/>
      <c r="D59" s="62"/>
      <c r="E59" s="23">
        <v>840437</v>
      </c>
      <c r="F59" s="23">
        <v>803713</v>
      </c>
      <c r="G59" s="23">
        <v>834943</v>
      </c>
      <c r="H59" s="23">
        <v>788021</v>
      </c>
      <c r="I59" s="23">
        <v>817625</v>
      </c>
      <c r="J59" s="23">
        <v>800314</v>
      </c>
      <c r="K59" s="4"/>
    </row>
    <row r="60" spans="1:11" ht="10.5" customHeight="1" x14ac:dyDescent="0.25">
      <c r="A60" s="20" t="s">
        <v>4</v>
      </c>
      <c r="B60" s="62" t="s">
        <v>20</v>
      </c>
      <c r="C60" s="62"/>
      <c r="D60" s="62"/>
      <c r="E60" s="23">
        <v>836928</v>
      </c>
      <c r="F60" s="23">
        <v>801351</v>
      </c>
      <c r="G60" s="23">
        <v>824251</v>
      </c>
      <c r="H60" s="23">
        <v>787727</v>
      </c>
      <c r="I60" s="23">
        <v>814225</v>
      </c>
      <c r="J60" s="23">
        <v>800061</v>
      </c>
      <c r="K60" s="4"/>
    </row>
    <row r="61" spans="1:11" ht="11.25" customHeight="1" x14ac:dyDescent="0.25">
      <c r="A61" s="20" t="s">
        <v>8</v>
      </c>
      <c r="B61" s="62" t="s">
        <v>38</v>
      </c>
      <c r="C61" s="62"/>
      <c r="D61" s="62"/>
      <c r="E61" s="23">
        <v>-19964</v>
      </c>
      <c r="F61" s="23">
        <v>-21393</v>
      </c>
      <c r="G61" s="23">
        <v>-22635</v>
      </c>
      <c r="H61" s="23">
        <v>-23387</v>
      </c>
      <c r="I61" s="23">
        <v>-22356</v>
      </c>
      <c r="J61" s="23">
        <v>-23486</v>
      </c>
      <c r="K61" s="4"/>
    </row>
    <row r="62" spans="1:11" ht="14.25" customHeight="1" x14ac:dyDescent="0.25">
      <c r="A62" s="20" t="s">
        <v>21</v>
      </c>
      <c r="B62" s="62" t="s">
        <v>35</v>
      </c>
      <c r="C62" s="62"/>
      <c r="D62" s="62"/>
      <c r="E62" s="22">
        <v>-19964</v>
      </c>
      <c r="F62" s="22">
        <v>-21393</v>
      </c>
      <c r="G62" s="23">
        <v>-22635</v>
      </c>
      <c r="H62" s="22">
        <v>-23387</v>
      </c>
      <c r="I62" s="28">
        <v>-22356</v>
      </c>
      <c r="J62" s="22">
        <v>-23486</v>
      </c>
    </row>
    <row r="63" spans="1:11" ht="9" customHeight="1" x14ac:dyDescent="0.25">
      <c r="A63" s="5"/>
      <c r="B63" s="34"/>
      <c r="C63" s="34"/>
      <c r="D63" s="34"/>
      <c r="E63" s="34"/>
      <c r="F63" s="34"/>
      <c r="G63" s="34"/>
      <c r="H63" s="34"/>
      <c r="I63" s="34"/>
      <c r="J63" s="34"/>
    </row>
    <row r="64" spans="1:11" x14ac:dyDescent="0.25">
      <c r="F64" s="2"/>
      <c r="G64" s="2"/>
      <c r="H64" s="2"/>
      <c r="I64" s="2"/>
      <c r="J64" s="2"/>
    </row>
    <row r="65" spans="6:10" x14ac:dyDescent="0.25">
      <c r="F65" s="2"/>
      <c r="G65" s="2"/>
      <c r="H65" s="2"/>
      <c r="I65" s="2"/>
      <c r="J65" s="2"/>
    </row>
  </sheetData>
  <mergeCells count="62">
    <mergeCell ref="B28:D28"/>
    <mergeCell ref="B29:D29"/>
    <mergeCell ref="B30:D30"/>
    <mergeCell ref="A23:J23"/>
    <mergeCell ref="B24:D24"/>
    <mergeCell ref="B25:D25"/>
    <mergeCell ref="B26:D26"/>
    <mergeCell ref="B27:D27"/>
    <mergeCell ref="N46:P46"/>
    <mergeCell ref="B47:D47"/>
    <mergeCell ref="B48:D48"/>
    <mergeCell ref="B49:D49"/>
    <mergeCell ref="B32:D32"/>
    <mergeCell ref="B62:D62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12:D12"/>
    <mergeCell ref="B50:D50"/>
    <mergeCell ref="B33:D33"/>
    <mergeCell ref="B34:D34"/>
    <mergeCell ref="B35:D35"/>
    <mergeCell ref="B36:D36"/>
    <mergeCell ref="B38:D38"/>
    <mergeCell ref="B39:D39"/>
    <mergeCell ref="B41:D41"/>
    <mergeCell ref="B45:D45"/>
    <mergeCell ref="B46:D46"/>
    <mergeCell ref="B42:D42"/>
    <mergeCell ref="B43:D43"/>
    <mergeCell ref="B44:D44"/>
    <mergeCell ref="B21:D21"/>
    <mergeCell ref="B22:D22"/>
    <mergeCell ref="A1:J1"/>
    <mergeCell ref="B31:D31"/>
    <mergeCell ref="B20:D20"/>
    <mergeCell ref="B6:D6"/>
    <mergeCell ref="A7:D7"/>
    <mergeCell ref="B8:D8"/>
    <mergeCell ref="B9:D9"/>
    <mergeCell ref="B13:D13"/>
    <mergeCell ref="B14:D14"/>
    <mergeCell ref="B15:D15"/>
    <mergeCell ref="B16:D16"/>
    <mergeCell ref="B17:D17"/>
    <mergeCell ref="B18:D18"/>
    <mergeCell ref="B19:D19"/>
    <mergeCell ref="B10:D10"/>
    <mergeCell ref="B11:D11"/>
    <mergeCell ref="E5:J5"/>
    <mergeCell ref="A3:A4"/>
    <mergeCell ref="B3:D4"/>
    <mergeCell ref="I3:J3"/>
    <mergeCell ref="E4:H4"/>
  </mergeCells>
  <printOptions horizontalCentered="1"/>
  <pageMargins left="0.56000000000000005" right="0.31" top="0.33" bottom="0.54" header="0.17" footer="0.2"/>
  <pageSetup paperSize="9" scale="81" orientation="portrait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2015-2019</vt:lpstr>
      <vt:lpstr>'2015-2019'!Obszar_wydruku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Jasińska-Bolesta</dc:creator>
  <cp:lastModifiedBy>Agnieszka Wróblewska</cp:lastModifiedBy>
  <cp:lastPrinted>2020-02-28T10:58:58Z</cp:lastPrinted>
  <dcterms:created xsi:type="dcterms:W3CDTF">2011-04-18T11:37:39Z</dcterms:created>
  <dcterms:modified xsi:type="dcterms:W3CDTF">2023-04-18T08:27:00Z</dcterms:modified>
</cp:coreProperties>
</file>