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0" yWindow="65521" windowWidth="15105" windowHeight="11010" activeTab="0"/>
  </bookViews>
  <sheets>
    <sheet name="Zał. nr 1 MiG Kańczuga" sheetId="1" r:id="rId1"/>
  </sheets>
  <definedNames>
    <definedName name="_xlnm.Print_Area" localSheetId="0">'Zał. nr 1 MiG Kańczuga'!$A$1:$AC$35</definedName>
  </definedNames>
  <calcPr fullCalcOnLoad="1"/>
</workbook>
</file>

<file path=xl/sharedStrings.xml><?xml version="1.0" encoding="utf-8"?>
<sst xmlns="http://schemas.openxmlformats.org/spreadsheetml/2006/main" count="233" uniqueCount="47">
  <si>
    <t>Wyszczególnienie</t>
  </si>
  <si>
    <t>Wskaźnik dochodów podatkowych w przeliczeniu na jednego mieszkańca gminy (wskaźnik G):</t>
  </si>
  <si>
    <t>Wskaźnik zadłużenia</t>
  </si>
  <si>
    <t>x</t>
  </si>
  <si>
    <t>Dochody ogółem (subw. og., dot. cel., doch. wł.) w tys. zł</t>
  </si>
  <si>
    <t>Zadłużenie ogółem na koniec roku w tys. zł</t>
  </si>
  <si>
    <t>Liczba mieszkańców - w osobach</t>
  </si>
  <si>
    <t>Dochody podatkowe  w tys. zł</t>
  </si>
  <si>
    <t>Wskaźnik G w zł (poz. 6 / poz. 7  * 1000)</t>
  </si>
  <si>
    <t>Poz.</t>
  </si>
  <si>
    <t>Udział bieżącej nadwyżki finansowej  w kwocie  dochodów bieżących bez dotacji i środków przeznaczonych na cele bieżące</t>
  </si>
  <si>
    <t xml:space="preserve"> Planowana nadwyżka bieżąca </t>
  </si>
  <si>
    <t>Udział  planowanych wydatków na obsługę zadłużenia w kwocie planowanych dochodów bieżących bez dotacji i środków przeznaczonych na cele bieżące</t>
  </si>
  <si>
    <t>poz. (14+15) / poz. 16 w %</t>
  </si>
  <si>
    <t>poz. (19 - 20) / poz. 21 w %</t>
  </si>
  <si>
    <t>2019 r.
wykonanie</t>
  </si>
  <si>
    <t xml:space="preserve">Tabela </t>
  </si>
  <si>
    <t>Różnica w tys. zł (poz. 10 - poz. 11) -  powinna być dodatnia</t>
  </si>
  <si>
    <t xml:space="preserve">R - Planowana  łączna kwota z tytułu spłaty rat zobowiązań oraz wykupów papierów wartościowych w tys. zł </t>
  </si>
  <si>
    <t>O - Planowane wydatki bieżące na obsługę długu w tys. zł</t>
  </si>
  <si>
    <t>Db - Dochody bieżące pomniejszone o dotacje i środki przeznaczone na cele bieżące w tys. zł</t>
  </si>
  <si>
    <t>Dbe - Dochody bieżące pomniejszone o dotacje i środki o charakterze bieżącym na realizację programu, projektu lub zadania finansowanego z udziałem środków unijnych w tys. zł</t>
  </si>
  <si>
    <t>Wbe - Wydatki bieżące pomniejszone o wydatki bieżące z tytułu spłaty rat zobowiązań zaliczanych do tytułu dłużnego,  wydatki bieżące na obsługę długu oraz wydatki bieżące na realizację programu, projektu lub zadania finansowanego z udziałem środków unijnych w tys. zł</t>
  </si>
  <si>
    <t>2017 r.
wykonanie</t>
  </si>
  <si>
    <t>Planowane dochody bieżące powiększone o przychody, o których mowa w art. 217 ust. 2 pkt 5, 7 i 8 (art. 242 ust. 1 ustawy o finansach publicznych) w tys. zł</t>
  </si>
  <si>
    <t>Planowane wydatki bieżące (art. 242 ust. 1 ustawy o finansach publicznych) w tys. zł</t>
  </si>
  <si>
    <t>Średnia arytmetyczna powyższego wskaźnika z 7 poprzednich lat w %</t>
  </si>
  <si>
    <t>Różnica pomiedzy średnim wskaźnikiem nadwyżki finansowej a planowanym wskaźnikiem wydatków na obsługę zadłużenia  w pkt % (poz. 23 - poz. 17) - powinna być dodatnia</t>
  </si>
  <si>
    <t>Relacja zadłużenia ogółem do dochodów ogółem w % (poz. 2 / poz. 3)</t>
  </si>
  <si>
    <t xml:space="preserve"> Miasto i Gmina Kańczuga w obecnych granicach:</t>
  </si>
  <si>
    <t>Część Miasta i Gminy Kańczuga proponowana do przejęcia przez Gminę Zarzecze</t>
  </si>
  <si>
    <t>Pozostająca część Miasta i Gminy Kańczuga - w zmienionych granicach:</t>
  </si>
  <si>
    <t>2018 r.
wykonanie</t>
  </si>
  <si>
    <t>2020 r. 
wykonanie</t>
  </si>
  <si>
    <t>2021 r.
wykonanie</t>
  </si>
  <si>
    <t>2022 r.
wykonanie</t>
  </si>
  <si>
    <t>2023 r. 
wykonanie</t>
  </si>
  <si>
    <t>2024 r. 
plan</t>
  </si>
  <si>
    <t>2025 r. prognoza</t>
  </si>
  <si>
    <t xml:space="preserve"> 5,7 pkt %</t>
  </si>
  <si>
    <t xml:space="preserve"> 4,0 pkt % </t>
  </si>
  <si>
    <t xml:space="preserve"> 8,8 pkt %</t>
  </si>
  <si>
    <t xml:space="preserve"> 7,3 pkt %</t>
  </si>
  <si>
    <t>5,7 pkt %</t>
  </si>
  <si>
    <t xml:space="preserve"> 4,0 pkt %</t>
  </si>
  <si>
    <r>
      <t xml:space="preserve">Analiza finansowych skutków zmiany granic Miasta i Gminy Kańczuga - </t>
    </r>
    <r>
      <rPr>
        <b/>
        <u val="single"/>
        <sz val="14"/>
        <rFont val="Times New Roman"/>
        <family val="1"/>
      </rPr>
      <t>w zakresie dot. wyłączenia cześci obszaru sołectwa Bóbrka Kańczucka</t>
    </r>
  </si>
  <si>
    <r>
      <t xml:space="preserve">                       </t>
    </r>
    <r>
      <rPr>
        <sz val="10"/>
        <color indexed="8"/>
        <rFont val="Arial"/>
        <family val="2"/>
      </rPr>
      <t xml:space="preserve"> Załącznik do opinii Wojewody Podkarpackiego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</si>
</sst>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%"/>
    <numFmt numFmtId="170" formatCode="#,##0.000"/>
    <numFmt numFmtId="171" formatCode="#,##0.0000"/>
    <numFmt numFmtId="172" formatCode="0.000"/>
    <numFmt numFmtId="173" formatCode="0.0"/>
    <numFmt numFmtId="174" formatCode="[$-415]d\ mmmm\ yyyy"/>
    <numFmt numFmtId="175" formatCode="0.000000"/>
    <numFmt numFmtId="176" formatCode="0.00000"/>
    <numFmt numFmtId="177" formatCode="0.0000"/>
    <numFmt numFmtId="178" formatCode="[$-415]dddd\,\ d\ mmmm\ yyyy"/>
    <numFmt numFmtId="179" formatCode="0.000%"/>
    <numFmt numFmtId="180" formatCode="0.0000000"/>
    <numFmt numFmtId="181" formatCode="0.00000000"/>
    <numFmt numFmtId="182" formatCode="0.000000000"/>
    <numFmt numFmtId="183" formatCode="0.0000000000"/>
  </numFmts>
  <fonts count="5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.5"/>
      <name val="Arial"/>
      <family val="2"/>
    </font>
    <font>
      <b/>
      <u val="single"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8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0066FF"/>
      <name val="Arial"/>
      <family val="2"/>
    </font>
    <font>
      <i/>
      <sz val="8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50" fillId="0" borderId="0" xfId="0" applyFont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69" fontId="51" fillId="0" borderId="0" xfId="5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wrapText="1"/>
    </xf>
    <xf numFmtId="169" fontId="51" fillId="0" borderId="0" xfId="52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3" fontId="0" fillId="33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justify" vertical="center"/>
    </xf>
    <xf numFmtId="3" fontId="0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169" fontId="4" fillId="0" borderId="0" xfId="52" applyNumberFormat="1" applyFont="1" applyFill="1" applyBorder="1" applyAlignment="1">
      <alignment vertical="center"/>
    </xf>
    <xf numFmtId="169" fontId="4" fillId="0" borderId="0" xfId="52" applyNumberFormat="1" applyFont="1" applyFill="1" applyBorder="1" applyAlignment="1">
      <alignment horizontal="right" vertical="center"/>
    </xf>
    <xf numFmtId="169" fontId="4" fillId="33" borderId="10" xfId="52" applyNumberFormat="1" applyFont="1" applyFill="1" applyBorder="1" applyAlignment="1">
      <alignment horizontal="right" vertical="center"/>
    </xf>
    <xf numFmtId="169" fontId="4" fillId="34" borderId="10" xfId="52" applyNumberFormat="1" applyFont="1" applyFill="1" applyBorder="1" applyAlignment="1">
      <alignment horizontal="right" vertical="center"/>
    </xf>
    <xf numFmtId="169" fontId="4" fillId="35" borderId="10" xfId="52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33" borderId="10" xfId="52" applyNumberFormat="1" applyFont="1" applyFill="1" applyBorder="1" applyAlignment="1">
      <alignment horizontal="right" vertical="center"/>
    </xf>
    <xf numFmtId="3" fontId="0" fillId="33" borderId="10" xfId="52" applyNumberFormat="1" applyFont="1" applyFill="1" applyBorder="1" applyAlignment="1" quotePrefix="1">
      <alignment horizontal="right" vertical="center"/>
    </xf>
    <xf numFmtId="3" fontId="0" fillId="34" borderId="10" xfId="52" applyNumberFormat="1" applyFont="1" applyFill="1" applyBorder="1" applyAlignment="1">
      <alignment horizontal="right" vertical="center"/>
    </xf>
    <xf numFmtId="3" fontId="0" fillId="34" borderId="10" xfId="52" applyNumberFormat="1" applyFont="1" applyFill="1" applyBorder="1" applyAlignment="1" quotePrefix="1">
      <alignment horizontal="right" vertical="center"/>
    </xf>
    <xf numFmtId="3" fontId="0" fillId="35" borderId="10" xfId="52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9" fontId="4" fillId="33" borderId="10" xfId="52" applyNumberFormat="1" applyFont="1" applyFill="1" applyBorder="1" applyAlignment="1" quotePrefix="1">
      <alignment horizontal="right" vertical="center"/>
    </xf>
    <xf numFmtId="169" fontId="4" fillId="34" borderId="10" xfId="52" applyNumberFormat="1" applyFont="1" applyFill="1" applyBorder="1" applyAlignment="1" quotePrefix="1">
      <alignment horizontal="right" vertical="center"/>
    </xf>
    <xf numFmtId="169" fontId="4" fillId="35" borderId="10" xfId="52" applyNumberFormat="1" applyFont="1" applyFill="1" applyBorder="1" applyAlignment="1" quotePrefix="1">
      <alignment horizontal="right" vertical="center"/>
    </xf>
    <xf numFmtId="169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" fillId="34" borderId="10" xfId="52" applyNumberFormat="1" applyFont="1" applyFill="1" applyBorder="1" applyAlignment="1" quotePrefix="1">
      <alignment horizontal="right" vertical="center"/>
    </xf>
    <xf numFmtId="0" fontId="4" fillId="35" borderId="10" xfId="52" applyNumberFormat="1" applyFont="1" applyFill="1" applyBorder="1" applyAlignment="1" quotePrefix="1">
      <alignment horizontal="right" vertical="center"/>
    </xf>
    <xf numFmtId="0" fontId="4" fillId="33" borderId="10" xfId="52" applyNumberFormat="1" applyFont="1" applyFill="1" applyBorder="1" applyAlignment="1" quotePrefix="1">
      <alignment horizontal="right" vertical="center"/>
    </xf>
    <xf numFmtId="0" fontId="5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D41"/>
  <sheetViews>
    <sheetView tabSelected="1" zoomScale="106" zoomScaleNormal="106" zoomScaleSheetLayoutView="84" zoomScalePageLayoutView="0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5" sqref="U5:AC5"/>
    </sheetView>
  </sheetViews>
  <sheetFormatPr defaultColWidth="9.140625" defaultRowHeight="12.75"/>
  <cols>
    <col min="1" max="1" width="5.28125" style="0" customWidth="1"/>
    <col min="2" max="2" width="36.00390625" style="1" customWidth="1"/>
    <col min="3" max="29" width="10.7109375" style="0" customWidth="1"/>
  </cols>
  <sheetData>
    <row r="1" spans="2:29" ht="15.75">
      <c r="B1" s="59" t="s">
        <v>16</v>
      </c>
      <c r="C1" s="59"/>
      <c r="D1" s="59"/>
      <c r="E1" s="59"/>
      <c r="F1" s="59"/>
      <c r="G1" s="59"/>
      <c r="U1" s="4"/>
      <c r="V1" s="4"/>
      <c r="W1" s="4"/>
      <c r="X1" s="4"/>
      <c r="Y1" s="4" t="s">
        <v>46</v>
      </c>
      <c r="Z1" s="57"/>
      <c r="AA1" s="4"/>
      <c r="AB1" s="16"/>
      <c r="AC1" s="6"/>
    </row>
    <row r="3" ht="18.75">
      <c r="B3" s="3" t="s">
        <v>45</v>
      </c>
    </row>
    <row r="4" spans="28:29" ht="12.75">
      <c r="AB4" s="2"/>
      <c r="AC4" s="2"/>
    </row>
    <row r="5" spans="1:29" ht="31.5" customHeight="1">
      <c r="A5" s="60" t="s">
        <v>9</v>
      </c>
      <c r="B5" s="61" t="s">
        <v>0</v>
      </c>
      <c r="C5" s="65" t="s">
        <v>29</v>
      </c>
      <c r="D5" s="66"/>
      <c r="E5" s="66"/>
      <c r="F5" s="66"/>
      <c r="G5" s="66"/>
      <c r="H5" s="66"/>
      <c r="I5" s="66"/>
      <c r="J5" s="66"/>
      <c r="K5" s="67"/>
      <c r="L5" s="68" t="s">
        <v>30</v>
      </c>
      <c r="M5" s="69"/>
      <c r="N5" s="69"/>
      <c r="O5" s="69"/>
      <c r="P5" s="69"/>
      <c r="Q5" s="69"/>
      <c r="R5" s="69"/>
      <c r="S5" s="69"/>
      <c r="T5" s="70"/>
      <c r="U5" s="68" t="s">
        <v>31</v>
      </c>
      <c r="V5" s="69"/>
      <c r="W5" s="69"/>
      <c r="X5" s="69"/>
      <c r="Y5" s="69"/>
      <c r="Z5" s="69"/>
      <c r="AA5" s="69"/>
      <c r="AB5" s="69"/>
      <c r="AC5" s="70"/>
    </row>
    <row r="6" spans="1:29" ht="39" customHeight="1">
      <c r="A6" s="60"/>
      <c r="B6" s="61"/>
      <c r="C6" s="5" t="s">
        <v>23</v>
      </c>
      <c r="D6" s="5" t="s">
        <v>32</v>
      </c>
      <c r="E6" s="5" t="s">
        <v>15</v>
      </c>
      <c r="F6" s="5" t="s">
        <v>33</v>
      </c>
      <c r="G6" s="5" t="s">
        <v>34</v>
      </c>
      <c r="H6" s="5" t="s">
        <v>35</v>
      </c>
      <c r="I6" s="5" t="s">
        <v>36</v>
      </c>
      <c r="J6" s="5" t="s">
        <v>37</v>
      </c>
      <c r="K6" s="5" t="s">
        <v>38</v>
      </c>
      <c r="L6" s="5" t="s">
        <v>23</v>
      </c>
      <c r="M6" s="5" t="s">
        <v>32</v>
      </c>
      <c r="N6" s="5" t="s">
        <v>15</v>
      </c>
      <c r="O6" s="5" t="s">
        <v>33</v>
      </c>
      <c r="P6" s="5" t="s">
        <v>34</v>
      </c>
      <c r="Q6" s="5" t="s">
        <v>35</v>
      </c>
      <c r="R6" s="5" t="s">
        <v>36</v>
      </c>
      <c r="S6" s="5" t="s">
        <v>37</v>
      </c>
      <c r="T6" s="5" t="s">
        <v>38</v>
      </c>
      <c r="U6" s="5" t="s">
        <v>23</v>
      </c>
      <c r="V6" s="5" t="s">
        <v>32</v>
      </c>
      <c r="W6" s="5" t="s">
        <v>15</v>
      </c>
      <c r="X6" s="5" t="s">
        <v>33</v>
      </c>
      <c r="Y6" s="5" t="s">
        <v>34</v>
      </c>
      <c r="Z6" s="5" t="s">
        <v>35</v>
      </c>
      <c r="AA6" s="5" t="s">
        <v>36</v>
      </c>
      <c r="AB6" s="5" t="s">
        <v>37</v>
      </c>
      <c r="AC6" s="5" t="s">
        <v>38</v>
      </c>
    </row>
    <row r="7" spans="1:29" ht="19.5" customHeight="1">
      <c r="A7" s="45">
        <v>1</v>
      </c>
      <c r="B7" s="62" t="s">
        <v>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4"/>
    </row>
    <row r="8" spans="1:29" ht="30.75" customHeight="1">
      <c r="A8" s="46">
        <v>2</v>
      </c>
      <c r="B8" s="23" t="s">
        <v>5</v>
      </c>
      <c r="C8" s="17">
        <v>3890</v>
      </c>
      <c r="D8" s="17">
        <v>5034</v>
      </c>
      <c r="E8" s="17">
        <v>5540</v>
      </c>
      <c r="F8" s="17">
        <v>7580</v>
      </c>
      <c r="G8" s="17">
        <v>8457</v>
      </c>
      <c r="H8" s="17">
        <v>10399</v>
      </c>
      <c r="I8" s="17">
        <v>14852</v>
      </c>
      <c r="J8" s="17">
        <v>20422</v>
      </c>
      <c r="K8" s="17">
        <v>19216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9">
        <f>C8-L8</f>
        <v>3890</v>
      </c>
      <c r="V8" s="19">
        <f aca="true" t="shared" si="0" ref="V8:AC9">D8-M8</f>
        <v>5034</v>
      </c>
      <c r="W8" s="19">
        <f t="shared" si="0"/>
        <v>5540</v>
      </c>
      <c r="X8" s="19">
        <f t="shared" si="0"/>
        <v>7580</v>
      </c>
      <c r="Y8" s="19">
        <f t="shared" si="0"/>
        <v>8457</v>
      </c>
      <c r="Z8" s="19">
        <f t="shared" si="0"/>
        <v>10399</v>
      </c>
      <c r="AA8" s="19">
        <f t="shared" si="0"/>
        <v>14852</v>
      </c>
      <c r="AB8" s="19">
        <f t="shared" si="0"/>
        <v>20422</v>
      </c>
      <c r="AC8" s="19">
        <f t="shared" si="0"/>
        <v>19216</v>
      </c>
    </row>
    <row r="9" spans="1:29" ht="35.25" customHeight="1">
      <c r="A9" s="46">
        <v>3</v>
      </c>
      <c r="B9" s="30" t="s">
        <v>4</v>
      </c>
      <c r="C9" s="17">
        <v>49639</v>
      </c>
      <c r="D9" s="17">
        <v>51534</v>
      </c>
      <c r="E9" s="17">
        <v>55711</v>
      </c>
      <c r="F9" s="17">
        <v>63781</v>
      </c>
      <c r="G9" s="17">
        <v>68263</v>
      </c>
      <c r="H9" s="17">
        <v>81274</v>
      </c>
      <c r="I9" s="17">
        <v>81941</v>
      </c>
      <c r="J9" s="17">
        <v>83619</v>
      </c>
      <c r="K9" s="17">
        <v>77200</v>
      </c>
      <c r="L9" s="18">
        <v>80</v>
      </c>
      <c r="M9" s="18">
        <v>83</v>
      </c>
      <c r="N9" s="18">
        <v>86</v>
      </c>
      <c r="O9" s="18">
        <v>99</v>
      </c>
      <c r="P9" s="18">
        <v>107</v>
      </c>
      <c r="Q9" s="18">
        <v>122</v>
      </c>
      <c r="R9" s="18">
        <v>124</v>
      </c>
      <c r="S9" s="18">
        <v>127</v>
      </c>
      <c r="T9" s="18">
        <v>117</v>
      </c>
      <c r="U9" s="19">
        <f>C9-L9</f>
        <v>49559</v>
      </c>
      <c r="V9" s="19">
        <f t="shared" si="0"/>
        <v>51451</v>
      </c>
      <c r="W9" s="19">
        <f t="shared" si="0"/>
        <v>55625</v>
      </c>
      <c r="X9" s="19">
        <f t="shared" si="0"/>
        <v>63682</v>
      </c>
      <c r="Y9" s="19">
        <f t="shared" si="0"/>
        <v>68156</v>
      </c>
      <c r="Z9" s="19">
        <f t="shared" si="0"/>
        <v>81152</v>
      </c>
      <c r="AA9" s="19">
        <f t="shared" si="0"/>
        <v>81817</v>
      </c>
      <c r="AB9" s="19">
        <f t="shared" si="0"/>
        <v>83492</v>
      </c>
      <c r="AC9" s="19">
        <f t="shared" si="0"/>
        <v>77083</v>
      </c>
    </row>
    <row r="10" spans="1:29" ht="43.5" customHeight="1">
      <c r="A10" s="46">
        <v>4</v>
      </c>
      <c r="B10" s="23" t="s">
        <v>28</v>
      </c>
      <c r="C10" s="34">
        <f>C8/C9</f>
        <v>0.07836580108382522</v>
      </c>
      <c r="D10" s="34">
        <f aca="true" t="shared" si="1" ref="D10:K10">D8/D9</f>
        <v>0.09768308301315637</v>
      </c>
      <c r="E10" s="34">
        <f t="shared" si="1"/>
        <v>0.09944176195006373</v>
      </c>
      <c r="F10" s="34">
        <f t="shared" si="1"/>
        <v>0.11884416989385553</v>
      </c>
      <c r="G10" s="34">
        <f t="shared" si="1"/>
        <v>0.12388849010444897</v>
      </c>
      <c r="H10" s="34">
        <f t="shared" si="1"/>
        <v>0.1279498978763196</v>
      </c>
      <c r="I10" s="34">
        <f t="shared" si="1"/>
        <v>0.18125236450616908</v>
      </c>
      <c r="J10" s="34">
        <f t="shared" si="1"/>
        <v>0.24422679056195362</v>
      </c>
      <c r="K10" s="34">
        <f t="shared" si="1"/>
        <v>0.2489119170984456</v>
      </c>
      <c r="L10" s="35">
        <f>L8/L9</f>
        <v>0</v>
      </c>
      <c r="M10" s="35">
        <f aca="true" t="shared" si="2" ref="M10:T10">M8/M9</f>
        <v>0</v>
      </c>
      <c r="N10" s="35">
        <f t="shared" si="2"/>
        <v>0</v>
      </c>
      <c r="O10" s="35">
        <f t="shared" si="2"/>
        <v>0</v>
      </c>
      <c r="P10" s="35">
        <f t="shared" si="2"/>
        <v>0</v>
      </c>
      <c r="Q10" s="35">
        <f t="shared" si="2"/>
        <v>0</v>
      </c>
      <c r="R10" s="35">
        <f t="shared" si="2"/>
        <v>0</v>
      </c>
      <c r="S10" s="35">
        <f t="shared" si="2"/>
        <v>0</v>
      </c>
      <c r="T10" s="35">
        <f t="shared" si="2"/>
        <v>0</v>
      </c>
      <c r="U10" s="36">
        <f>U8/U9</f>
        <v>0.07849230210456223</v>
      </c>
      <c r="V10" s="36">
        <f aca="true" t="shared" si="3" ref="V10:AC10">V8/V9</f>
        <v>0.09784066393267381</v>
      </c>
      <c r="W10" s="36">
        <f t="shared" si="3"/>
        <v>0.09959550561797753</v>
      </c>
      <c r="X10" s="36">
        <f t="shared" si="3"/>
        <v>0.1190289249709494</v>
      </c>
      <c r="Y10" s="36">
        <f t="shared" si="3"/>
        <v>0.12408298609073302</v>
      </c>
      <c r="Z10" s="36">
        <f t="shared" si="3"/>
        <v>0.12814225157728706</v>
      </c>
      <c r="AA10" s="36">
        <f t="shared" si="3"/>
        <v>0.1815270665020717</v>
      </c>
      <c r="AB10" s="36">
        <f t="shared" si="3"/>
        <v>0.24459828486561586</v>
      </c>
      <c r="AC10" s="36">
        <f t="shared" si="3"/>
        <v>0.24928972665827745</v>
      </c>
    </row>
    <row r="11" spans="1:29" ht="13.5">
      <c r="A11" s="47"/>
      <c r="B11" s="24"/>
      <c r="C11" s="25"/>
      <c r="D11" s="25"/>
      <c r="E11" s="26"/>
      <c r="F11" s="27"/>
      <c r="G11" s="25"/>
      <c r="H11" s="26"/>
      <c r="I11" s="27"/>
      <c r="J11" s="27"/>
      <c r="K11" s="27"/>
      <c r="L11" s="25"/>
      <c r="M11" s="25"/>
      <c r="N11" s="26"/>
      <c r="O11" s="27"/>
      <c r="P11" s="25"/>
      <c r="Q11" s="26"/>
      <c r="R11" s="27"/>
      <c r="S11" s="27"/>
      <c r="T11" s="27"/>
      <c r="U11" s="25"/>
      <c r="V11" s="25"/>
      <c r="W11" s="26"/>
      <c r="X11" s="27"/>
      <c r="Y11" s="25"/>
      <c r="Z11" s="26"/>
      <c r="AA11" s="27"/>
      <c r="AB11" s="27"/>
      <c r="AC11" s="27"/>
    </row>
    <row r="12" spans="1:29" ht="19.5" customHeight="1">
      <c r="A12" s="46">
        <v>5</v>
      </c>
      <c r="B12" s="58" t="s">
        <v>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29" ht="29.25" customHeight="1">
      <c r="A13" s="46">
        <v>6</v>
      </c>
      <c r="B13" s="30" t="s">
        <v>7</v>
      </c>
      <c r="C13" s="17">
        <v>9974</v>
      </c>
      <c r="D13" s="17">
        <v>11263</v>
      </c>
      <c r="E13" s="17">
        <v>11552</v>
      </c>
      <c r="F13" s="17">
        <v>12037</v>
      </c>
      <c r="G13" s="17">
        <v>13260</v>
      </c>
      <c r="H13" s="17">
        <v>15546</v>
      </c>
      <c r="I13" s="17">
        <v>13960</v>
      </c>
      <c r="J13" s="17">
        <v>16316</v>
      </c>
      <c r="K13" s="17">
        <v>16316</v>
      </c>
      <c r="L13" s="18">
        <v>16</v>
      </c>
      <c r="M13" s="18">
        <v>19</v>
      </c>
      <c r="N13" s="18">
        <v>18</v>
      </c>
      <c r="O13" s="18">
        <v>19</v>
      </c>
      <c r="P13" s="18">
        <v>21</v>
      </c>
      <c r="Q13" s="18">
        <v>24</v>
      </c>
      <c r="R13" s="18">
        <v>22</v>
      </c>
      <c r="S13" s="18">
        <v>25</v>
      </c>
      <c r="T13" s="18">
        <v>25</v>
      </c>
      <c r="U13" s="19">
        <f>C13-L13</f>
        <v>9958</v>
      </c>
      <c r="V13" s="19">
        <f aca="true" t="shared" si="4" ref="V13:AC14">D13-M13</f>
        <v>11244</v>
      </c>
      <c r="W13" s="19">
        <f t="shared" si="4"/>
        <v>11534</v>
      </c>
      <c r="X13" s="19">
        <f t="shared" si="4"/>
        <v>12018</v>
      </c>
      <c r="Y13" s="19">
        <f t="shared" si="4"/>
        <v>13239</v>
      </c>
      <c r="Z13" s="19">
        <f t="shared" si="4"/>
        <v>15522</v>
      </c>
      <c r="AA13" s="19">
        <f t="shared" si="4"/>
        <v>13938</v>
      </c>
      <c r="AB13" s="19">
        <f t="shared" si="4"/>
        <v>16291</v>
      </c>
      <c r="AC13" s="19">
        <f t="shared" si="4"/>
        <v>16291</v>
      </c>
    </row>
    <row r="14" spans="1:29" ht="27.75" customHeight="1">
      <c r="A14" s="46">
        <v>7</v>
      </c>
      <c r="B14" s="30" t="s">
        <v>6</v>
      </c>
      <c r="C14" s="17">
        <v>12532</v>
      </c>
      <c r="D14" s="17">
        <v>12456</v>
      </c>
      <c r="E14" s="17">
        <v>12378</v>
      </c>
      <c r="F14" s="17">
        <v>12305</v>
      </c>
      <c r="G14" s="17">
        <v>12207</v>
      </c>
      <c r="H14" s="17">
        <v>12075</v>
      </c>
      <c r="I14" s="17">
        <v>11954</v>
      </c>
      <c r="J14" s="17">
        <v>11936</v>
      </c>
      <c r="K14" s="17">
        <v>11936</v>
      </c>
      <c r="L14" s="18">
        <v>20</v>
      </c>
      <c r="M14" s="18">
        <v>20</v>
      </c>
      <c r="N14" s="18">
        <v>19</v>
      </c>
      <c r="O14" s="18">
        <v>19</v>
      </c>
      <c r="P14" s="18">
        <v>19</v>
      </c>
      <c r="Q14" s="18">
        <v>18</v>
      </c>
      <c r="R14" s="18">
        <v>18</v>
      </c>
      <c r="S14" s="18">
        <v>18</v>
      </c>
      <c r="T14" s="18">
        <v>18</v>
      </c>
      <c r="U14" s="19">
        <f>C14-L14</f>
        <v>12512</v>
      </c>
      <c r="V14" s="19">
        <f t="shared" si="4"/>
        <v>12436</v>
      </c>
      <c r="W14" s="19">
        <f t="shared" si="4"/>
        <v>12359</v>
      </c>
      <c r="X14" s="19">
        <f t="shared" si="4"/>
        <v>12286</v>
      </c>
      <c r="Y14" s="19">
        <f t="shared" si="4"/>
        <v>12188</v>
      </c>
      <c r="Z14" s="19">
        <f t="shared" si="4"/>
        <v>12057</v>
      </c>
      <c r="AA14" s="19">
        <f t="shared" si="4"/>
        <v>11936</v>
      </c>
      <c r="AB14" s="19">
        <f t="shared" si="4"/>
        <v>11918</v>
      </c>
      <c r="AC14" s="19">
        <f t="shared" si="4"/>
        <v>11918</v>
      </c>
    </row>
    <row r="15" spans="1:29" ht="40.5" customHeight="1">
      <c r="A15" s="46">
        <v>8</v>
      </c>
      <c r="B15" s="30" t="s">
        <v>8</v>
      </c>
      <c r="C15" s="20">
        <f>C13/C14*1000</f>
        <v>795.8825406958186</v>
      </c>
      <c r="D15" s="20">
        <f aca="true" t="shared" si="5" ref="D15:K15">D13/D14*1000</f>
        <v>904.2228644829801</v>
      </c>
      <c r="E15" s="20">
        <f t="shared" si="5"/>
        <v>933.2687025367587</v>
      </c>
      <c r="F15" s="20">
        <f t="shared" si="5"/>
        <v>978.2202356765542</v>
      </c>
      <c r="G15" s="20">
        <f t="shared" si="5"/>
        <v>1086.2619808306708</v>
      </c>
      <c r="H15" s="20">
        <f t="shared" si="5"/>
        <v>1287.4534161490683</v>
      </c>
      <c r="I15" s="20">
        <f t="shared" si="5"/>
        <v>1167.8099380960348</v>
      </c>
      <c r="J15" s="20">
        <f t="shared" si="5"/>
        <v>1366.9571045576408</v>
      </c>
      <c r="K15" s="20">
        <f t="shared" si="5"/>
        <v>1366.9571045576408</v>
      </c>
      <c r="L15" s="21">
        <f>L13/L14*1000</f>
        <v>800</v>
      </c>
      <c r="M15" s="21">
        <f aca="true" t="shared" si="6" ref="M15:T15">M13/M14*1000</f>
        <v>950</v>
      </c>
      <c r="N15" s="21">
        <f t="shared" si="6"/>
        <v>947.3684210526316</v>
      </c>
      <c r="O15" s="21">
        <f t="shared" si="6"/>
        <v>1000</v>
      </c>
      <c r="P15" s="21">
        <f t="shared" si="6"/>
        <v>1105.2631578947369</v>
      </c>
      <c r="Q15" s="21">
        <f t="shared" si="6"/>
        <v>1333.3333333333333</v>
      </c>
      <c r="R15" s="21">
        <f t="shared" si="6"/>
        <v>1222.2222222222224</v>
      </c>
      <c r="S15" s="21">
        <f t="shared" si="6"/>
        <v>1388.888888888889</v>
      </c>
      <c r="T15" s="21">
        <f t="shared" si="6"/>
        <v>1388.888888888889</v>
      </c>
      <c r="U15" s="22">
        <f>U13/U14*1000</f>
        <v>795.8759590792839</v>
      </c>
      <c r="V15" s="22">
        <f aca="true" t="shared" si="7" ref="V15:AC15">V13/V14*1000</f>
        <v>904.1492441299454</v>
      </c>
      <c r="W15" s="22">
        <f t="shared" si="7"/>
        <v>933.2470264584514</v>
      </c>
      <c r="X15" s="22">
        <f t="shared" si="7"/>
        <v>978.1865538010744</v>
      </c>
      <c r="Y15" s="22">
        <f t="shared" si="7"/>
        <v>1086.2323596980636</v>
      </c>
      <c r="Z15" s="22">
        <f t="shared" si="7"/>
        <v>1287.384921622294</v>
      </c>
      <c r="AA15" s="22">
        <f t="shared" si="7"/>
        <v>1167.7278820375334</v>
      </c>
      <c r="AB15" s="22">
        <f t="shared" si="7"/>
        <v>1366.9239805336465</v>
      </c>
      <c r="AC15" s="22">
        <f t="shared" si="7"/>
        <v>1366.9239805336465</v>
      </c>
    </row>
    <row r="16" spans="1:29" ht="12.75">
      <c r="A16" s="48"/>
      <c r="B16" s="2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6"/>
    </row>
    <row r="17" spans="1:29" ht="25.5" customHeight="1">
      <c r="A17" s="46">
        <v>9</v>
      </c>
      <c r="B17" s="58" t="s">
        <v>11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 spans="1:29" ht="61.5" customHeight="1">
      <c r="A18" s="46">
        <v>10</v>
      </c>
      <c r="B18" s="29" t="s">
        <v>24</v>
      </c>
      <c r="C18" s="17" t="s">
        <v>3</v>
      </c>
      <c r="D18" s="17" t="s">
        <v>3</v>
      </c>
      <c r="E18" s="17" t="s">
        <v>3</v>
      </c>
      <c r="F18" s="17" t="s">
        <v>3</v>
      </c>
      <c r="G18" s="17" t="s">
        <v>3</v>
      </c>
      <c r="H18" s="17" t="s">
        <v>3</v>
      </c>
      <c r="I18" s="17" t="s">
        <v>3</v>
      </c>
      <c r="J18" s="17">
        <v>68282</v>
      </c>
      <c r="K18" s="17">
        <v>69000</v>
      </c>
      <c r="L18" s="18" t="s">
        <v>3</v>
      </c>
      <c r="M18" s="18" t="s">
        <v>3</v>
      </c>
      <c r="N18" s="18" t="s">
        <v>3</v>
      </c>
      <c r="O18" s="18" t="s">
        <v>3</v>
      </c>
      <c r="P18" s="18" t="s">
        <v>3</v>
      </c>
      <c r="Q18" s="18" t="s">
        <v>3</v>
      </c>
      <c r="R18" s="18" t="s">
        <v>3</v>
      </c>
      <c r="S18" s="18">
        <v>103</v>
      </c>
      <c r="T18" s="18">
        <v>105</v>
      </c>
      <c r="U18" s="19" t="s">
        <v>3</v>
      </c>
      <c r="V18" s="19" t="s">
        <v>3</v>
      </c>
      <c r="W18" s="19" t="s">
        <v>3</v>
      </c>
      <c r="X18" s="19" t="s">
        <v>3</v>
      </c>
      <c r="Y18" s="19" t="s">
        <v>3</v>
      </c>
      <c r="Z18" s="19" t="s">
        <v>3</v>
      </c>
      <c r="AA18" s="19" t="s">
        <v>3</v>
      </c>
      <c r="AB18" s="19">
        <f>J18-S18</f>
        <v>68179</v>
      </c>
      <c r="AC18" s="19">
        <f>K18-T18</f>
        <v>68895</v>
      </c>
    </row>
    <row r="19" spans="1:29" ht="45" customHeight="1">
      <c r="A19" s="46">
        <v>11</v>
      </c>
      <c r="B19" s="29" t="s">
        <v>25</v>
      </c>
      <c r="C19" s="17" t="s">
        <v>3</v>
      </c>
      <c r="D19" s="17" t="s">
        <v>3</v>
      </c>
      <c r="E19" s="17" t="s">
        <v>3</v>
      </c>
      <c r="F19" s="17" t="s">
        <v>3</v>
      </c>
      <c r="G19" s="17" t="s">
        <v>3</v>
      </c>
      <c r="H19" s="17" t="s">
        <v>3</v>
      </c>
      <c r="I19" s="17" t="s">
        <v>3</v>
      </c>
      <c r="J19" s="17">
        <v>67442</v>
      </c>
      <c r="K19" s="17">
        <v>66300</v>
      </c>
      <c r="L19" s="18" t="s">
        <v>3</v>
      </c>
      <c r="M19" s="18" t="s">
        <v>3</v>
      </c>
      <c r="N19" s="18" t="s">
        <v>3</v>
      </c>
      <c r="O19" s="18" t="s">
        <v>3</v>
      </c>
      <c r="P19" s="18" t="s">
        <v>3</v>
      </c>
      <c r="Q19" s="18" t="s">
        <v>3</v>
      </c>
      <c r="R19" s="18" t="s">
        <v>3</v>
      </c>
      <c r="S19" s="18">
        <v>108</v>
      </c>
      <c r="T19" s="18">
        <v>108</v>
      </c>
      <c r="U19" s="19" t="s">
        <v>3</v>
      </c>
      <c r="V19" s="19" t="s">
        <v>3</v>
      </c>
      <c r="W19" s="19" t="s">
        <v>3</v>
      </c>
      <c r="X19" s="19" t="s">
        <v>3</v>
      </c>
      <c r="Y19" s="19" t="s">
        <v>3</v>
      </c>
      <c r="Z19" s="19" t="s">
        <v>3</v>
      </c>
      <c r="AA19" s="19" t="s">
        <v>3</v>
      </c>
      <c r="AB19" s="19">
        <f>J19-S19</f>
        <v>67334</v>
      </c>
      <c r="AC19" s="19">
        <f>K19-T19</f>
        <v>66192</v>
      </c>
    </row>
    <row r="20" spans="1:29" ht="37.5" customHeight="1">
      <c r="A20" s="46">
        <v>12</v>
      </c>
      <c r="B20" s="29" t="s">
        <v>17</v>
      </c>
      <c r="C20" s="20" t="s">
        <v>3</v>
      </c>
      <c r="D20" s="20" t="s">
        <v>3</v>
      </c>
      <c r="E20" s="20" t="s">
        <v>3</v>
      </c>
      <c r="F20" s="20" t="s">
        <v>3</v>
      </c>
      <c r="G20" s="20" t="s">
        <v>3</v>
      </c>
      <c r="H20" s="20" t="s">
        <v>3</v>
      </c>
      <c r="I20" s="20" t="s">
        <v>3</v>
      </c>
      <c r="J20" s="20">
        <f>J18-J19</f>
        <v>840</v>
      </c>
      <c r="K20" s="20">
        <f>K18-K19</f>
        <v>2700</v>
      </c>
      <c r="L20" s="21" t="s">
        <v>3</v>
      </c>
      <c r="M20" s="21" t="s">
        <v>3</v>
      </c>
      <c r="N20" s="21" t="s">
        <v>3</v>
      </c>
      <c r="O20" s="21" t="s">
        <v>3</v>
      </c>
      <c r="P20" s="21" t="s">
        <v>3</v>
      </c>
      <c r="Q20" s="21" t="s">
        <v>3</v>
      </c>
      <c r="R20" s="21" t="s">
        <v>3</v>
      </c>
      <c r="S20" s="21">
        <f>S18-S19</f>
        <v>-5</v>
      </c>
      <c r="T20" s="21">
        <f>T18-T19</f>
        <v>-3</v>
      </c>
      <c r="U20" s="22" t="s">
        <v>3</v>
      </c>
      <c r="V20" s="22" t="s">
        <v>3</v>
      </c>
      <c r="W20" s="22" t="s">
        <v>3</v>
      </c>
      <c r="X20" s="22" t="s">
        <v>3</v>
      </c>
      <c r="Y20" s="22" t="s">
        <v>3</v>
      </c>
      <c r="Z20" s="22" t="s">
        <v>3</v>
      </c>
      <c r="AA20" s="22" t="s">
        <v>3</v>
      </c>
      <c r="AB20" s="22">
        <f>AB18-AB19</f>
        <v>845</v>
      </c>
      <c r="AC20" s="22">
        <f>AC18-AC19</f>
        <v>2703</v>
      </c>
    </row>
    <row r="21" spans="1:29" ht="12.75">
      <c r="A21" s="48"/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6"/>
    </row>
    <row r="22" spans="1:29" ht="24.75" customHeight="1">
      <c r="A22" s="46">
        <v>13</v>
      </c>
      <c r="B22" s="58" t="s">
        <v>12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9" ht="45.75" customHeight="1">
      <c r="A23" s="46">
        <v>14</v>
      </c>
      <c r="B23" s="30" t="s">
        <v>18</v>
      </c>
      <c r="C23" s="17" t="s">
        <v>3</v>
      </c>
      <c r="D23" s="17" t="s">
        <v>3</v>
      </c>
      <c r="E23" s="17" t="s">
        <v>3</v>
      </c>
      <c r="F23" s="17" t="s">
        <v>3</v>
      </c>
      <c r="G23" s="17" t="s">
        <v>3</v>
      </c>
      <c r="H23" s="17" t="s">
        <v>3</v>
      </c>
      <c r="I23" s="17" t="s">
        <v>3</v>
      </c>
      <c r="J23" s="17">
        <v>1030</v>
      </c>
      <c r="K23" s="17">
        <v>1206</v>
      </c>
      <c r="L23" s="18" t="s">
        <v>3</v>
      </c>
      <c r="M23" s="18" t="s">
        <v>3</v>
      </c>
      <c r="N23" s="18" t="s">
        <v>3</v>
      </c>
      <c r="O23" s="18" t="s">
        <v>3</v>
      </c>
      <c r="P23" s="18" t="s">
        <v>3</v>
      </c>
      <c r="Q23" s="18" t="s">
        <v>3</v>
      </c>
      <c r="R23" s="18" t="s">
        <v>3</v>
      </c>
      <c r="S23" s="18">
        <v>0</v>
      </c>
      <c r="T23" s="18">
        <v>0</v>
      </c>
      <c r="U23" s="19" t="s">
        <v>3</v>
      </c>
      <c r="V23" s="19" t="s">
        <v>3</v>
      </c>
      <c r="W23" s="19" t="s">
        <v>3</v>
      </c>
      <c r="X23" s="19" t="s">
        <v>3</v>
      </c>
      <c r="Y23" s="19" t="s">
        <v>3</v>
      </c>
      <c r="Z23" s="19" t="s">
        <v>3</v>
      </c>
      <c r="AA23" s="19" t="s">
        <v>3</v>
      </c>
      <c r="AB23" s="19">
        <f aca="true" t="shared" si="8" ref="AB23:AC25">J23-S23</f>
        <v>1030</v>
      </c>
      <c r="AC23" s="19">
        <f t="shared" si="8"/>
        <v>1206</v>
      </c>
    </row>
    <row r="24" spans="1:29" ht="34.5" customHeight="1">
      <c r="A24" s="46">
        <v>15</v>
      </c>
      <c r="B24" s="30" t="s">
        <v>19</v>
      </c>
      <c r="C24" s="17" t="s">
        <v>3</v>
      </c>
      <c r="D24" s="17" t="s">
        <v>3</v>
      </c>
      <c r="E24" s="17" t="s">
        <v>3</v>
      </c>
      <c r="F24" s="17" t="s">
        <v>3</v>
      </c>
      <c r="G24" s="17" t="s">
        <v>3</v>
      </c>
      <c r="H24" s="17" t="s">
        <v>3</v>
      </c>
      <c r="I24" s="17" t="s">
        <v>3</v>
      </c>
      <c r="J24" s="17">
        <v>850</v>
      </c>
      <c r="K24" s="17">
        <v>800</v>
      </c>
      <c r="L24" s="18" t="s">
        <v>3</v>
      </c>
      <c r="M24" s="18" t="s">
        <v>3</v>
      </c>
      <c r="N24" s="18" t="s">
        <v>3</v>
      </c>
      <c r="O24" s="18" t="s">
        <v>3</v>
      </c>
      <c r="P24" s="18" t="s">
        <v>3</v>
      </c>
      <c r="Q24" s="18" t="s">
        <v>3</v>
      </c>
      <c r="R24" s="18" t="s">
        <v>3</v>
      </c>
      <c r="S24" s="18">
        <v>0</v>
      </c>
      <c r="T24" s="18">
        <v>0</v>
      </c>
      <c r="U24" s="19" t="s">
        <v>3</v>
      </c>
      <c r="V24" s="19" t="s">
        <v>3</v>
      </c>
      <c r="W24" s="19" t="s">
        <v>3</v>
      </c>
      <c r="X24" s="19" t="s">
        <v>3</v>
      </c>
      <c r="Y24" s="19" t="s">
        <v>3</v>
      </c>
      <c r="Z24" s="19" t="s">
        <v>3</v>
      </c>
      <c r="AA24" s="19" t="s">
        <v>3</v>
      </c>
      <c r="AB24" s="19">
        <f t="shared" si="8"/>
        <v>850</v>
      </c>
      <c r="AC24" s="19">
        <f t="shared" si="8"/>
        <v>800</v>
      </c>
    </row>
    <row r="25" spans="1:29" ht="45.75" customHeight="1">
      <c r="A25" s="46">
        <v>16</v>
      </c>
      <c r="B25" s="30" t="s">
        <v>20</v>
      </c>
      <c r="C25" s="40">
        <v>30099</v>
      </c>
      <c r="D25" s="40">
        <v>33255</v>
      </c>
      <c r="E25" s="40">
        <v>35011</v>
      </c>
      <c r="F25" s="40">
        <v>38489</v>
      </c>
      <c r="G25" s="40">
        <v>43987</v>
      </c>
      <c r="H25" s="40">
        <v>48211</v>
      </c>
      <c r="I25" s="40">
        <v>54604</v>
      </c>
      <c r="J25" s="41">
        <v>58457</v>
      </c>
      <c r="K25" s="41">
        <v>59200</v>
      </c>
      <c r="L25" s="42">
        <v>49</v>
      </c>
      <c r="M25" s="42">
        <v>54</v>
      </c>
      <c r="N25" s="42">
        <v>54</v>
      </c>
      <c r="O25" s="42">
        <v>60</v>
      </c>
      <c r="P25" s="42">
        <v>69</v>
      </c>
      <c r="Q25" s="42">
        <v>72</v>
      </c>
      <c r="R25" s="42">
        <v>83</v>
      </c>
      <c r="S25" s="43">
        <v>89</v>
      </c>
      <c r="T25" s="43">
        <v>90</v>
      </c>
      <c r="U25" s="44">
        <f>C25-L25</f>
        <v>30050</v>
      </c>
      <c r="V25" s="44">
        <f aca="true" t="shared" si="9" ref="V25:AA25">D25-M25</f>
        <v>33201</v>
      </c>
      <c r="W25" s="44">
        <f t="shared" si="9"/>
        <v>34957</v>
      </c>
      <c r="X25" s="44">
        <f t="shared" si="9"/>
        <v>38429</v>
      </c>
      <c r="Y25" s="44">
        <f t="shared" si="9"/>
        <v>43918</v>
      </c>
      <c r="Z25" s="44">
        <f t="shared" si="9"/>
        <v>48139</v>
      </c>
      <c r="AA25" s="44">
        <f t="shared" si="9"/>
        <v>54521</v>
      </c>
      <c r="AB25" s="44">
        <f t="shared" si="8"/>
        <v>58368</v>
      </c>
      <c r="AC25" s="44">
        <f t="shared" si="8"/>
        <v>59110</v>
      </c>
    </row>
    <row r="26" spans="1:29" ht="25.5" customHeight="1">
      <c r="A26" s="46">
        <v>17</v>
      </c>
      <c r="B26" s="29" t="s">
        <v>13</v>
      </c>
      <c r="C26" s="20" t="s">
        <v>3</v>
      </c>
      <c r="D26" s="20" t="s">
        <v>3</v>
      </c>
      <c r="E26" s="20" t="s">
        <v>3</v>
      </c>
      <c r="F26" s="20" t="s">
        <v>3</v>
      </c>
      <c r="G26" s="20" t="s">
        <v>3</v>
      </c>
      <c r="H26" s="20" t="s">
        <v>3</v>
      </c>
      <c r="I26" s="20" t="s">
        <v>3</v>
      </c>
      <c r="J26" s="34">
        <f>(J23+J24)/J25</f>
        <v>0.03216039139880596</v>
      </c>
      <c r="K26" s="34">
        <f>(K23+K24)/K25</f>
        <v>0.033885135135135136</v>
      </c>
      <c r="L26" s="21" t="s">
        <v>3</v>
      </c>
      <c r="M26" s="21" t="s">
        <v>3</v>
      </c>
      <c r="N26" s="21" t="s">
        <v>3</v>
      </c>
      <c r="O26" s="21" t="s">
        <v>3</v>
      </c>
      <c r="P26" s="21" t="s">
        <v>3</v>
      </c>
      <c r="Q26" s="21" t="s">
        <v>3</v>
      </c>
      <c r="R26" s="21" t="s">
        <v>3</v>
      </c>
      <c r="S26" s="35">
        <f>(S23+S24)/S25</f>
        <v>0</v>
      </c>
      <c r="T26" s="35">
        <f>(T23+T24)/T25</f>
        <v>0</v>
      </c>
      <c r="U26" s="22" t="s">
        <v>3</v>
      </c>
      <c r="V26" s="22" t="s">
        <v>3</v>
      </c>
      <c r="W26" s="22" t="s">
        <v>3</v>
      </c>
      <c r="X26" s="22" t="s">
        <v>3</v>
      </c>
      <c r="Y26" s="22" t="s">
        <v>3</v>
      </c>
      <c r="Z26" s="22" t="s">
        <v>3</v>
      </c>
      <c r="AA26" s="22" t="s">
        <v>3</v>
      </c>
      <c r="AB26" s="36">
        <f>(AB23+AB24)/AB25</f>
        <v>0.0322094298245614</v>
      </c>
      <c r="AC26" s="36">
        <f>(AC23+AC24)/AC25</f>
        <v>0.03393672813398748</v>
      </c>
    </row>
    <row r="27" spans="1:29" ht="19.5" customHeight="1">
      <c r="A27" s="48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ht="19.5" customHeight="1">
      <c r="A28" s="46">
        <v>18</v>
      </c>
      <c r="B28" s="58" t="s">
        <v>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spans="1:29" ht="61.5" customHeight="1">
      <c r="A29" s="46">
        <v>19</v>
      </c>
      <c r="B29" s="30" t="s">
        <v>21</v>
      </c>
      <c r="C29" s="40">
        <v>47352</v>
      </c>
      <c r="D29" s="40">
        <v>50199</v>
      </c>
      <c r="E29" s="40">
        <v>54979</v>
      </c>
      <c r="F29" s="40">
        <v>61120</v>
      </c>
      <c r="G29" s="40">
        <v>66151</v>
      </c>
      <c r="H29" s="40">
        <v>73453</v>
      </c>
      <c r="I29" s="40">
        <v>66190</v>
      </c>
      <c r="J29" s="41">
        <v>68123</v>
      </c>
      <c r="K29" s="41">
        <v>69000</v>
      </c>
      <c r="L29" s="42">
        <v>76</v>
      </c>
      <c r="M29" s="42">
        <v>81</v>
      </c>
      <c r="N29" s="42">
        <v>85</v>
      </c>
      <c r="O29" s="42">
        <v>95</v>
      </c>
      <c r="P29" s="42">
        <v>103</v>
      </c>
      <c r="Q29" s="42">
        <v>110</v>
      </c>
      <c r="R29" s="42">
        <v>100</v>
      </c>
      <c r="S29" s="43">
        <v>103</v>
      </c>
      <c r="T29" s="43">
        <v>105</v>
      </c>
      <c r="U29" s="44">
        <f>C29-L29</f>
        <v>47276</v>
      </c>
      <c r="V29" s="44">
        <f aca="true" t="shared" si="10" ref="V29:AC31">D29-M29</f>
        <v>50118</v>
      </c>
      <c r="W29" s="44">
        <f t="shared" si="10"/>
        <v>54894</v>
      </c>
      <c r="X29" s="44">
        <f t="shared" si="10"/>
        <v>61025</v>
      </c>
      <c r="Y29" s="44">
        <f t="shared" si="10"/>
        <v>66048</v>
      </c>
      <c r="Z29" s="44">
        <f t="shared" si="10"/>
        <v>73343</v>
      </c>
      <c r="AA29" s="44">
        <f t="shared" si="10"/>
        <v>66090</v>
      </c>
      <c r="AB29" s="44">
        <f t="shared" si="10"/>
        <v>68020</v>
      </c>
      <c r="AC29" s="44">
        <f t="shared" si="10"/>
        <v>68895</v>
      </c>
    </row>
    <row r="30" spans="1:29" ht="91.5" customHeight="1">
      <c r="A30" s="46">
        <v>20</v>
      </c>
      <c r="B30" s="30" t="s">
        <v>22</v>
      </c>
      <c r="C30" s="40">
        <v>43238</v>
      </c>
      <c r="D30" s="40">
        <v>45268</v>
      </c>
      <c r="E30" s="40">
        <v>51253</v>
      </c>
      <c r="F30" s="40">
        <v>60688</v>
      </c>
      <c r="G30" s="40">
        <v>62651</v>
      </c>
      <c r="H30" s="40">
        <v>69359</v>
      </c>
      <c r="I30" s="40">
        <v>63082</v>
      </c>
      <c r="J30" s="41">
        <v>66373</v>
      </c>
      <c r="K30" s="41">
        <v>65500</v>
      </c>
      <c r="L30" s="42">
        <v>70</v>
      </c>
      <c r="M30" s="42">
        <v>73</v>
      </c>
      <c r="N30" s="42">
        <v>79</v>
      </c>
      <c r="O30" s="42">
        <v>94</v>
      </c>
      <c r="P30" s="42">
        <v>98</v>
      </c>
      <c r="Q30" s="42">
        <v>104</v>
      </c>
      <c r="R30" s="42">
        <v>95</v>
      </c>
      <c r="S30" s="43">
        <v>101</v>
      </c>
      <c r="T30" s="43">
        <v>99</v>
      </c>
      <c r="U30" s="44">
        <f>C30-L30</f>
        <v>43168</v>
      </c>
      <c r="V30" s="44">
        <f t="shared" si="10"/>
        <v>45195</v>
      </c>
      <c r="W30" s="44">
        <f t="shared" si="10"/>
        <v>51174</v>
      </c>
      <c r="X30" s="44">
        <f t="shared" si="10"/>
        <v>60594</v>
      </c>
      <c r="Y30" s="44">
        <f t="shared" si="10"/>
        <v>62553</v>
      </c>
      <c r="Z30" s="44">
        <f t="shared" si="10"/>
        <v>69255</v>
      </c>
      <c r="AA30" s="44">
        <f t="shared" si="10"/>
        <v>62987</v>
      </c>
      <c r="AB30" s="44">
        <f t="shared" si="10"/>
        <v>66272</v>
      </c>
      <c r="AC30" s="44">
        <f t="shared" si="10"/>
        <v>65401</v>
      </c>
    </row>
    <row r="31" spans="1:29" ht="36" customHeight="1">
      <c r="A31" s="46">
        <v>21</v>
      </c>
      <c r="B31" s="30" t="s">
        <v>20</v>
      </c>
      <c r="C31" s="40">
        <v>30099</v>
      </c>
      <c r="D31" s="40">
        <v>33255</v>
      </c>
      <c r="E31" s="40">
        <v>35011</v>
      </c>
      <c r="F31" s="40">
        <v>38489</v>
      </c>
      <c r="G31" s="40">
        <v>43987</v>
      </c>
      <c r="H31" s="40">
        <v>48211</v>
      </c>
      <c r="I31" s="40">
        <v>54604</v>
      </c>
      <c r="J31" s="41">
        <v>58457</v>
      </c>
      <c r="K31" s="41">
        <v>59200</v>
      </c>
      <c r="L31" s="42">
        <v>49</v>
      </c>
      <c r="M31" s="42">
        <v>54</v>
      </c>
      <c r="N31" s="42">
        <v>54</v>
      </c>
      <c r="O31" s="42">
        <v>60</v>
      </c>
      <c r="P31" s="42">
        <v>69</v>
      </c>
      <c r="Q31" s="42">
        <v>72</v>
      </c>
      <c r="R31" s="42">
        <v>83</v>
      </c>
      <c r="S31" s="43">
        <v>89</v>
      </c>
      <c r="T31" s="43">
        <v>90</v>
      </c>
      <c r="U31" s="44">
        <f>C31-L31</f>
        <v>30050</v>
      </c>
      <c r="V31" s="44">
        <f t="shared" si="10"/>
        <v>33201</v>
      </c>
      <c r="W31" s="44">
        <f t="shared" si="10"/>
        <v>34957</v>
      </c>
      <c r="X31" s="44">
        <f t="shared" si="10"/>
        <v>38429</v>
      </c>
      <c r="Y31" s="44">
        <f t="shared" si="10"/>
        <v>43918</v>
      </c>
      <c r="Z31" s="44">
        <f t="shared" si="10"/>
        <v>48139</v>
      </c>
      <c r="AA31" s="44">
        <f t="shared" si="10"/>
        <v>54521</v>
      </c>
      <c r="AB31" s="44">
        <f t="shared" si="10"/>
        <v>58368</v>
      </c>
      <c r="AC31" s="44">
        <f t="shared" si="10"/>
        <v>59110</v>
      </c>
    </row>
    <row r="32" spans="1:29" ht="27.75" customHeight="1">
      <c r="A32" s="46">
        <v>22</v>
      </c>
      <c r="B32" s="30" t="s">
        <v>14</v>
      </c>
      <c r="C32" s="34">
        <f>(C29-C30)/C31</f>
        <v>0.13668228180338218</v>
      </c>
      <c r="D32" s="34">
        <f aca="true" t="shared" si="11" ref="D32:K32">(D29-D30)/D31</f>
        <v>0.14827845436776424</v>
      </c>
      <c r="E32" s="34">
        <f t="shared" si="11"/>
        <v>0.106423695410014</v>
      </c>
      <c r="F32" s="34">
        <f t="shared" si="11"/>
        <v>0.011223986073943204</v>
      </c>
      <c r="G32" s="34">
        <f t="shared" si="11"/>
        <v>0.07956896355741469</v>
      </c>
      <c r="H32" s="34">
        <f t="shared" si="11"/>
        <v>0.08491837962290763</v>
      </c>
      <c r="I32" s="34">
        <f t="shared" si="11"/>
        <v>0.056918907039777304</v>
      </c>
      <c r="J32" s="34">
        <f t="shared" si="11"/>
        <v>0.029936534546760867</v>
      </c>
      <c r="K32" s="34">
        <f t="shared" si="11"/>
        <v>0.05912162162162162</v>
      </c>
      <c r="L32" s="35">
        <f>(L29-L30)/L31</f>
        <v>0.12244897959183673</v>
      </c>
      <c r="M32" s="35">
        <f aca="true" t="shared" si="12" ref="M32:T32">(M29-M30)/M31</f>
        <v>0.14814814814814814</v>
      </c>
      <c r="N32" s="35">
        <f t="shared" si="12"/>
        <v>0.1111111111111111</v>
      </c>
      <c r="O32" s="35">
        <f t="shared" si="12"/>
        <v>0.016666666666666666</v>
      </c>
      <c r="P32" s="35">
        <f t="shared" si="12"/>
        <v>0.07246376811594203</v>
      </c>
      <c r="Q32" s="35">
        <f t="shared" si="12"/>
        <v>0.08333333333333333</v>
      </c>
      <c r="R32" s="35">
        <f t="shared" si="12"/>
        <v>0.060240963855421686</v>
      </c>
      <c r="S32" s="35">
        <f t="shared" si="12"/>
        <v>0.02247191011235955</v>
      </c>
      <c r="T32" s="35">
        <f t="shared" si="12"/>
        <v>0.06666666666666667</v>
      </c>
      <c r="U32" s="36">
        <f>(U29-U30)/U31</f>
        <v>0.1367054908485857</v>
      </c>
      <c r="V32" s="36">
        <f aca="true" t="shared" si="13" ref="V32:AC32">(V29-V30)/V31</f>
        <v>0.14827866630523176</v>
      </c>
      <c r="W32" s="36">
        <f t="shared" si="13"/>
        <v>0.10641645450124439</v>
      </c>
      <c r="X32" s="36">
        <f t="shared" si="13"/>
        <v>0.011215488303104426</v>
      </c>
      <c r="Y32" s="36">
        <f t="shared" si="13"/>
        <v>0.07958012659957193</v>
      </c>
      <c r="Z32" s="36">
        <f t="shared" si="13"/>
        <v>0.08492075032717755</v>
      </c>
      <c r="AA32" s="36">
        <f t="shared" si="13"/>
        <v>0.05691384970928633</v>
      </c>
      <c r="AB32" s="36">
        <f t="shared" si="13"/>
        <v>0.029947916666666668</v>
      </c>
      <c r="AC32" s="36">
        <f t="shared" si="13"/>
        <v>0.059110133649128746</v>
      </c>
    </row>
    <row r="33" spans="1:29" ht="45" customHeight="1">
      <c r="A33" s="46">
        <v>23</v>
      </c>
      <c r="B33" s="37" t="s">
        <v>26</v>
      </c>
      <c r="C33" s="34" t="s">
        <v>3</v>
      </c>
      <c r="D33" s="34" t="s">
        <v>3</v>
      </c>
      <c r="E33" s="34" t="s">
        <v>3</v>
      </c>
      <c r="F33" s="34" t="s">
        <v>3</v>
      </c>
      <c r="G33" s="34" t="s">
        <v>3</v>
      </c>
      <c r="H33" s="34" t="s">
        <v>3</v>
      </c>
      <c r="I33" s="34" t="s">
        <v>3</v>
      </c>
      <c r="J33" s="49">
        <f>(C32+D32+E32+F32+G32+H32+I32)/7</f>
        <v>0.08914495255360046</v>
      </c>
      <c r="K33" s="49">
        <f>(D32+E32+F32+G32+H32+I32+J32)/7</f>
        <v>0.07389556008836884</v>
      </c>
      <c r="L33" s="35" t="s">
        <v>3</v>
      </c>
      <c r="M33" s="35" t="s">
        <v>3</v>
      </c>
      <c r="N33" s="35" t="s">
        <v>3</v>
      </c>
      <c r="O33" s="35" t="s">
        <v>3</v>
      </c>
      <c r="P33" s="35" t="s">
        <v>3</v>
      </c>
      <c r="Q33" s="35" t="s">
        <v>3</v>
      </c>
      <c r="R33" s="35" t="s">
        <v>3</v>
      </c>
      <c r="S33" s="50">
        <f>(L32+M32+N32+O32+P32+Q32+R32)/7</f>
        <v>0.08777328154606567</v>
      </c>
      <c r="T33" s="50">
        <f>(M32+N32+O32+P32+Q32+R32+S32)/7</f>
        <v>0.07349084304899749</v>
      </c>
      <c r="U33" s="36" t="s">
        <v>3</v>
      </c>
      <c r="V33" s="36" t="s">
        <v>3</v>
      </c>
      <c r="W33" s="36" t="s">
        <v>3</v>
      </c>
      <c r="X33" s="36" t="s">
        <v>3</v>
      </c>
      <c r="Y33" s="36" t="s">
        <v>3</v>
      </c>
      <c r="Z33" s="36" t="s">
        <v>3</v>
      </c>
      <c r="AA33" s="36" t="s">
        <v>3</v>
      </c>
      <c r="AB33" s="51">
        <f>(U32+V32+W32+X32+Y32+Z32+AA32)/7</f>
        <v>0.08914726094202886</v>
      </c>
      <c r="AC33" s="51">
        <f>(V32+W32+X32+Y32+Z32+AA32+AB32)/7</f>
        <v>0.07389617891604043</v>
      </c>
    </row>
    <row r="34" spans="1:29" ht="12.75">
      <c r="A34" s="48"/>
      <c r="B34" s="2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ht="77.25" customHeight="1">
      <c r="A35" s="46">
        <v>24</v>
      </c>
      <c r="B35" s="30" t="s">
        <v>27</v>
      </c>
      <c r="C35" s="34" t="s">
        <v>3</v>
      </c>
      <c r="D35" s="34" t="s">
        <v>3</v>
      </c>
      <c r="E35" s="34" t="s">
        <v>3</v>
      </c>
      <c r="F35" s="34" t="s">
        <v>3</v>
      </c>
      <c r="G35" s="34" t="s">
        <v>3</v>
      </c>
      <c r="H35" s="34" t="s">
        <v>3</v>
      </c>
      <c r="I35" s="34" t="s">
        <v>3</v>
      </c>
      <c r="J35" s="56" t="s">
        <v>39</v>
      </c>
      <c r="K35" s="56" t="s">
        <v>40</v>
      </c>
      <c r="L35" s="35" t="s">
        <v>3</v>
      </c>
      <c r="M35" s="35" t="s">
        <v>3</v>
      </c>
      <c r="N35" s="35" t="s">
        <v>3</v>
      </c>
      <c r="O35" s="35" t="s">
        <v>3</v>
      </c>
      <c r="P35" s="35" t="s">
        <v>3</v>
      </c>
      <c r="Q35" s="35" t="s">
        <v>3</v>
      </c>
      <c r="R35" s="35" t="s">
        <v>3</v>
      </c>
      <c r="S35" s="54" t="s">
        <v>41</v>
      </c>
      <c r="T35" s="54" t="s">
        <v>42</v>
      </c>
      <c r="U35" s="36" t="s">
        <v>3</v>
      </c>
      <c r="V35" s="36" t="s">
        <v>3</v>
      </c>
      <c r="W35" s="36" t="s">
        <v>3</v>
      </c>
      <c r="X35" s="36" t="s">
        <v>3</v>
      </c>
      <c r="Y35" s="36" t="s">
        <v>3</v>
      </c>
      <c r="Z35" s="36" t="s">
        <v>3</v>
      </c>
      <c r="AA35" s="36" t="s">
        <v>3</v>
      </c>
      <c r="AB35" s="55" t="s">
        <v>43</v>
      </c>
      <c r="AC35" s="55" t="s">
        <v>44</v>
      </c>
    </row>
    <row r="36" spans="1:30" ht="27" customHeight="1">
      <c r="A36" s="10"/>
      <c r="B36" s="11"/>
      <c r="C36" s="8"/>
      <c r="D36" s="8"/>
      <c r="E36" s="8"/>
      <c r="F36" s="8"/>
      <c r="G36" s="8"/>
      <c r="H36" s="8"/>
      <c r="I36" s="8"/>
      <c r="J36" s="12"/>
      <c r="K36" s="12"/>
      <c r="L36" s="8"/>
      <c r="M36" s="8"/>
      <c r="N36" s="8"/>
      <c r="O36" s="8"/>
      <c r="P36" s="8"/>
      <c r="Q36" s="8"/>
      <c r="R36" s="8"/>
      <c r="S36" s="12"/>
      <c r="T36" s="12"/>
      <c r="U36" s="8"/>
      <c r="V36" s="8"/>
      <c r="W36" s="8"/>
      <c r="X36" s="8"/>
      <c r="Y36" s="8"/>
      <c r="Z36" s="8"/>
      <c r="AA36" s="8"/>
      <c r="AB36" s="12"/>
      <c r="AC36" s="12"/>
      <c r="AD36" s="13"/>
    </row>
    <row r="37" spans="1:29" ht="27.75" customHeight="1">
      <c r="A37" s="7"/>
      <c r="B37"/>
      <c r="J37" s="53"/>
      <c r="K37" s="52"/>
      <c r="S37" s="52"/>
      <c r="T37" s="52"/>
      <c r="AB37" s="53"/>
      <c r="AC37" s="52"/>
    </row>
    <row r="38" spans="1:2" ht="27.75" customHeight="1">
      <c r="A38" s="7"/>
      <c r="B38"/>
    </row>
    <row r="39" spans="1:2" ht="27.75" customHeight="1">
      <c r="A39" s="14"/>
      <c r="B39" s="15"/>
    </row>
    <row r="40" spans="1:2" ht="27.75" customHeight="1">
      <c r="A40" s="7"/>
      <c r="B40"/>
    </row>
    <row r="41" spans="1:2" ht="27.75" customHeight="1">
      <c r="A41" s="9"/>
      <c r="B41"/>
    </row>
  </sheetData>
  <sheetProtection/>
  <mergeCells count="11">
    <mergeCell ref="U5:AC5"/>
    <mergeCell ref="B28:AC28"/>
    <mergeCell ref="B12:AC12"/>
    <mergeCell ref="B17:AC17"/>
    <mergeCell ref="B1:G1"/>
    <mergeCell ref="A5:A6"/>
    <mergeCell ref="B5:B6"/>
    <mergeCell ref="B22:AC22"/>
    <mergeCell ref="B7:AC7"/>
    <mergeCell ref="C5:K5"/>
    <mergeCell ref="L5:T5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staronj</dc:creator>
  <cp:keywords/>
  <dc:description/>
  <cp:lastModifiedBy>Kazimiera Pajda</cp:lastModifiedBy>
  <cp:lastPrinted>2024-03-11T08:24:25Z</cp:lastPrinted>
  <dcterms:created xsi:type="dcterms:W3CDTF">2013-04-12T07:41:51Z</dcterms:created>
  <dcterms:modified xsi:type="dcterms:W3CDTF">2024-03-11T08:24:59Z</dcterms:modified>
  <cp:category/>
  <cp:version/>
  <cp:contentType/>
  <cp:contentStatus/>
</cp:coreProperties>
</file>