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4FECACE-8E8C-49D7-879C-D174BC85E7D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2024" sheetId="4" r:id="rId1"/>
    <sheet name="2025" sheetId="1" r:id="rId2"/>
    <sheet name="Arkusz2" sheetId="2" r:id="rId3"/>
    <sheet name="Arkusz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4" l="1"/>
  <c r="E7" i="4"/>
  <c r="E6" i="4" s="1"/>
  <c r="E4" i="4" s="1"/>
  <c r="F13" i="4"/>
  <c r="F11" i="4"/>
  <c r="F9" i="4"/>
  <c r="F8" i="4"/>
  <c r="F5" i="4"/>
  <c r="E12" i="1"/>
  <c r="D12" i="1"/>
  <c r="D7" i="1" s="1"/>
  <c r="D6" i="1" s="1"/>
  <c r="D4" i="1" s="1"/>
  <c r="E10" i="1"/>
  <c r="E7" i="1" s="1"/>
  <c r="E6" i="1" s="1"/>
  <c r="E4" i="1" s="1"/>
  <c r="D10" i="1"/>
  <c r="F13" i="1"/>
  <c r="F5" i="1"/>
  <c r="F9" i="1"/>
  <c r="F11" i="1"/>
  <c r="F12" i="1"/>
  <c r="F8" i="1"/>
  <c r="F10" i="4" l="1"/>
  <c r="F7" i="4" s="1"/>
  <c r="F6" i="4" s="1"/>
  <c r="F4" i="4" s="1"/>
  <c r="D7" i="4"/>
  <c r="D6" i="4" s="1"/>
  <c r="D4" i="4" s="1"/>
  <c r="F10" i="1"/>
  <c r="F7" i="1" s="1"/>
  <c r="F6" i="1" s="1"/>
  <c r="F4" i="1" s="1"/>
</calcChain>
</file>

<file path=xl/sharedStrings.xml><?xml version="1.0" encoding="utf-8"?>
<sst xmlns="http://schemas.openxmlformats.org/spreadsheetml/2006/main" count="80" uniqueCount="41">
  <si>
    <t>1.</t>
  </si>
  <si>
    <t>Środki trwałe</t>
  </si>
  <si>
    <t>Suma poz. II (1.1, 1.2, 1.3, 1.4)</t>
  </si>
  <si>
    <t>1.1</t>
  </si>
  <si>
    <t>Grunty</t>
  </si>
  <si>
    <t>011 „Środki trwałe” (analityka – grupa 0 grunty)</t>
  </si>
  <si>
    <t>1.2</t>
  </si>
  <si>
    <t>Budynki, lokale i obiekty inżynierii lądowej i wodnej</t>
  </si>
  <si>
    <t>011 „Środki trwałe” (zgodnie z klasyfikacją środków trwałych grupa 1 i 2) – 071 „Umorzenie środków trwałych”</t>
  </si>
  <si>
    <t>1.3.</t>
  </si>
  <si>
    <t>Urządzenia techniczne i maszyny</t>
  </si>
  <si>
    <t>011 „Środki trwałe” (zgodnie z klasyfikacją środków trwałych grupa 3 - 6) – 071 „Umorzenie środków trwałych”</t>
  </si>
  <si>
    <t>1.4.</t>
  </si>
  <si>
    <t>Środki transportu</t>
  </si>
  <si>
    <t>011 „Środki trwałe” (zgodnie z klasyfikacją środków trwałych grupa 7) – 071 „Umorzenie środków trwałych”</t>
  </si>
  <si>
    <t>1.5.</t>
  </si>
  <si>
    <t>Inne środki trwałe</t>
  </si>
  <si>
    <t>016 „Dobra kultury” + 011 (analityka) + 017 „Uzbrojenie i sprzęt wojskowy” – 011 (zgodnie z klasyfikacją środków trwałych grupa 8 i 9) – 071 „Umorzenie środków trwałych”</t>
  </si>
  <si>
    <t xml:space="preserve">Pozycja w bilansie </t>
  </si>
  <si>
    <t>Grupa</t>
  </si>
  <si>
    <t xml:space="preserve">Zakres </t>
  </si>
  <si>
    <t>A</t>
  </si>
  <si>
    <t>Aktywa trwałe</t>
  </si>
  <si>
    <t>I.</t>
  </si>
  <si>
    <t>Wartości niematerialne i prawne</t>
  </si>
  <si>
    <t>020 „Wartości niematerialne i prawne (umarzane stopniowo)” – 071 „Umorzenie wartości niematerialnych i prawnych” – 072 „Umorzenie wartości niematerialnych i prawnych” (analityka)</t>
  </si>
  <si>
    <t>II.</t>
  </si>
  <si>
    <t>Rzeczowe aktywa trwałe</t>
  </si>
  <si>
    <t>Suma poz. II (1, 2, 3)</t>
  </si>
  <si>
    <t>2.</t>
  </si>
  <si>
    <t>Środki trwałe w budowie (inwestycje)</t>
  </si>
  <si>
    <t>080 „Środki trwałe w budowie (inwestycje)”</t>
  </si>
  <si>
    <t>3.</t>
  </si>
  <si>
    <t>Zaliczki na środki trwałe w budowie (inwestycje)</t>
  </si>
  <si>
    <t>240 „Pozostałe rozrachunki” saldo Wn lub 201 „Rozrachunki z odbiorcami i dostawcami” – 290 „Odpisy aktualizujące należności” (w części dotyczącej inwestycji)</t>
  </si>
  <si>
    <t>Suma poz. A (I, II,)</t>
  </si>
  <si>
    <t>MAJĄTEK Państwowego Liceum Sztuk Plastycznych  w Warszawie na dzień 31.12.2025 r</t>
  </si>
  <si>
    <t>Wartość na dzień 31.12.2025 r.</t>
  </si>
  <si>
    <t>Umorzenie na dzień 31.12.2025 r.</t>
  </si>
  <si>
    <t>Wartość netto (po umorzeniu) na dzień 31.12.2025 r.</t>
  </si>
  <si>
    <t>MAJĄTEK Ogólnokształcącej Szkoły Baletowej im. R. Turczynowicza w Warszawie na dzień 31.12.2025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</si>
</sst>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4" fontId="3" fillId="0" borderId="1" xfId="0" applyNumberFormat="1" applyFont="1" applyBorder="1"/>
    <xf numFmtId="0" fontId="2" fillId="0" borderId="1" xfId="0" applyFont="1" applyBorder="1" applyAlignment="1">
      <alignment horizontal="left" vertical="center" wrapText="1" indent="1"/>
    </xf>
    <xf numFmtId="4" fontId="2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B2DE-EBA4-4690-9E17-E52DABEA38C1}">
  <sheetPr>
    <pageSetUpPr fitToPage="1"/>
  </sheetPr>
  <dimension ref="A1:K14"/>
  <sheetViews>
    <sheetView tabSelected="1" workbookViewId="0">
      <selection activeCell="H5" sqref="H5"/>
    </sheetView>
  </sheetViews>
  <sheetFormatPr defaultRowHeight="14.25" x14ac:dyDescent="0.45"/>
  <cols>
    <col min="1" max="1" width="10.3984375" customWidth="1"/>
    <col min="2" max="2" width="22.86328125" customWidth="1"/>
    <col min="3" max="3" width="48.1328125" customWidth="1"/>
    <col min="4" max="4" width="19" customWidth="1"/>
    <col min="5" max="5" width="19.3984375" customWidth="1"/>
    <col min="6" max="6" width="17.1328125" customWidth="1"/>
  </cols>
  <sheetData>
    <row r="1" spans="1:11" x14ac:dyDescent="0.45">
      <c r="A1" s="20" t="s">
        <v>40</v>
      </c>
      <c r="B1" s="20"/>
      <c r="C1" s="20"/>
      <c r="D1" s="20"/>
      <c r="E1" s="20"/>
      <c r="F1" s="20"/>
    </row>
    <row r="3" spans="1:11" ht="63" x14ac:dyDescent="0.5">
      <c r="A3" s="8" t="s">
        <v>18</v>
      </c>
      <c r="B3" s="9" t="s">
        <v>19</v>
      </c>
      <c r="C3" s="9" t="s">
        <v>20</v>
      </c>
      <c r="D3" s="8" t="s">
        <v>37</v>
      </c>
      <c r="E3" s="8" t="s">
        <v>38</v>
      </c>
      <c r="F3" s="8" t="s">
        <v>39</v>
      </c>
      <c r="G3" s="1"/>
      <c r="H3" s="1"/>
      <c r="I3" s="1"/>
      <c r="J3" s="1"/>
      <c r="K3" s="1"/>
    </row>
    <row r="4" spans="1:11" ht="15.75" x14ac:dyDescent="0.5">
      <c r="A4" s="18" t="s">
        <v>21</v>
      </c>
      <c r="B4" s="18" t="s">
        <v>22</v>
      </c>
      <c r="C4" s="18" t="s">
        <v>35</v>
      </c>
      <c r="D4" s="10">
        <f>D5+D6</f>
        <v>2751471.3799999994</v>
      </c>
      <c r="E4" s="10">
        <f t="shared" ref="E4:F4" si="0">E5+E6</f>
        <v>2713411.1099999994</v>
      </c>
      <c r="F4" s="10">
        <f t="shared" si="0"/>
        <v>38060.26999999996</v>
      </c>
      <c r="G4" s="1"/>
      <c r="H4" s="1"/>
      <c r="I4" s="1"/>
      <c r="J4" s="1"/>
      <c r="K4" s="1"/>
    </row>
    <row r="5" spans="1:11" ht="63" x14ac:dyDescent="0.5">
      <c r="A5" s="19" t="s">
        <v>23</v>
      </c>
      <c r="B5" s="19" t="s">
        <v>24</v>
      </c>
      <c r="C5" s="19" t="s">
        <v>25</v>
      </c>
      <c r="D5" s="11">
        <v>41463.26</v>
      </c>
      <c r="E5" s="11">
        <v>41463.26</v>
      </c>
      <c r="F5" s="11">
        <f>D5-E5</f>
        <v>0</v>
      </c>
      <c r="G5" s="1"/>
      <c r="H5" s="1"/>
      <c r="I5" s="1"/>
      <c r="J5" s="1"/>
      <c r="K5" s="1"/>
    </row>
    <row r="6" spans="1:11" ht="31.5" x14ac:dyDescent="0.5">
      <c r="A6" s="19" t="s">
        <v>26</v>
      </c>
      <c r="B6" s="19" t="s">
        <v>27</v>
      </c>
      <c r="C6" s="19" t="s">
        <v>28</v>
      </c>
      <c r="D6" s="11">
        <f>D7+D13+D14</f>
        <v>2710008.1199999996</v>
      </c>
      <c r="E6" s="11">
        <f>E7+E13+E14</f>
        <v>2671947.8499999996</v>
      </c>
      <c r="F6" s="11">
        <f>F7+F13+F14</f>
        <v>38060.26999999996</v>
      </c>
      <c r="G6" s="1"/>
      <c r="H6" s="1"/>
      <c r="I6" s="1"/>
      <c r="J6" s="1"/>
      <c r="K6" s="1"/>
    </row>
    <row r="7" spans="1:11" s="6" customFormat="1" ht="15.75" x14ac:dyDescent="0.5">
      <c r="A7" s="12" t="s">
        <v>0</v>
      </c>
      <c r="B7" s="12" t="s">
        <v>1</v>
      </c>
      <c r="C7" s="12" t="s">
        <v>2</v>
      </c>
      <c r="D7" s="13">
        <f>D8+D9+D10+D11+D12</f>
        <v>2710008.1199999996</v>
      </c>
      <c r="E7" s="13">
        <f>E8+E9+E10+E11+E12</f>
        <v>2671947.8499999996</v>
      </c>
      <c r="F7" s="13">
        <f>F8+F9+F10+F11+F12</f>
        <v>38060.26999999996</v>
      </c>
      <c r="G7" s="4"/>
      <c r="H7" s="5"/>
      <c r="I7" s="5"/>
      <c r="J7" s="5"/>
      <c r="K7" s="5"/>
    </row>
    <row r="8" spans="1:11" ht="15.75" x14ac:dyDescent="0.5">
      <c r="A8" s="14" t="s">
        <v>3</v>
      </c>
      <c r="B8" s="14" t="s">
        <v>4</v>
      </c>
      <c r="C8" s="14" t="s">
        <v>5</v>
      </c>
      <c r="D8" s="15">
        <v>0</v>
      </c>
      <c r="E8" s="15">
        <v>0</v>
      </c>
      <c r="F8" s="15">
        <f>D8-E8</f>
        <v>0</v>
      </c>
      <c r="G8" s="2"/>
      <c r="H8" s="1"/>
      <c r="I8" s="3"/>
      <c r="J8" s="1"/>
      <c r="K8" s="1"/>
    </row>
    <row r="9" spans="1:11" ht="47.25" x14ac:dyDescent="0.5">
      <c r="A9" s="14" t="s">
        <v>6</v>
      </c>
      <c r="B9" s="14" t="s">
        <v>7</v>
      </c>
      <c r="C9" s="14" t="s">
        <v>8</v>
      </c>
      <c r="D9" s="15">
        <v>0</v>
      </c>
      <c r="E9" s="15">
        <v>0</v>
      </c>
      <c r="F9" s="15">
        <f t="shared" ref="F9:F13" si="1">D9-E9</f>
        <v>0</v>
      </c>
      <c r="G9" s="2"/>
      <c r="H9" s="1"/>
      <c r="I9" s="1"/>
      <c r="J9" s="1"/>
      <c r="K9" s="1"/>
    </row>
    <row r="10" spans="1:11" ht="47.25" x14ac:dyDescent="0.5">
      <c r="A10" s="14" t="s">
        <v>9</v>
      </c>
      <c r="B10" s="14" t="s">
        <v>10</v>
      </c>
      <c r="C10" s="14" t="s">
        <v>11</v>
      </c>
      <c r="D10" s="15">
        <v>505732.86</v>
      </c>
      <c r="E10" s="15">
        <v>467672.59</v>
      </c>
      <c r="F10" s="15">
        <f t="shared" si="1"/>
        <v>38060.26999999996</v>
      </c>
      <c r="G10" s="2"/>
      <c r="H10" s="1"/>
      <c r="I10" s="1"/>
      <c r="J10" s="1"/>
      <c r="K10" s="1"/>
    </row>
    <row r="11" spans="1:11" ht="47.25" x14ac:dyDescent="0.5">
      <c r="A11" s="14" t="s">
        <v>12</v>
      </c>
      <c r="B11" s="14" t="s">
        <v>13</v>
      </c>
      <c r="C11" s="14" t="s">
        <v>14</v>
      </c>
      <c r="D11" s="15">
        <v>0</v>
      </c>
      <c r="E11" s="15">
        <v>0</v>
      </c>
      <c r="F11" s="15">
        <f t="shared" si="1"/>
        <v>0</v>
      </c>
      <c r="G11" s="2"/>
      <c r="H11" s="1"/>
      <c r="I11" s="1"/>
      <c r="J11" s="1"/>
      <c r="K11" s="1"/>
    </row>
    <row r="12" spans="1:11" ht="63" x14ac:dyDescent="0.5">
      <c r="A12" s="14" t="s">
        <v>15</v>
      </c>
      <c r="B12" s="14" t="s">
        <v>16</v>
      </c>
      <c r="C12" s="14" t="s">
        <v>17</v>
      </c>
      <c r="D12" s="15">
        <v>2204275.2599999998</v>
      </c>
      <c r="E12" s="15">
        <v>2204275.2599999998</v>
      </c>
      <c r="F12" s="15">
        <f t="shared" si="1"/>
        <v>0</v>
      </c>
      <c r="G12" s="2"/>
      <c r="H12" s="1"/>
      <c r="I12" s="1"/>
      <c r="J12" s="1"/>
      <c r="K12" s="1"/>
    </row>
    <row r="13" spans="1:11" s="7" customFormat="1" ht="31.5" x14ac:dyDescent="0.5">
      <c r="A13" s="12" t="s">
        <v>29</v>
      </c>
      <c r="B13" s="12" t="s">
        <v>30</v>
      </c>
      <c r="C13" s="12" t="s">
        <v>31</v>
      </c>
      <c r="D13" s="16">
        <v>0</v>
      </c>
      <c r="E13" s="16">
        <v>0</v>
      </c>
      <c r="F13" s="16">
        <f t="shared" si="1"/>
        <v>0</v>
      </c>
      <c r="G13" s="5"/>
      <c r="H13" s="5"/>
      <c r="I13" s="5"/>
      <c r="J13" s="5"/>
      <c r="K13" s="5"/>
    </row>
    <row r="14" spans="1:11" s="7" customFormat="1" ht="63" x14ac:dyDescent="0.45">
      <c r="A14" s="12" t="s">
        <v>32</v>
      </c>
      <c r="B14" s="12" t="s">
        <v>33</v>
      </c>
      <c r="C14" s="12" t="s">
        <v>34</v>
      </c>
      <c r="D14" s="17">
        <v>0</v>
      </c>
      <c r="E14" s="17">
        <v>0</v>
      </c>
      <c r="F14" s="17"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workbookViewId="0">
      <selection activeCell="G9" sqref="G9"/>
    </sheetView>
  </sheetViews>
  <sheetFormatPr defaultRowHeight="14.25" x14ac:dyDescent="0.45"/>
  <cols>
    <col min="1" max="1" width="10.3984375" customWidth="1"/>
    <col min="2" max="2" width="22.86328125" customWidth="1"/>
    <col min="3" max="3" width="48.1328125" customWidth="1"/>
    <col min="4" max="4" width="19" customWidth="1"/>
    <col min="5" max="5" width="19.3984375" customWidth="1"/>
    <col min="6" max="6" width="17.1328125" customWidth="1"/>
  </cols>
  <sheetData>
    <row r="1" spans="1:11" x14ac:dyDescent="0.45">
      <c r="A1" s="20" t="s">
        <v>36</v>
      </c>
      <c r="B1" s="20"/>
      <c r="C1" s="20"/>
      <c r="D1" s="20"/>
      <c r="E1" s="20"/>
      <c r="F1" s="20"/>
    </row>
    <row r="3" spans="1:11" ht="63" x14ac:dyDescent="0.5">
      <c r="A3" s="8" t="s">
        <v>18</v>
      </c>
      <c r="B3" s="9" t="s">
        <v>19</v>
      </c>
      <c r="C3" s="9" t="s">
        <v>20</v>
      </c>
      <c r="D3" s="8" t="s">
        <v>37</v>
      </c>
      <c r="E3" s="8" t="s">
        <v>38</v>
      </c>
      <c r="F3" s="8" t="s">
        <v>39</v>
      </c>
      <c r="G3" s="1"/>
      <c r="H3" s="1"/>
      <c r="I3" s="1"/>
      <c r="J3" s="1"/>
      <c r="K3" s="1"/>
    </row>
    <row r="4" spans="1:11" ht="15.75" x14ac:dyDescent="0.5">
      <c r="A4" s="18" t="s">
        <v>21</v>
      </c>
      <c r="B4" s="18" t="s">
        <v>22</v>
      </c>
      <c r="C4" s="18" t="s">
        <v>35</v>
      </c>
      <c r="D4" s="10">
        <f>D5+D6</f>
        <v>24692361.359999999</v>
      </c>
      <c r="E4" s="10">
        <f t="shared" ref="E4:F4" si="0">E5+E6</f>
        <v>5386824.3099999996</v>
      </c>
      <c r="F4" s="10">
        <f t="shared" si="0"/>
        <v>19305537.050000001</v>
      </c>
      <c r="G4" s="1"/>
      <c r="H4" s="1"/>
      <c r="I4" s="1"/>
      <c r="J4" s="1"/>
      <c r="K4" s="1"/>
    </row>
    <row r="5" spans="1:11" ht="63" x14ac:dyDescent="0.5">
      <c r="A5" s="19" t="s">
        <v>23</v>
      </c>
      <c r="B5" s="19" t="s">
        <v>24</v>
      </c>
      <c r="C5" s="19" t="s">
        <v>25</v>
      </c>
      <c r="D5" s="11">
        <v>180305.39</v>
      </c>
      <c r="E5" s="11">
        <v>180305.39</v>
      </c>
      <c r="F5" s="11">
        <f>D5-E5</f>
        <v>0</v>
      </c>
      <c r="G5" s="1"/>
      <c r="H5" s="1"/>
      <c r="I5" s="1"/>
      <c r="J5" s="1"/>
      <c r="K5" s="1"/>
    </row>
    <row r="6" spans="1:11" ht="31.5" x14ac:dyDescent="0.5">
      <c r="A6" s="19" t="s">
        <v>26</v>
      </c>
      <c r="B6" s="19" t="s">
        <v>27</v>
      </c>
      <c r="C6" s="19" t="s">
        <v>28</v>
      </c>
      <c r="D6" s="11">
        <f>D7+D13+D14</f>
        <v>24512055.969999999</v>
      </c>
      <c r="E6" s="11">
        <f>E7+E13+E14</f>
        <v>5206518.92</v>
      </c>
      <c r="F6" s="11">
        <f>F7+F13+F14</f>
        <v>19305537.050000001</v>
      </c>
      <c r="G6" s="1"/>
      <c r="H6" s="1"/>
      <c r="I6" s="1"/>
      <c r="J6" s="1"/>
      <c r="K6" s="1"/>
    </row>
    <row r="7" spans="1:11" s="6" customFormat="1" ht="15.75" x14ac:dyDescent="0.5">
      <c r="A7" s="12" t="s">
        <v>0</v>
      </c>
      <c r="B7" s="12" t="s">
        <v>1</v>
      </c>
      <c r="C7" s="12" t="s">
        <v>2</v>
      </c>
      <c r="D7" s="13">
        <f>D8+D9+D10+D11+D12</f>
        <v>24512055.969999999</v>
      </c>
      <c r="E7" s="13">
        <f>E8+E9+E10+E11+E12</f>
        <v>5206518.92</v>
      </c>
      <c r="F7" s="13">
        <f>F8+F9+F10+F11+F12</f>
        <v>19305537.050000001</v>
      </c>
      <c r="G7" s="4"/>
      <c r="H7" s="5"/>
      <c r="I7" s="5"/>
      <c r="J7" s="5"/>
      <c r="K7" s="5"/>
    </row>
    <row r="8" spans="1:11" ht="15.75" x14ac:dyDescent="0.5">
      <c r="A8" s="14" t="s">
        <v>3</v>
      </c>
      <c r="B8" s="14" t="s">
        <v>4</v>
      </c>
      <c r="C8" s="14" t="s">
        <v>5</v>
      </c>
      <c r="D8" s="15">
        <v>14947541</v>
      </c>
      <c r="E8" s="15">
        <v>0</v>
      </c>
      <c r="F8" s="15">
        <f>D8-E8</f>
        <v>14947541</v>
      </c>
      <c r="G8" s="2"/>
      <c r="H8" s="1"/>
      <c r="I8" s="3"/>
      <c r="J8" s="1"/>
      <c r="K8" s="1"/>
    </row>
    <row r="9" spans="1:11" ht="47.25" x14ac:dyDescent="0.5">
      <c r="A9" s="14" t="s">
        <v>6</v>
      </c>
      <c r="B9" s="14" t="s">
        <v>7</v>
      </c>
      <c r="C9" s="14" t="s">
        <v>8</v>
      </c>
      <c r="D9" s="15">
        <v>7135589.75</v>
      </c>
      <c r="E9" s="15">
        <v>2791271.3</v>
      </c>
      <c r="F9" s="15">
        <f t="shared" ref="F9:F13" si="1">D9-E9</f>
        <v>4344318.45</v>
      </c>
      <c r="G9" s="2"/>
      <c r="H9" s="1"/>
      <c r="I9" s="1"/>
      <c r="J9" s="1"/>
      <c r="K9" s="1"/>
    </row>
    <row r="10" spans="1:11" ht="47.25" x14ac:dyDescent="0.5">
      <c r="A10" s="14" t="s">
        <v>9</v>
      </c>
      <c r="B10" s="14" t="s">
        <v>10</v>
      </c>
      <c r="C10" s="14" t="s">
        <v>11</v>
      </c>
      <c r="D10" s="15">
        <f>14000+17097</f>
        <v>31097</v>
      </c>
      <c r="E10" s="15">
        <f>14000+3419.4</f>
        <v>17419.400000000001</v>
      </c>
      <c r="F10" s="15">
        <f t="shared" si="1"/>
        <v>13677.599999999999</v>
      </c>
      <c r="G10" s="2"/>
      <c r="H10" s="1"/>
      <c r="I10" s="1"/>
      <c r="J10" s="1"/>
      <c r="K10" s="1"/>
    </row>
    <row r="11" spans="1:11" ht="47.25" x14ac:dyDescent="0.5">
      <c r="A11" s="14" t="s">
        <v>12</v>
      </c>
      <c r="B11" s="14" t="s">
        <v>13</v>
      </c>
      <c r="C11" s="14" t="s">
        <v>14</v>
      </c>
      <c r="D11" s="15">
        <v>0</v>
      </c>
      <c r="E11" s="15">
        <v>0</v>
      </c>
      <c r="F11" s="15">
        <f t="shared" si="1"/>
        <v>0</v>
      </c>
      <c r="G11" s="2"/>
      <c r="H11" s="1"/>
      <c r="I11" s="1"/>
      <c r="J11" s="1"/>
      <c r="K11" s="1"/>
    </row>
    <row r="12" spans="1:11" ht="63" x14ac:dyDescent="0.5">
      <c r="A12" s="14" t="s">
        <v>15</v>
      </c>
      <c r="B12" s="14" t="s">
        <v>16</v>
      </c>
      <c r="C12" s="14" t="s">
        <v>17</v>
      </c>
      <c r="D12" s="15">
        <f>2186045.84+78935.92+132846.46</f>
        <v>2397828.2199999997</v>
      </c>
      <c r="E12" s="15">
        <f>2186045.84+78935.92+132846.46</f>
        <v>2397828.2199999997</v>
      </c>
      <c r="F12" s="15">
        <f t="shared" si="1"/>
        <v>0</v>
      </c>
      <c r="G12" s="2"/>
      <c r="H12" s="1"/>
      <c r="I12" s="1"/>
      <c r="J12" s="1"/>
      <c r="K12" s="1"/>
    </row>
    <row r="13" spans="1:11" s="7" customFormat="1" ht="31.5" x14ac:dyDescent="0.5">
      <c r="A13" s="12" t="s">
        <v>29</v>
      </c>
      <c r="B13" s="12" t="s">
        <v>30</v>
      </c>
      <c r="C13" s="12" t="s">
        <v>31</v>
      </c>
      <c r="D13" s="16">
        <v>0</v>
      </c>
      <c r="E13" s="16">
        <v>0</v>
      </c>
      <c r="F13" s="16">
        <f t="shared" si="1"/>
        <v>0</v>
      </c>
      <c r="G13" s="5"/>
      <c r="H13" s="5"/>
      <c r="I13" s="5"/>
      <c r="J13" s="5"/>
      <c r="K13" s="5"/>
    </row>
    <row r="14" spans="1:11" s="7" customFormat="1" ht="63" x14ac:dyDescent="0.45">
      <c r="A14" s="12" t="s">
        <v>32</v>
      </c>
      <c r="B14" s="12" t="s">
        <v>33</v>
      </c>
      <c r="C14" s="12" t="s">
        <v>34</v>
      </c>
      <c r="D14" s="17">
        <v>0</v>
      </c>
      <c r="E14" s="17">
        <v>0</v>
      </c>
      <c r="F14" s="17"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2024</vt:lpstr>
      <vt:lpstr>2025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2026-04-24T10:03:21Z</dcterms:modified>
</cp:coreProperties>
</file>