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N:\BSZ\Statystyki nowe\SZABLONY RAPORTÓW CYKLICZNYCH\meldunek miesięczny\"/>
    </mc:Choice>
  </mc:AlternateContent>
  <bookViews>
    <workbookView xWindow="0" yWindow="0" windowWidth="28800" windowHeight="11835"/>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52511"/>
</workbook>
</file>

<file path=xl/calcChain.xml><?xml version="1.0" encoding="utf-8"?>
<calcChain xmlns="http://schemas.openxmlformats.org/spreadsheetml/2006/main">
  <c r="J377" i="1" l="1"/>
  <c r="K186" i="1" l="1"/>
  <c r="H186" i="1"/>
  <c r="K173" i="1" l="1"/>
  <c r="V397" i="1" l="1"/>
  <c r="V398" i="1"/>
  <c r="V399" i="1"/>
  <c r="V400" i="1"/>
  <c r="V401" i="1"/>
  <c r="V402" i="1"/>
  <c r="V403" i="1" l="1"/>
  <c r="T115" i="1"/>
  <c r="T114" i="1"/>
  <c r="T113" i="1"/>
  <c r="T112" i="1"/>
  <c r="T111" i="1"/>
  <c r="T110" i="1"/>
  <c r="T109" i="1"/>
  <c r="T108" i="1"/>
  <c r="T107" i="1"/>
  <c r="T106" i="1"/>
  <c r="T105" i="1"/>
  <c r="T104" i="1"/>
  <c r="T103" i="1"/>
  <c r="T102" i="1"/>
  <c r="T101" i="1"/>
  <c r="S115" i="1"/>
  <c r="T116" i="1" l="1"/>
  <c r="S102" i="1"/>
  <c r="S103" i="1"/>
  <c r="S104" i="1"/>
  <c r="S105" i="1"/>
  <c r="S106" i="1"/>
  <c r="S107" i="1"/>
  <c r="S108" i="1"/>
  <c r="S109" i="1"/>
  <c r="S110" i="1"/>
  <c r="S111" i="1"/>
  <c r="S112" i="1"/>
  <c r="S113" i="1"/>
  <c r="S114" i="1"/>
  <c r="S101" i="1"/>
  <c r="R102" i="1"/>
  <c r="R103" i="1"/>
  <c r="R104" i="1"/>
  <c r="R105" i="1"/>
  <c r="R106" i="1"/>
  <c r="R107" i="1"/>
  <c r="R108" i="1"/>
  <c r="R109" i="1"/>
  <c r="R110" i="1"/>
  <c r="R112" i="1"/>
  <c r="R113" i="1"/>
  <c r="R114" i="1"/>
  <c r="R115" i="1"/>
  <c r="R101" i="1"/>
  <c r="Q102" i="1"/>
  <c r="Q103" i="1"/>
  <c r="Q104" i="1"/>
  <c r="Q105" i="1"/>
  <c r="Q106" i="1"/>
  <c r="Q107" i="1"/>
  <c r="Q108" i="1"/>
  <c r="Q109" i="1"/>
  <c r="Q110" i="1"/>
  <c r="Q111" i="1"/>
  <c r="Q112" i="1"/>
  <c r="Q113" i="1"/>
  <c r="Q114" i="1"/>
  <c r="Q115" i="1"/>
  <c r="P102" i="1"/>
  <c r="P103" i="1"/>
  <c r="P104" i="1"/>
  <c r="P105" i="1"/>
  <c r="P106" i="1"/>
  <c r="P107" i="1"/>
  <c r="P108" i="1"/>
  <c r="P109" i="1"/>
  <c r="P110" i="1"/>
  <c r="P111" i="1"/>
  <c r="P112" i="1"/>
  <c r="P113" i="1"/>
  <c r="P114" i="1"/>
  <c r="P115" i="1"/>
  <c r="O102" i="1"/>
  <c r="O103" i="1"/>
  <c r="O104" i="1"/>
  <c r="O105" i="1"/>
  <c r="O106" i="1"/>
  <c r="O107" i="1"/>
  <c r="O108" i="1"/>
  <c r="O109" i="1"/>
  <c r="O110" i="1"/>
  <c r="O111" i="1"/>
  <c r="O112" i="1"/>
  <c r="O113" i="1"/>
  <c r="O114" i="1"/>
  <c r="O115" i="1"/>
  <c r="O101" i="1"/>
  <c r="N102" i="1"/>
  <c r="N103" i="1"/>
  <c r="N104" i="1"/>
  <c r="N105" i="1"/>
  <c r="N106" i="1"/>
  <c r="N107" i="1"/>
  <c r="N108" i="1"/>
  <c r="N109" i="1"/>
  <c r="N110" i="1"/>
  <c r="N111" i="1"/>
  <c r="N112" i="1"/>
  <c r="N113" i="1"/>
  <c r="N114" i="1"/>
  <c r="N115" i="1"/>
  <c r="L102" i="1"/>
  <c r="L103" i="1"/>
  <c r="L104" i="1"/>
  <c r="L105" i="1"/>
  <c r="L106" i="1"/>
  <c r="L107" i="1"/>
  <c r="L108" i="1"/>
  <c r="L109" i="1"/>
  <c r="L110" i="1"/>
  <c r="L112" i="1"/>
  <c r="L113" i="1"/>
  <c r="L114" i="1"/>
  <c r="L115" i="1"/>
  <c r="U105" i="1" l="1"/>
  <c r="V105" i="1" s="1"/>
  <c r="U114" i="1"/>
  <c r="V114" i="1" s="1"/>
  <c r="U110" i="1"/>
  <c r="V110" i="1" s="1"/>
  <c r="U106" i="1"/>
  <c r="V106" i="1" s="1"/>
  <c r="U102" i="1"/>
  <c r="V102" i="1" s="1"/>
  <c r="U113" i="1"/>
  <c r="V113" i="1" s="1"/>
  <c r="U109" i="1"/>
  <c r="V109" i="1" s="1"/>
  <c r="U101" i="1"/>
  <c r="V101" i="1" s="1"/>
  <c r="U112" i="1"/>
  <c r="V112" i="1" s="1"/>
  <c r="U108" i="1"/>
  <c r="V108" i="1" s="1"/>
  <c r="U104" i="1"/>
  <c r="V104" i="1" s="1"/>
  <c r="U115" i="1"/>
  <c r="V115" i="1" s="1"/>
  <c r="U111" i="1"/>
  <c r="V111" i="1" s="1"/>
  <c r="U107" i="1"/>
  <c r="V107" i="1" s="1"/>
  <c r="U103" i="1"/>
  <c r="V103" i="1" s="1"/>
  <c r="J401" i="1"/>
  <c r="V116" i="1" l="1"/>
  <c r="U116" i="1"/>
  <c r="S402" i="1"/>
  <c r="P402" i="1"/>
  <c r="M402" i="1"/>
  <c r="J402" i="1"/>
  <c r="O253" i="1" l="1"/>
  <c r="S253" i="1" s="1"/>
  <c r="I251" i="1" l="1"/>
  <c r="M251" i="1" s="1"/>
  <c r="O250" i="1"/>
  <c r="S250" i="1" s="1"/>
  <c r="T339" i="1" l="1"/>
  <c r="T340" i="1"/>
  <c r="T341" i="1"/>
  <c r="T342" i="1"/>
  <c r="T343" i="1"/>
  <c r="T338" i="1"/>
  <c r="R339" i="1"/>
  <c r="R340" i="1"/>
  <c r="R341" i="1"/>
  <c r="R342" i="1"/>
  <c r="R343" i="1"/>
  <c r="R338" i="1"/>
  <c r="P339" i="1"/>
  <c r="P340" i="1"/>
  <c r="P341" i="1"/>
  <c r="P342" i="1"/>
  <c r="P343" i="1"/>
  <c r="P338" i="1"/>
  <c r="M339" i="1"/>
  <c r="M340" i="1"/>
  <c r="M341" i="1"/>
  <c r="M342" i="1"/>
  <c r="M343" i="1"/>
  <c r="M338" i="1"/>
  <c r="H339" i="1"/>
  <c r="H340" i="1"/>
  <c r="H341" i="1"/>
  <c r="H342" i="1"/>
  <c r="H343" i="1"/>
  <c r="F339" i="1"/>
  <c r="F340" i="1"/>
  <c r="F341" i="1"/>
  <c r="F342" i="1"/>
  <c r="F343" i="1"/>
  <c r="D339" i="1"/>
  <c r="D340" i="1"/>
  <c r="D341" i="1"/>
  <c r="D342" i="1"/>
  <c r="D343" i="1"/>
  <c r="A339" i="1"/>
  <c r="A340" i="1"/>
  <c r="A341" i="1"/>
  <c r="A342" i="1"/>
  <c r="A343" i="1"/>
  <c r="R344" i="1" l="1"/>
  <c r="T344" i="1"/>
  <c r="P344" i="1"/>
  <c r="G227" i="1"/>
  <c r="G217" i="1"/>
  <c r="M55" i="1"/>
  <c r="L99" i="1"/>
  <c r="M21" i="1"/>
  <c r="G358" i="1"/>
  <c r="G247" i="1"/>
  <c r="G370" i="1"/>
  <c r="M335" i="1"/>
  <c r="A335" i="1"/>
  <c r="G281" i="1"/>
  <c r="E9" i="1"/>
  <c r="P231" i="1"/>
  <c r="M231" i="1"/>
  <c r="J231" i="1"/>
  <c r="G231" i="1"/>
  <c r="P230" i="1"/>
  <c r="M230" i="1"/>
  <c r="J230" i="1"/>
  <c r="G230" i="1"/>
  <c r="P229" i="1"/>
  <c r="M229" i="1"/>
  <c r="J229" i="1"/>
  <c r="G229" i="1"/>
  <c r="P221" i="1"/>
  <c r="M221" i="1"/>
  <c r="J221" i="1"/>
  <c r="G221" i="1"/>
  <c r="J220" i="1"/>
  <c r="M220" i="1"/>
  <c r="P220" i="1"/>
  <c r="G220" i="1"/>
  <c r="P219" i="1"/>
  <c r="M219" i="1"/>
  <c r="J219" i="1"/>
  <c r="G219" i="1"/>
  <c r="Q144" i="1"/>
  <c r="L144" i="1"/>
  <c r="L101" i="1"/>
  <c r="Q82" i="1"/>
  <c r="O82" i="1"/>
  <c r="Q81" i="1"/>
  <c r="O81" i="1"/>
  <c r="Q80" i="1"/>
  <c r="O80" i="1"/>
  <c r="Q79" i="1"/>
  <c r="O79" i="1"/>
  <c r="Q59" i="1"/>
  <c r="O59" i="1"/>
  <c r="M59" i="1"/>
  <c r="K59" i="1"/>
  <c r="Q58" i="1"/>
  <c r="O58" i="1"/>
  <c r="M58" i="1"/>
  <c r="K58" i="1"/>
  <c r="Q57" i="1"/>
  <c r="O57" i="1"/>
  <c r="M57" i="1"/>
  <c r="K57" i="1"/>
  <c r="Q25" i="1"/>
  <c r="O25" i="1"/>
  <c r="M25" i="1"/>
  <c r="K25" i="1"/>
  <c r="Q24" i="1"/>
  <c r="O24" i="1"/>
  <c r="M24" i="1"/>
  <c r="K24" i="1"/>
  <c r="Q23" i="1"/>
  <c r="O23" i="1"/>
  <c r="M23" i="1"/>
  <c r="K23" i="1"/>
  <c r="Q50" i="1"/>
  <c r="O50" i="1"/>
  <c r="Q49" i="1"/>
  <c r="O49" i="1"/>
  <c r="Q48" i="1"/>
  <c r="O48" i="1"/>
  <c r="Q47" i="1"/>
  <c r="O47" i="1"/>
  <c r="S401" i="1"/>
  <c r="P401" i="1"/>
  <c r="M401" i="1"/>
  <c r="S400" i="1"/>
  <c r="P400" i="1"/>
  <c r="M400" i="1"/>
  <c r="J400" i="1"/>
  <c r="S399" i="1"/>
  <c r="P399" i="1"/>
  <c r="M399" i="1"/>
  <c r="J399" i="1"/>
  <c r="S398" i="1"/>
  <c r="P398" i="1"/>
  <c r="M398" i="1"/>
  <c r="J398" i="1"/>
  <c r="S397" i="1"/>
  <c r="P397" i="1"/>
  <c r="M397" i="1"/>
  <c r="J397" i="1"/>
  <c r="S373" i="1"/>
  <c r="S374" i="1"/>
  <c r="S375" i="1"/>
  <c r="S376" i="1"/>
  <c r="S377" i="1"/>
  <c r="S372" i="1"/>
  <c r="P373" i="1"/>
  <c r="P374" i="1"/>
  <c r="P375" i="1"/>
  <c r="P376" i="1"/>
  <c r="P377" i="1"/>
  <c r="P372" i="1"/>
  <c r="M373" i="1"/>
  <c r="M374" i="1"/>
  <c r="M375" i="1"/>
  <c r="M376" i="1"/>
  <c r="M377" i="1"/>
  <c r="M372" i="1"/>
  <c r="J373" i="1"/>
  <c r="J378" i="1" s="1"/>
  <c r="J374" i="1"/>
  <c r="J375" i="1"/>
  <c r="J376" i="1"/>
  <c r="G373" i="1"/>
  <c r="G374" i="1"/>
  <c r="G375" i="1"/>
  <c r="G376" i="1"/>
  <c r="G377" i="1"/>
  <c r="G372" i="1"/>
  <c r="C373" i="1"/>
  <c r="C374" i="1"/>
  <c r="C375" i="1"/>
  <c r="C376" i="1"/>
  <c r="C377" i="1"/>
  <c r="C372" i="1"/>
  <c r="S361" i="1"/>
  <c r="S362" i="1"/>
  <c r="S363" i="1"/>
  <c r="S364" i="1"/>
  <c r="S365" i="1"/>
  <c r="S360" i="1"/>
  <c r="P361" i="1"/>
  <c r="P362" i="1"/>
  <c r="P363" i="1"/>
  <c r="P364" i="1"/>
  <c r="P365" i="1"/>
  <c r="P360" i="1"/>
  <c r="M361" i="1"/>
  <c r="M362" i="1"/>
  <c r="M363" i="1"/>
  <c r="M364" i="1"/>
  <c r="M365" i="1"/>
  <c r="M360" i="1"/>
  <c r="J361" i="1"/>
  <c r="J362" i="1"/>
  <c r="J363" i="1"/>
  <c r="J364" i="1"/>
  <c r="J365" i="1"/>
  <c r="J360" i="1"/>
  <c r="G361" i="1"/>
  <c r="G362" i="1"/>
  <c r="G363" i="1"/>
  <c r="G364" i="1"/>
  <c r="G365" i="1"/>
  <c r="G360" i="1"/>
  <c r="C361" i="1"/>
  <c r="C362" i="1"/>
  <c r="C363" i="1"/>
  <c r="C364" i="1"/>
  <c r="C365" i="1"/>
  <c r="C360" i="1"/>
  <c r="H338" i="1"/>
  <c r="F338" i="1"/>
  <c r="D338" i="1"/>
  <c r="A338" i="1"/>
  <c r="Q285" i="1"/>
  <c r="U285" i="1" s="1"/>
  <c r="Q286" i="1"/>
  <c r="U286" i="1" s="1"/>
  <c r="Q287" i="1"/>
  <c r="U287" i="1" s="1"/>
  <c r="Q288" i="1"/>
  <c r="U288" i="1" s="1"/>
  <c r="Q289" i="1"/>
  <c r="U289" i="1" s="1"/>
  <c r="Q284" i="1"/>
  <c r="U284" i="1" s="1"/>
  <c r="O285" i="1"/>
  <c r="S285" i="1" s="1"/>
  <c r="O286" i="1"/>
  <c r="S286" i="1" s="1"/>
  <c r="O287" i="1"/>
  <c r="S287" i="1" s="1"/>
  <c r="O288" i="1"/>
  <c r="S288" i="1" s="1"/>
  <c r="O289" i="1"/>
  <c r="S289" i="1" s="1"/>
  <c r="O284" i="1"/>
  <c r="S284" i="1" s="1"/>
  <c r="I285" i="1"/>
  <c r="M285" i="1" s="1"/>
  <c r="I286" i="1"/>
  <c r="M286" i="1" s="1"/>
  <c r="I287" i="1"/>
  <c r="M287" i="1" s="1"/>
  <c r="I288" i="1"/>
  <c r="M288" i="1" s="1"/>
  <c r="I289" i="1"/>
  <c r="M289" i="1" s="1"/>
  <c r="I284" i="1"/>
  <c r="M284" i="1" s="1"/>
  <c r="G284" i="1"/>
  <c r="K284" i="1" s="1"/>
  <c r="G285" i="1"/>
  <c r="K285" i="1" s="1"/>
  <c r="G286" i="1"/>
  <c r="K286" i="1" s="1"/>
  <c r="G287" i="1"/>
  <c r="K287" i="1" s="1"/>
  <c r="G288" i="1"/>
  <c r="K288" i="1" s="1"/>
  <c r="G289" i="1"/>
  <c r="K289" i="1" s="1"/>
  <c r="C285" i="1"/>
  <c r="C286" i="1"/>
  <c r="C287" i="1"/>
  <c r="C288" i="1"/>
  <c r="C289" i="1"/>
  <c r="C284" i="1"/>
  <c r="Q251" i="1"/>
  <c r="U251" i="1" s="1"/>
  <c r="Q252" i="1"/>
  <c r="U252" i="1" s="1"/>
  <c r="Q253" i="1"/>
  <c r="U253" i="1" s="1"/>
  <c r="Q254" i="1"/>
  <c r="U254" i="1" s="1"/>
  <c r="Q255" i="1"/>
  <c r="U255" i="1" s="1"/>
  <c r="Q250" i="1"/>
  <c r="U250" i="1" s="1"/>
  <c r="O251" i="1"/>
  <c r="S251" i="1" s="1"/>
  <c r="O252" i="1"/>
  <c r="S252" i="1" s="1"/>
  <c r="O254" i="1"/>
  <c r="S254" i="1" s="1"/>
  <c r="O255" i="1"/>
  <c r="S255" i="1" s="1"/>
  <c r="C251" i="1"/>
  <c r="C252" i="1"/>
  <c r="C253" i="1"/>
  <c r="C254" i="1"/>
  <c r="C255" i="1"/>
  <c r="I252" i="1"/>
  <c r="M252" i="1" s="1"/>
  <c r="I253" i="1"/>
  <c r="M253" i="1" s="1"/>
  <c r="I254" i="1"/>
  <c r="M254" i="1" s="1"/>
  <c r="I255" i="1"/>
  <c r="M255" i="1" s="1"/>
  <c r="I250" i="1"/>
  <c r="M250" i="1" s="1"/>
  <c r="G251" i="1"/>
  <c r="K251" i="1" s="1"/>
  <c r="G252" i="1"/>
  <c r="K252" i="1" s="1"/>
  <c r="G253" i="1"/>
  <c r="K253" i="1" s="1"/>
  <c r="G254" i="1"/>
  <c r="K254" i="1" s="1"/>
  <c r="G255" i="1"/>
  <c r="K255" i="1" s="1"/>
  <c r="G250" i="1"/>
  <c r="K250" i="1" s="1"/>
  <c r="C250" i="1"/>
  <c r="U290" i="1" l="1"/>
  <c r="U256" i="1"/>
  <c r="M222" i="1"/>
  <c r="M60" i="1"/>
  <c r="Q60" i="1"/>
  <c r="G232" i="1"/>
  <c r="J232" i="1"/>
  <c r="M232" i="1"/>
  <c r="P232" i="1"/>
  <c r="M256" i="1"/>
  <c r="K60" i="1"/>
  <c r="J403" i="1"/>
  <c r="S403" i="1"/>
  <c r="P403" i="1"/>
  <c r="M403" i="1"/>
  <c r="O60" i="1"/>
  <c r="G222" i="1"/>
  <c r="J222" i="1"/>
  <c r="Q83" i="1"/>
  <c r="S378" i="1"/>
  <c r="P222" i="1"/>
  <c r="G366" i="1"/>
  <c r="M366" i="1"/>
  <c r="S366" i="1"/>
  <c r="F344" i="1"/>
  <c r="O83" i="1"/>
  <c r="P378" i="1"/>
  <c r="G378" i="1"/>
  <c r="M378" i="1"/>
  <c r="P366" i="1"/>
  <c r="J366" i="1"/>
  <c r="D344" i="1"/>
  <c r="H344" i="1"/>
  <c r="S116" i="1"/>
  <c r="R116" i="1"/>
  <c r="Q116" i="1"/>
  <c r="P116" i="1"/>
  <c r="O116" i="1"/>
  <c r="N116" i="1"/>
  <c r="L116" i="1"/>
  <c r="Q51" i="1"/>
  <c r="O51" i="1"/>
  <c r="Q26" i="1"/>
  <c r="O26" i="1"/>
  <c r="M26" i="1"/>
  <c r="K26" i="1"/>
  <c r="Q290" i="1"/>
  <c r="O290" i="1"/>
  <c r="M290" i="1"/>
  <c r="K290" i="1"/>
  <c r="I290" i="1"/>
  <c r="G290" i="1"/>
  <c r="Q256" i="1"/>
  <c r="O256" i="1"/>
  <c r="I256" i="1"/>
  <c r="G256" i="1"/>
  <c r="S256" i="1" l="1"/>
  <c r="S290" i="1"/>
  <c r="K256" i="1"/>
</calcChain>
</file>

<file path=xl/connections.xml><?xml version="1.0" encoding="utf-8"?>
<connections xmlns="http://schemas.openxmlformats.org/spreadsheetml/2006/main">
  <connection id="1" keepAlive="1" name="SP_Meldunek_parametry"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24-03-01', '2024-03-31' "/>
  </connection>
  <connection id="2" keepAlive="1" name="SP_Meldunek_sekcja_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24-03-01', '2024-03-31' "/>
  </connection>
  <connection id="3" keepAlive="1" name="SP_Meldunek_sekcja_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24-03-01', '2024-03-31' "/>
  </connection>
  <connection id="4" keepAlive="1" name="SP_Meldunek_sekcja_I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24-03-01', '2024-03-31' "/>
  </connection>
  <connection id="5" keepAlive="1" name="SP_Meldunek_sekcja_I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24-03-01', '2024-03-31' "/>
  </connection>
  <connection id="6" keepAlive="1" name="SP_Meldunek_sekcja_II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24-03-01', '2024-03-31' "/>
  </connection>
  <connection id="7" keepAlive="1" name="SP_Meldunek_sekcja_II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24-03-01', '2024-03-31' "/>
  </connection>
  <connection id="8" keepAlive="1" name="SP_Meldunek_sekcja_IV"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24-03-01', '2024-03-31' "/>
  </connection>
  <connection id="9" keepAlive="1" name="SP_Meldunek_sekcja_IX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24-03-01', '2024-03-31' "/>
  </connection>
  <connection id="10" keepAlive="1" name="SP_Meldunek_sekcja_IX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24-03-01', '2024-03-31' "/>
  </connection>
  <connection id="11" keepAlive="1" name="SP_Meldunek_sekcja_V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24-03-01', '2024-03-31' "/>
  </connection>
  <connection id="12" keepAlive="1" name="SP_Meldunek_sekcja_V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24-03-01', '2024-03-31' "/>
  </connection>
  <connection id="13" keepAlive="1" name="SP_Meldunek_sekcja_V_tab_3"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24-03-01', '2024-03-31' "/>
  </connection>
  <connection id="14" keepAlive="1" name="SP_Meldunek_sekcja_V_tab_4"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24-03-01', '2024-03-31' "/>
  </connection>
  <connection id="15" keepAlive="1" name="SP_Meldunek_sekcja_V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24-03-01', '2024-03-31' "/>
  </connection>
  <connection id="16" keepAlive="1" name="SP_Meldunek_sekcja_V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24-03-01', '2024-03-31'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24-03-01', '2024-03-31' "/>
  </connection>
</connections>
</file>

<file path=xl/sharedStrings.xml><?xml version="1.0" encoding="utf-8"?>
<sst xmlns="http://schemas.openxmlformats.org/spreadsheetml/2006/main" count="1001" uniqueCount="180">
  <si>
    <t>Obywatelstwo</t>
  </si>
  <si>
    <t>Razem</t>
  </si>
  <si>
    <t>Sprawa</t>
  </si>
  <si>
    <t>wnioski</t>
  </si>
  <si>
    <t>pobyt tolerowany</t>
  </si>
  <si>
    <t>świadczenia poza ośrodkiem</t>
  </si>
  <si>
    <t>opuścili ośrodek</t>
  </si>
  <si>
    <t>nowo przyjęci</t>
  </si>
  <si>
    <t>osoby</t>
  </si>
  <si>
    <t>Cudzoziemcy</t>
  </si>
  <si>
    <t>Osoby</t>
  </si>
  <si>
    <t>zaproszenie</t>
  </si>
  <si>
    <t>utrzymanie</t>
  </si>
  <si>
    <t>wpis</t>
  </si>
  <si>
    <t>wpis SIS</t>
  </si>
  <si>
    <t>wykreślenie</t>
  </si>
  <si>
    <t>wykreślenie SIS</t>
  </si>
  <si>
    <t>wnioski cudz.</t>
  </si>
  <si>
    <t>konsultacje</t>
  </si>
  <si>
    <t>telegramy</t>
  </si>
  <si>
    <t>inne państwo</t>
  </si>
  <si>
    <t>fakultatywne</t>
  </si>
  <si>
    <t>decyzje</t>
  </si>
  <si>
    <t>Czynności</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</si>
  <si>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</si>
  <si>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</si>
  <si>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</si>
  <si>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</si>
  <si>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</si>
  <si>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</si>
  <si>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</si>
  <si>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</si>
  <si>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</si>
  <si>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</si>
  <si>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</si>
  <si>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</si>
  <si>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</si>
  <si>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</si>
  <si>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</si>
  <si>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</si>
  <si>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</si>
  <si>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</si>
  <si>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</si>
  <si>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</si>
  <si>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</si>
  <si>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</si>
  <si>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</si>
  <si>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</si>
  <si>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X. Ogólne trendy</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</si>
  <si>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</si>
  <si>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</si>
  <si>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</si>
  <si>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</si>
  <si>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</si>
  <si>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</si>
  <si>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</si>
  <si>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</si>
  <si>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</si>
  <si>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</si>
  <si>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</si>
  <si>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</si>
  <si>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</si>
  <si>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</si>
  <si>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</si>
  <si>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</si>
  <si>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</si>
  <si>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Informacja o działalności 
Urzędu do Spraw Cudzoziemców 
</t>
  </si>
  <si>
    <t>Ochrona międzynarodowa</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</si>
  <si>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</si>
  <si>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</si>
  <si>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</si>
  <si>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</si>
  <si>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</si>
  <si>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</si>
  <si>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</si>
  <si>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</si>
  <si>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</si>
  <si>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</si>
  <si>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</si>
  <si>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</si>
  <si>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</si>
  <si>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</si>
  <si>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</si>
  <si>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</si>
  <si>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</si>
  <si>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</si>
  <si>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</si>
  <si>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</si>
  <si>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</si>
  <si>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</si>
  <si>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</si>
  <si>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zawiesz. wpisów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</si>
  <si>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</si>
  <si>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</si>
  <si>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</si>
  <si>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</si>
  <si>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</si>
  <si>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</si>
  <si>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</si>
  <si>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</si>
  <si>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</si>
  <si>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</si>
  <si>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</si>
  <si>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</si>
  <si>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</si>
  <si>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</si>
  <si>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</si>
  <si>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</si>
  <si>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</si>
  <si>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</si>
  <si>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</si>
  <si>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</si>
  <si>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</si>
  <si>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</si>
  <si>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</si>
  <si>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</si>
  <si>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</si>
  <si>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</si>
  <si>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</si>
  <si>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</si>
  <si>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</si>
  <si>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</si>
  <si>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</si>
  <si>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</si>
  <si>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</si>
  <si>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</si>
  <si>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</si>
  <si>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</si>
  <si>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</si>
  <si>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</si>
  <si>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</si>
  <si>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</si>
  <si>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</si>
  <si>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</si>
  <si>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WNIOSEK O ZAREJESTROWANIE POBYTU OBYWATELA UE</t>
  </si>
  <si>
    <t>TADŻYKISTAN</t>
  </si>
  <si>
    <t>WZNOWIENIA</t>
  </si>
  <si>
    <t>BELGIA</t>
  </si>
  <si>
    <r>
      <t>*</t>
    </r>
    <r>
      <rPr>
        <i/>
        <sz val="6"/>
        <color theme="1"/>
        <rFont val="Roboto"/>
        <charset val="238"/>
      </rPr>
      <t xml:space="preserve"> zgodnie z nowym aquis azylowym od 1.01.2014 r. wznowienie postępowania po tzw. transferze dublińskim liczy się jako kolejny wniosek o nadanie statusu uchodźcy</t>
    </r>
  </si>
  <si>
    <t>obligatoryjne</t>
  </si>
  <si>
    <t xml:space="preserve">I. Wnioski, które wpłynęły do wojewodów w sprawie zezwolenia na pobyt czasowy, pobyt stały i pobyt rezydenta długoterminowego UE oraz wydane w tych sprawach decyzje:
</t>
  </si>
  <si>
    <t>II. Odwołania od decyzji wydanych w I instancji w sprawie legalizacji pobytu cudzoziemców na terytorium RP, odpowiedzi na skargi oraz wnioski o udzielenie zezwolenia na pobyt stały dla członków rodzin repatriantów:</t>
  </si>
  <si>
    <t>III. Wykaz cudzoziemców, których pobyt na terytorium RP jest niepożądany</t>
  </si>
  <si>
    <t>IV. Konsultacje wizowe</t>
  </si>
  <si>
    <t>V.  Informacja o Małym Ruchu Granicznym</t>
  </si>
  <si>
    <t>VI. Przyjęte wnioski o udzielenie ochrony międzynarodowej w RP:</t>
  </si>
  <si>
    <t>VII. Stosowanie Rozporządzenia  Dublińskiego*:</t>
  </si>
  <si>
    <t>VIII. Wydane decyzje w sprawie o udzielenie ochrony międzynarodowej:</t>
  </si>
  <si>
    <t>IX. Cudzoziemcy, w sprawie których wszczęto postępowanie o udzielenie ochrony międzynarodowej i którym zapewniono zakwaterowanie w ośrodkach dla cudzoziemców:</t>
  </si>
  <si>
    <t>01.03.2024</t>
  </si>
  <si>
    <t>31.03.2024</t>
  </si>
  <si>
    <t>01.01.2024</t>
  </si>
  <si>
    <t>BIAŁORUŚ</t>
  </si>
  <si>
    <t>AFGANISTAN</t>
  </si>
  <si>
    <t>ERYTREA</t>
  </si>
  <si>
    <t>NORWEGIA</t>
  </si>
  <si>
    <t>NIDERLANDY</t>
  </si>
  <si>
    <t>RUMUNIA</t>
  </si>
  <si>
    <t>ŁOTWA</t>
  </si>
  <si>
    <t>HISZPANIA</t>
  </si>
  <si>
    <t>TURCJA</t>
  </si>
  <si>
    <t>25.03.2024 - 31.03.2024</t>
  </si>
  <si>
    <t>18.03.2024 - 24.03.2024</t>
  </si>
  <si>
    <t>11.03.2024 - 17.03.2024</t>
  </si>
  <si>
    <t>04.03.2024 - 10.03.2024</t>
  </si>
  <si>
    <t>26.02.2024 - 03.03.2024</t>
  </si>
  <si>
    <t>WNIOSEK O WYDANIE DOKUMENTU POTWIERDZAJĄCEGO PRAWO STAŁEGO POBYTU</t>
  </si>
  <si>
    <t>WNIOSEK O WYDANIE KARTY POBYTU CZŁONKA RODZINY OBYWATELA UE</t>
  </si>
  <si>
    <t>WNIOSEK O WYDANIE KARTY STAŁEGO POBYTU (CZŁONKA RODZINY OBYWATELA UE)</t>
  </si>
  <si>
    <t>Warszawa, 11 kwietnia 2024 r.</t>
  </si>
  <si>
    <r>
      <rPr>
        <b/>
        <sz val="10"/>
        <rFont val="Roboto"/>
        <charset val="238"/>
      </rPr>
      <t>W pierwszym kwartale 2024 r</t>
    </r>
    <r>
      <rPr>
        <sz val="10"/>
        <rFont val="Roboto"/>
        <charset val="238"/>
      </rPr>
      <t xml:space="preserve">. cudzoziemcy złożyli </t>
    </r>
    <r>
      <rPr>
        <b/>
        <sz val="10"/>
        <rFont val="Roboto"/>
        <charset val="238"/>
      </rPr>
      <t>151,3  tys. wniosków</t>
    </r>
    <r>
      <rPr>
        <sz val="10"/>
        <rFont val="Roboto"/>
        <charset val="238"/>
      </rPr>
      <t xml:space="preserve"> w sprawach o udzielenie zezwoleń na pobyt, o 6 tys. więcej niż przez pierwsze trzy miesiące 2023 r. (+4%)
Najwięcej osób (91%) zainteresowanych było zezwoleniem na pobyt czasowy (ponad 138 tys.), natomiast 5% zezwoleniem na pobyt stały (ponad 7 tys.),    a 4% zezwoleniem na pobyt rezydenta długoterminowego UE (ponad  6,2 tys.). Dominującym państwem pochodzenia była Ukraina (93,3 tys.). Bardzo licznie wnioski również składali: Białorusini (14,9 tys.), Gruzini (5,1 tys.), Hindusi (3,8 tys.), Kolumbijczycy (2,9 tys.), i Turcy (2,6 tys.). Blisko połowa wnioskodawców to osoby w wieku 18-34 (67,2 tys.), a kolejne 43% (64,7 tys.) to 35-64 latkowie. Wśród osób małoletnich bardzo liczną grupę stanowią dzieci z przedziału wiekowego 0-13 (14,1 tys.). Pod względem płci dominują mężczyźni (59%).
Zwyczajowo wnioskodawcy koncentrowali się w województwach z dużymi ośrodkami miejskimi. Najwięcej cudzoziemców złożyło swoje wnioski               w Mazowieckim Urzędzie Wojewódzkim (39,2 tys.), Wielkopolskim UW (19,6 tys.), Dolnośląskim UW (15 tys.), Małopolskim UW (13,6 tys.). W tym samym czasie urzędy wojewódzkie wydały ponad 91,5 tys. decyzji, z czego 89% stanowiły zgody na pobyt, dalsze 7% odmowy, a 3% - umorzenia postępowania.</t>
    </r>
  </si>
  <si>
    <r>
      <t xml:space="preserve">Najwięcej odwołań od decyzji wydanych w I instancji (92%) odnosiło się do decyzji dotyczących pobytu czasowego (6 696), pobytu stałego (5%  - 380)          i rezydenta długoterminowego (3% - 180).  Należy przy tym pamiętać, że w sprawie o zobowiązanie do powrotu organem właściwym do rozpatrywania odwołań od 6 kwietnia 2023 r. jest Komendant Główny Straży Granicznej. Decyzje Szefa UdSC dotyczą odwołań złożonych przed tą datą.                                 </t>
    </r>
    <r>
      <rPr>
        <b/>
        <sz val="10"/>
        <rFont val="Roboto"/>
        <charset val="238"/>
      </rPr>
      <t>W sumie złożono 7,3 tys. odwołań</t>
    </r>
    <r>
      <rPr>
        <sz val="10"/>
        <rFont val="Roboto"/>
        <charset val="238"/>
      </rPr>
      <t xml:space="preserve">, o 1,5 tys. więcej niż przez pierwsze trzy misiące 2023 r. (+25%). Najczęściej dotyczyły one obywateli: Białorusi (20%), Ukrainy (17%), Turcji (9%), Gruzji (7%) i Indii (5%). Zdecydowana większość odwołań dotyczy spraw prowadzonych przez Wojewodę Mazowieckiego (81%).
</t>
    </r>
    <r>
      <rPr>
        <b/>
        <sz val="10"/>
        <rFont val="Roboto"/>
        <charset val="238"/>
      </rPr>
      <t>Szef UdSC wydał w sumie 5,7 tys. decyzji</t>
    </r>
    <r>
      <rPr>
        <sz val="10"/>
        <rFont val="Roboto"/>
        <charset val="238"/>
      </rPr>
      <t xml:space="preserve"> w drugiej instancji, z czego 808 (15%) spraw zakończyło się utrzymaniem decyzji, 2 615 (46%) pozytywną decyzją, 132 (2%) uchyleniem decyzji i umorzeniem postępowania, a 910 (16%) uchyleniem decyzji i przekazaniem sprawy do ponownego rozpoznania.
W przypadku odwołań dotyczących postępowań o udzielenie zezwolenia na pobyt czasowy w 2 482 przypadkach zapadła decyzja pozytywna, w 516 utrzymano decyzje, a w 815 sprawach zdecydowano o uchyleniu decyzji i przekazaniu sprawy do ponownego rozpoznania.</t>
    </r>
  </si>
  <si>
    <r>
      <rPr>
        <b/>
        <sz val="11"/>
        <color theme="1"/>
        <rFont val="Roboto"/>
        <charset val="238"/>
      </rPr>
      <t>W</t>
    </r>
    <r>
      <rPr>
        <b/>
        <sz val="10"/>
        <color theme="1"/>
        <rFont val="Roboto"/>
        <charset val="238"/>
      </rPr>
      <t xml:space="preserve"> marcu br.</t>
    </r>
    <r>
      <rPr>
        <sz val="10"/>
        <color theme="1"/>
        <rFont val="Roboto"/>
        <charset val="238"/>
      </rPr>
      <t xml:space="preserve"> Szef UdSC zrealizował </t>
    </r>
    <r>
      <rPr>
        <b/>
        <sz val="10"/>
        <color theme="1"/>
        <rFont val="Roboto"/>
        <charset val="238"/>
      </rPr>
      <t>5 868</t>
    </r>
    <r>
      <rPr>
        <sz val="10"/>
        <color theme="1"/>
        <rFont val="Roboto"/>
        <charset val="238"/>
      </rPr>
      <t xml:space="preserve"> spraw dotyczących Wykazu, spośród których do najliczniejszych zaliczały się korekty wpisów (38%), wpisy do Wykazu (27%), wpisy SIS (15%) i alerty pobytowe (14%).</t>
    </r>
  </si>
  <si>
    <r>
      <rPr>
        <b/>
        <sz val="10"/>
        <rFont val="Roboto"/>
        <charset val="238"/>
      </rPr>
      <t>W marcu br</t>
    </r>
    <r>
      <rPr>
        <sz val="10"/>
        <rFont val="Roboto"/>
        <charset val="238"/>
      </rPr>
      <t xml:space="preserve">. wpłynęło do Urzędu ponad </t>
    </r>
    <r>
      <rPr>
        <b/>
        <sz val="10"/>
        <rFont val="Roboto"/>
        <charset val="238"/>
      </rPr>
      <t>69 tys. wniosków</t>
    </r>
    <r>
      <rPr>
        <sz val="10"/>
        <rFont val="Roboto"/>
        <charset val="238"/>
      </rPr>
      <t xml:space="preserve"> w ramach konsultacji wizowych - 59 tys. pochodziło z innych państw członkowskich, a 4,8 tys. od konsulów. Liczba wydanych decyzji utrzymuje się na zbliżonych poziomie do liczby wniosków. Ogółem wydano blisko 72 tys. decyzji, przy czym ponad 61,7 tys. dotyczyło wniosków przesłanych z innych państw, a 4,9 tys. w sprawach dotyczących wniosków od konsulów.</t>
    </r>
  </si>
  <si>
    <r>
      <t xml:space="preserve">W marcu 2024 r. wydano 283 zezwolenia dotyczące Małego Ruchu Granicznego. Natomiast  </t>
    </r>
    <r>
      <rPr>
        <b/>
        <sz val="10"/>
        <color theme="1"/>
        <rFont val="Roboto"/>
        <charset val="238"/>
      </rPr>
      <t>w pierwszym kwartale 2024 r.</t>
    </r>
    <r>
      <rPr>
        <sz val="10"/>
        <color theme="1"/>
        <rFont val="Roboto"/>
        <charset val="238"/>
      </rPr>
      <t xml:space="preserve"> wydano łącznie </t>
    </r>
    <r>
      <rPr>
        <b/>
        <sz val="10"/>
        <color theme="1"/>
        <rFont val="Roboto"/>
        <charset val="238"/>
      </rPr>
      <t>1 031 zezwoleń</t>
    </r>
    <r>
      <rPr>
        <sz val="10"/>
        <color theme="1"/>
        <rFont val="Roboto"/>
        <charset val="238"/>
      </rPr>
      <t xml:space="preserve"> - wszystkie wydane przez placówkę we Lwowie.</t>
    </r>
  </si>
  <si>
    <r>
      <rPr>
        <b/>
        <sz val="10"/>
        <color theme="1"/>
        <rFont val="Roboto"/>
        <charset val="238"/>
      </rPr>
      <t>Przez pierwsze trzy miesiące</t>
    </r>
    <r>
      <rPr>
        <b/>
        <sz val="10"/>
        <rFont val="Roboto"/>
        <charset val="238"/>
      </rPr>
      <t xml:space="preserve">  br</t>
    </r>
    <r>
      <rPr>
        <sz val="10"/>
        <rFont val="Roboto"/>
        <charset val="238"/>
      </rPr>
      <t>. cudzoziemcy złożyli 2 151 wniosków o udzielenie ochrony międzynarodowej na terytorium RP, które objęły</t>
    </r>
    <r>
      <rPr>
        <b/>
        <sz val="10"/>
        <rFont val="Roboto"/>
        <charset val="238"/>
      </rPr>
      <t xml:space="preserve"> 2 970 osób. </t>
    </r>
    <r>
      <rPr>
        <sz val="10"/>
        <rFont val="Roboto"/>
        <charset val="238"/>
      </rPr>
      <t>Są to wartości większe w porównaniu z tym samym okresem sprawozdawczym w 2023 r. (+ 32%, +719 osób), gdy cudzoziemcy złożyli 1 551 wniosków obejmujących 2 251 osób.</t>
    </r>
    <r>
      <rPr>
        <sz val="10"/>
        <color theme="1"/>
        <rFont val="Roboto"/>
        <charset val="238"/>
      </rPr>
      <t xml:space="preserve"> Nadal najliczniej o ochronę ubiegali się: Ukraińcy (1172), Białorusini (993), Rosjanie (320), Tadżycy (70) i Turcy (36). Obywatele tych pięciu najliczniejszych państw pochodzenia złożyli w sumie 89% wniosków o ochronę. 
</t>
    </r>
    <r>
      <rPr>
        <sz val="10"/>
        <rFont val="Roboto"/>
        <charset val="238"/>
      </rPr>
      <t>W  2024 roku dominują wnioski pierwsze (1 930), które dotyczyły 2610  osób. Wnioski kolejne (221) dotyczyły 360 osób. 
Najwięcej wniosków złożyli mężczyźni (1 752), głównie w przedziale wiekowym 18-34 lata. Natomiast kobiety stanowią mniej liczbą grupę (1 219   - 41%), ale również tutaj dominował ten sam przedział wiekowy. Liczba dzieci (22% wszystkich osób objętych wnioskami) obydwu płci w wieku do lat 13 wynosiła - 516 a w wieku 14-17 - 133.</t>
    </r>
  </si>
  <si>
    <r>
      <rPr>
        <b/>
        <sz val="10"/>
        <color theme="1"/>
        <rFont val="Roboto"/>
        <charset val="238"/>
      </rPr>
      <t>W pierwszym kwartale 2024 r</t>
    </r>
    <r>
      <rPr>
        <sz val="10"/>
        <color theme="1"/>
        <rFont val="Roboto"/>
        <charset val="238"/>
      </rPr>
      <t xml:space="preserve">. - w ramach </t>
    </r>
    <r>
      <rPr>
        <sz val="10"/>
        <rFont val="Roboto"/>
        <charset val="238"/>
      </rPr>
      <t xml:space="preserve">procedur dublińskich - </t>
    </r>
    <r>
      <rPr>
        <b/>
        <sz val="10"/>
        <rFont val="Roboto"/>
        <charset val="238"/>
      </rPr>
      <t>wnioskami IN</t>
    </r>
    <r>
      <rPr>
        <sz val="10"/>
        <rFont val="Roboto"/>
        <charset val="238"/>
      </rPr>
      <t xml:space="preserve"> objętych było </t>
    </r>
    <r>
      <rPr>
        <b/>
        <sz val="10"/>
        <rFont val="Roboto"/>
        <charset val="238"/>
      </rPr>
      <t>615 cudzoziemców</t>
    </r>
    <r>
      <rPr>
        <sz val="10"/>
        <rFont val="Roboto"/>
        <charset val="238"/>
      </rPr>
      <t>. Z kolei Polska wystąpiła z takim wnioskiem do innych krajów europejskich (OUT) w przypadku 69 os., z czego 81% wniosków IN oraz 72% wniosków OUT zostało rozpatrzonych pozytywnie. 54% wniosków IN dotyczyło współpracy z Niemcami, a po 10% - z Francją i Belgią. Procedury OUT kierowane były głównie do Niemiec (30%) i Rumunii (17%). 
W podziale na obywatelstwo cudzoziemców, wnioski IN dotyczyły najczęściej ob. Rosji (20%), a także Ukrainy (12%) i Białorusi (6%).</t>
    </r>
  </si>
  <si>
    <r>
      <rPr>
        <b/>
        <sz val="10"/>
        <rFont val="Roboto"/>
        <charset val="238"/>
      </rPr>
      <t>W  2024 r. Szef UdSC wydał 1 991 decyzji</t>
    </r>
    <r>
      <rPr>
        <sz val="10"/>
        <rFont val="Roboto"/>
        <charset val="238"/>
      </rPr>
      <t xml:space="preserve"> w sprawach o udzielenie ochrony międzynarodowej, z czego 1 214 przyznawało jedną z form ochrony: status uchodźcy nadano 125  osobom, a ochronę uzupełniającą udzielono 1 089 cudzoziemcom. Status uchodźcy nadano głownie obywatelom Białorusi (52 os.), Rosji (30), Afganistanu i Iranu (po 12 os.) oraz Syrii (5).
Ochronę uzupełniającą udzielano najczęściej obywatelom Białorusi (621 os.), Ukrainy (406 os.), Rosji (21 os.), Afganistanu (11) i Syrii (7).  Decyzję negatywną otrzymało 393 cudzoziemców - głównie z Rosji (168 os.), Białorusi (31 os.), Egiptu (29 os.), Indie (26 os.) oraz Ukrainy (18). Postępowania 384 osób (w tym 158 ob. Rosji, 37 ob. Tadżykistanu, 25 ob. Ukrainy, 21 ob. Turcji oraz 18 ob. Afganistanu) zostały umorzone.
Wskaźnik uznawalności w 2024 r. wynosi 76%, przy czym dla  Afganistanu, Białorusi i Ukrainy po 96%, dla Rosji - 23%, a dla Egiptu, Indii i Tadżykistanu po 0%. 
Średni czas trwania postępowania to 136 dni. Liczba spraw w toku wg stanu na 31 marca 2024 r. wynosi 4,6 tys.</t>
    </r>
  </si>
  <si>
    <r>
      <rPr>
        <b/>
        <sz val="10"/>
        <color theme="1"/>
        <rFont val="Roboto"/>
        <charset val="238"/>
      </rPr>
      <t>Według stanu na 31 marca  br</t>
    </r>
    <r>
      <rPr>
        <sz val="10"/>
        <color theme="1"/>
        <rFont val="Roboto"/>
        <charset val="238"/>
      </rPr>
      <t xml:space="preserve">. pod opieką Szefa UdSC znajdowało się </t>
    </r>
    <r>
      <rPr>
        <b/>
        <sz val="10"/>
        <color theme="1"/>
        <rFont val="Roboto"/>
        <charset val="238"/>
      </rPr>
      <t>5 171 os</t>
    </r>
    <r>
      <rPr>
        <sz val="10"/>
        <color theme="1"/>
        <rFont val="Roboto"/>
        <charset val="238"/>
      </rPr>
      <t>., z czego 684 zamieszkiwało w jednym z dziewięciu ośrodków dla cudzoziemców, a pozostałe 4 486 osób pobierało świadczenie pieniężne na samodzielne funkcjonowanie poza ośrodkiem.</t>
    </r>
  </si>
  <si>
    <r>
      <rPr>
        <sz val="10"/>
        <rFont val="Roboto"/>
        <charset val="238"/>
      </rPr>
      <t>Sytuację migracyjną w Polsce determinują konsekwencje wojny w Ukrainie.</t>
    </r>
    <r>
      <rPr>
        <b/>
        <sz val="10"/>
        <rFont val="Roboto"/>
        <charset val="238"/>
      </rPr>
      <t xml:space="preserve"> Według stanu na 1 kwietnia 2024 r</t>
    </r>
    <r>
      <rPr>
        <sz val="10"/>
        <rFont val="Roboto"/>
        <charset val="238"/>
      </rPr>
      <t xml:space="preserve">. </t>
    </r>
    <r>
      <rPr>
        <b/>
        <sz val="10"/>
        <rFont val="Roboto"/>
        <charset val="238"/>
      </rPr>
      <t>z ochrony czasowej</t>
    </r>
    <r>
      <rPr>
        <sz val="10"/>
        <rFont val="Roboto"/>
        <charset val="238"/>
      </rPr>
      <t xml:space="preserve"> w Polsce korzystało </t>
    </r>
    <r>
      <rPr>
        <b/>
        <sz val="10"/>
        <rFont val="Roboto"/>
        <charset val="238"/>
      </rPr>
      <t>955,5 tys. cudzoziemców</t>
    </r>
    <r>
      <rPr>
        <sz val="10"/>
        <rFont val="Roboto"/>
        <charset val="238"/>
      </rPr>
      <t xml:space="preserve">, w tym 950 tys. obywateli Ukrainy.                                                                                                                                                                       </t>
    </r>
    <r>
      <rPr>
        <b/>
        <sz val="10"/>
        <rFont val="Roboto"/>
        <charset val="238"/>
      </rPr>
      <t>Ważne zezwolenia na pobyt posiada 1,9 mln osó</t>
    </r>
    <r>
      <rPr>
        <sz val="10"/>
        <rFont val="Roboto"/>
        <charset val="238"/>
      </rPr>
      <t xml:space="preserve">b, o 186 osób więcej niż 1 kwietnia 2023 r. (+11%). Dominują obywatele Ukrainy (1,5 mln). Poza tym licznie reprezentowani są w Polsce: Białorusini (127 tys.), Gruzini (27 tys.),  Rosjanie i Hindusi (po 22 tys.), Niemcy (16 tys.), Wietnamczycy 14 tys., Turcy (12 tys.), Uzbecy (10 tys.) i Mołdawianie (9 tys.).                                                                                                                                                                                                                       W porównaniu z danymi sprzed roku największe zmiany w zakresie top10 dotyczą:                                                                                                                                                                          Ukraina - wzrost o 6%, +83 tys.                                                                                                                                                                                                                                Białoruś - wzrost o 76%,  +55 tys.                                                                                                                                                                                                                              Gruzja - wzrost o 38%, +8 tys.                                                                                                                                                                                                                                          Rosja - wzrost o 17%, + 3 tys.                                                                                                                                                                                                                                        Indie - wzrost o 50%, +7 tys.                                                                                                                                                                                                                                      Niemcy - spadek o 9%, -1,6 tys.                                                                                                                                                                                                                          Wietnam - wzrost o 9%, +1,1 tys.                                                                                                                                                                                                                             Turcja - wzrost o 68%, + 5 tys.                                                                                                                                                                                                                           Uzbekistan - wzrost o 71%, +4 tys.                                                                                                                                                                                                                         Mołdawia - wzróst o 22%, +1,6 tys. </t>
    </r>
    <r>
      <rPr>
        <sz val="11"/>
        <rFont val="Roboto"/>
        <charset val="238"/>
      </rPr>
      <t xml:space="preserve">                             </t>
    </r>
    <r>
      <rPr>
        <sz val="11"/>
        <color rgb="FFFF0000"/>
        <rFont val="Roboto"/>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</si>
</sst>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43"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8"/>
      <name val="Tahoma"/>
      <family val="2"/>
      <charset val="238"/>
    </font>
    <font>
      <sz val="11"/>
      <color theme="1"/>
      <name val="Roboto"/>
      <charset val="238"/>
    </font>
    <font>
      <b/>
      <sz val="11"/>
      <color theme="1"/>
      <name val="Roboto"/>
      <charset val="238"/>
    </font>
    <font>
      <b/>
      <sz val="18"/>
      <name val="Roboto"/>
      <charset val="238"/>
    </font>
    <font>
      <b/>
      <sz val="15"/>
      <name val="Roboto"/>
      <charset val="238"/>
    </font>
    <font>
      <b/>
      <i/>
      <sz val="14"/>
      <color theme="1"/>
      <name val="Roboto"/>
      <charset val="238"/>
    </font>
    <font>
      <sz val="11"/>
      <name val="Roboto"/>
      <charset val="238"/>
    </font>
    <font>
      <b/>
      <sz val="10"/>
      <color theme="1"/>
      <name val="Roboto"/>
      <charset val="238"/>
    </font>
    <font>
      <b/>
      <sz val="9"/>
      <name val="Roboto"/>
      <charset val="238"/>
    </font>
    <font>
      <sz val="9"/>
      <name val="Roboto"/>
      <charset val="238"/>
    </font>
    <font>
      <sz val="10"/>
      <name val="Roboto"/>
      <charset val="238"/>
    </font>
    <font>
      <sz val="6"/>
      <color theme="1"/>
      <name val="Roboto"/>
      <charset val="238"/>
    </font>
    <font>
      <i/>
      <sz val="6"/>
      <color theme="1"/>
      <name val="Roboto"/>
      <charset val="238"/>
    </font>
    <font>
      <i/>
      <sz val="9"/>
      <color theme="1"/>
      <name val="Roboto"/>
      <charset val="238"/>
    </font>
    <font>
      <b/>
      <sz val="8"/>
      <name val="Roboto"/>
      <charset val="238"/>
    </font>
    <font>
      <i/>
      <sz val="8"/>
      <color theme="1"/>
      <name val="Roboto"/>
      <charset val="238"/>
    </font>
    <font>
      <b/>
      <sz val="7"/>
      <name val="Roboto"/>
      <charset val="238"/>
    </font>
    <font>
      <sz val="10"/>
      <color theme="1"/>
      <name val="Roboto"/>
      <charset val="238"/>
    </font>
    <font>
      <sz val="9"/>
      <color theme="1"/>
      <name val="Roboto"/>
      <charset val="238"/>
    </font>
    <font>
      <sz val="8"/>
      <name val="Roboto"/>
      <charset val="238"/>
    </font>
    <font>
      <sz val="8"/>
      <color theme="1"/>
      <name val="Roboto"/>
      <charset val="238"/>
    </font>
    <font>
      <sz val="11"/>
      <color rgb="FFFF0000"/>
      <name val="Roboto"/>
      <charset val="238"/>
    </font>
    <font>
      <b/>
      <sz val="10"/>
      <name val="Roboto"/>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xf numFmtId="9" fontId="1" fillId="0" borderId="0" applyFont="0" applyFill="0" applyBorder="0" applyAlignment="0" applyProtection="0"/>
  </cellStyleXfs>
  <cellXfs count="338">
    <xf numFmtId="0" fontId="0" fillId="0" borderId="0" xfId="0"/>
    <xf numFmtId="0" fontId="0" fillId="0" borderId="0" xfId="0"/>
    <xf numFmtId="0" fontId="0" fillId="0" borderId="0" xfId="0"/>
    <xf numFmtId="0" fontId="21" fillId="0" borderId="0" xfId="0" applyFont="1" applyProtection="1">
      <protection locked="0"/>
    </xf>
    <xf numFmtId="0" fontId="21" fillId="0" borderId="0" xfId="0" applyFont="1" applyBorder="1" applyProtection="1">
      <protection locked="0"/>
    </xf>
    <xf numFmtId="165" fontId="21" fillId="0" borderId="0" xfId="0" applyNumberFormat="1" applyFont="1" applyBorder="1" applyProtection="1">
      <protection locked="0"/>
    </xf>
    <xf numFmtId="14" fontId="21" fillId="0" borderId="0" xfId="0" applyNumberFormat="1" applyFont="1" applyProtection="1">
      <protection locked="0"/>
    </xf>
    <xf numFmtId="165" fontId="21" fillId="0" borderId="0" xfId="0" applyNumberFormat="1" applyFont="1" applyProtection="1">
      <protection locked="0"/>
    </xf>
    <xf numFmtId="0" fontId="21" fillId="0" borderId="0" xfId="0" applyFont="1" applyAlignment="1" applyProtection="1">
      <protection locked="0"/>
    </xf>
    <xf numFmtId="0" fontId="25" fillId="0" borderId="0" xfId="0" applyFont="1" applyAlignment="1" applyProtection="1">
      <alignment vertical="center"/>
      <protection locked="0"/>
    </xf>
    <xf numFmtId="0" fontId="26" fillId="0" borderId="0" xfId="0" applyFont="1" applyProtection="1">
      <protection locked="0"/>
    </xf>
    <xf numFmtId="0" fontId="27" fillId="0" borderId="0" xfId="0" applyFont="1" applyAlignment="1" applyProtection="1">
      <alignment horizontal="left" vertical="center"/>
      <protection locked="0"/>
    </xf>
    <xf numFmtId="0" fontId="30" fillId="0" borderId="0" xfId="43" applyFont="1" applyProtection="1">
      <protection locked="0"/>
    </xf>
    <xf numFmtId="0" fontId="21" fillId="0" borderId="0" xfId="0" applyFont="1" applyFill="1" applyBorder="1" applyProtection="1">
      <protection locked="0"/>
    </xf>
    <xf numFmtId="0" fontId="28" fillId="0" borderId="0" xfId="10" applyFont="1" applyFill="1" applyBorder="1" applyAlignment="1" applyProtection="1">
      <alignment horizontal="left" vertical="center"/>
      <protection locked="0"/>
    </xf>
    <xf numFmtId="0" fontId="28" fillId="0" borderId="0" xfId="10" applyFont="1" applyFill="1"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0" fontId="21" fillId="0" borderId="0" xfId="0" applyFont="1" applyAlignment="1" applyProtection="1">
      <alignment wrapText="1"/>
      <protection locked="0"/>
    </xf>
    <xf numFmtId="165" fontId="21" fillId="0" borderId="0" xfId="0" applyNumberFormat="1" applyFont="1" applyAlignment="1" applyProtection="1">
      <alignment wrapText="1"/>
      <protection locked="0"/>
    </xf>
    <xf numFmtId="0" fontId="33" fillId="0" borderId="0" xfId="0" applyFont="1" applyAlignment="1" applyProtection="1">
      <alignment vertical="top" wrapText="1"/>
      <protection locked="0"/>
    </xf>
    <xf numFmtId="0" fontId="27" fillId="0" borderId="0" xfId="0" applyFont="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28" fillId="0" borderId="0" xfId="24" applyFont="1" applyFill="1" applyBorder="1" applyAlignment="1" applyProtection="1">
      <alignment horizontal="center" vertical="center" wrapText="1"/>
      <protection locked="0"/>
    </xf>
    <xf numFmtId="3" fontId="28" fillId="0" borderId="0" xfId="0" applyNumberFormat="1" applyFont="1" applyFill="1" applyBorder="1" applyAlignment="1" applyProtection="1">
      <alignment horizontal="center" vertical="center"/>
    </xf>
    <xf numFmtId="0" fontId="35" fillId="0" borderId="0" xfId="0" applyFont="1" applyAlignment="1" applyProtection="1">
      <alignment vertical="top"/>
      <protection locked="0"/>
    </xf>
    <xf numFmtId="165" fontId="35" fillId="0" borderId="0" xfId="0" applyNumberFormat="1" applyFont="1" applyAlignment="1" applyProtection="1">
      <alignment vertical="top"/>
      <protection locked="0"/>
    </xf>
    <xf numFmtId="0" fontId="28" fillId="35" borderId="0" xfId="0" applyFont="1" applyFill="1" applyBorder="1" applyAlignment="1" applyProtection="1">
      <alignment horizontal="center" vertical="center"/>
      <protection locked="0"/>
    </xf>
    <xf numFmtId="3" fontId="28" fillId="35" borderId="0" xfId="0" applyNumberFormat="1" applyFont="1" applyFill="1" applyBorder="1" applyAlignment="1" applyProtection="1">
      <alignment horizontal="center" vertical="center"/>
      <protection locked="0"/>
    </xf>
    <xf numFmtId="3" fontId="28" fillId="35" borderId="0" xfId="24" applyNumberFormat="1" applyFont="1" applyFill="1" applyBorder="1" applyAlignment="1" applyProtection="1">
      <alignment horizontal="center" vertical="center" wrapText="1"/>
      <protection locked="0"/>
    </xf>
    <xf numFmtId="165" fontId="28" fillId="35" borderId="0" xfId="24" applyNumberFormat="1"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textRotation="90" wrapText="1"/>
      <protection locked="0"/>
    </xf>
    <xf numFmtId="3" fontId="29" fillId="0" borderId="10" xfId="0" applyNumberFormat="1" applyFont="1" applyBorder="1" applyAlignment="1" applyProtection="1">
      <alignment horizontal="right" vertical="center"/>
    </xf>
    <xf numFmtId="3" fontId="28" fillId="35" borderId="45" xfId="10" applyNumberFormat="1" applyFont="1" applyFill="1" applyBorder="1" applyAlignment="1" applyProtection="1">
      <alignment horizontal="center" vertical="center"/>
    </xf>
    <xf numFmtId="0" fontId="36" fillId="35" borderId="0" xfId="10" applyFont="1" applyFill="1" applyBorder="1" applyAlignment="1" applyProtection="1">
      <alignment horizontal="center" vertical="center" wrapText="1"/>
      <protection locked="0"/>
    </xf>
    <xf numFmtId="0" fontId="36" fillId="35" borderId="0" xfId="10" applyFont="1" applyFill="1" applyBorder="1" applyAlignment="1" applyProtection="1">
      <alignment horizontal="center" vertical="center"/>
      <protection locked="0"/>
    </xf>
    <xf numFmtId="0" fontId="28" fillId="36" borderId="0" xfId="10" applyFont="1" applyFill="1" applyBorder="1" applyAlignment="1" applyProtection="1">
      <alignment horizontal="center" vertical="center"/>
      <protection locked="0"/>
    </xf>
    <xf numFmtId="3" fontId="28" fillId="36" borderId="0" xfId="10" applyNumberFormat="1" applyFont="1" applyFill="1" applyBorder="1" applyAlignment="1" applyProtection="1">
      <alignment horizontal="center" vertical="center"/>
    </xf>
    <xf numFmtId="0" fontId="28" fillId="35" borderId="0" xfId="10" applyFont="1" applyFill="1" applyBorder="1" applyAlignment="1" applyProtection="1">
      <alignment horizontal="center" vertical="center"/>
      <protection locked="0"/>
    </xf>
    <xf numFmtId="0" fontId="36" fillId="35" borderId="0" xfId="10" applyFont="1" applyFill="1" applyBorder="1" applyAlignment="1" applyProtection="1">
      <alignment horizontal="left" vertical="center" indent="1"/>
      <protection locked="0"/>
    </xf>
    <xf numFmtId="0" fontId="27" fillId="0" borderId="0" xfId="0" applyFont="1" applyAlignment="1" applyProtection="1">
      <alignment horizontal="left"/>
      <protection locked="0"/>
    </xf>
    <xf numFmtId="0" fontId="37"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40" fillId="0" borderId="0" xfId="0" applyFont="1" applyAlignment="1" applyProtection="1">
      <alignment horizontal="center" vertical="center"/>
      <protection locked="0"/>
    </xf>
    <xf numFmtId="0" fontId="40" fillId="0" borderId="0" xfId="0" applyFont="1" applyAlignment="1" applyProtection="1">
      <alignment horizontal="left" vertical="center" indent="1"/>
      <protection locked="0"/>
    </xf>
    <xf numFmtId="0" fontId="40" fillId="0" borderId="0" xfId="0" applyFont="1" applyAlignment="1" applyProtection="1">
      <alignment horizontal="center"/>
      <protection locked="0"/>
    </xf>
    <xf numFmtId="0" fontId="40" fillId="0" borderId="0" xfId="0" applyFont="1" applyProtection="1">
      <protection locked="0"/>
    </xf>
    <xf numFmtId="0" fontId="40" fillId="0" borderId="0" xfId="0" applyFont="1" applyAlignment="1" applyProtection="1">
      <alignment horizontal="left" vertical="center"/>
      <protection locked="0"/>
    </xf>
    <xf numFmtId="0" fontId="40" fillId="0" borderId="0" xfId="0" applyFont="1" applyAlignment="1" applyProtection="1">
      <protection locked="0"/>
    </xf>
    <xf numFmtId="0" fontId="37" fillId="0" borderId="0" xfId="0" applyFont="1" applyProtection="1">
      <protection locked="0"/>
    </xf>
    <xf numFmtId="3" fontId="21" fillId="0" borderId="0" xfId="0" applyNumberFormat="1" applyFont="1" applyProtection="1">
      <protection locked="0"/>
    </xf>
    <xf numFmtId="9" fontId="21" fillId="0" borderId="0" xfId="46" applyFont="1" applyProtection="1">
      <protection locked="0"/>
    </xf>
    <xf numFmtId="0" fontId="21" fillId="33" borderId="0" xfId="0" applyFont="1" applyFill="1" applyAlignment="1" applyProtection="1">
      <alignment horizontal="left" vertical="top" wrapText="1"/>
      <protection locked="0"/>
    </xf>
    <xf numFmtId="0" fontId="21" fillId="33" borderId="0" xfId="0" applyFont="1" applyFill="1" applyAlignment="1" applyProtection="1">
      <alignment horizontal="left" vertical="top"/>
      <protection locked="0"/>
    </xf>
    <xf numFmtId="0" fontId="27" fillId="0" borderId="0" xfId="0" applyFont="1" applyAlignment="1" applyProtection="1">
      <alignment horizontal="left" vertical="center" wrapText="1"/>
      <protection locked="0"/>
    </xf>
    <xf numFmtId="0" fontId="21" fillId="0" borderId="0" xfId="0" applyFont="1" applyProtection="1">
      <protection locked="0"/>
    </xf>
    <xf numFmtId="0" fontId="31" fillId="0" borderId="0" xfId="0" applyFont="1" applyAlignment="1" applyProtection="1">
      <alignment horizontal="center" vertical="center" wrapText="1"/>
      <protection locked="0"/>
    </xf>
    <xf numFmtId="0" fontId="27" fillId="0" borderId="0" xfId="0" applyFont="1" applyAlignment="1" applyProtection="1">
      <alignment horizontal="left" vertical="center"/>
      <protection locked="0"/>
    </xf>
    <xf numFmtId="3" fontId="29" fillId="0" borderId="17" xfId="0" applyNumberFormat="1" applyFont="1" applyBorder="1" applyAlignment="1" applyProtection="1">
      <alignment horizontal="right" vertical="center"/>
    </xf>
    <xf numFmtId="3" fontId="29" fillId="0" borderId="26" xfId="0" applyNumberFormat="1" applyFont="1" applyBorder="1" applyAlignment="1" applyProtection="1">
      <alignment horizontal="right" vertical="center"/>
    </xf>
    <xf numFmtId="3" fontId="29" fillId="0" borderId="29" xfId="0" applyNumberFormat="1" applyFont="1" applyFill="1" applyBorder="1" applyAlignment="1" applyProtection="1">
      <alignment horizontal="right" vertical="center"/>
    </xf>
    <xf numFmtId="3" fontId="29" fillId="0" borderId="37" xfId="0" applyNumberFormat="1" applyFont="1" applyFill="1" applyBorder="1" applyAlignment="1" applyProtection="1">
      <alignment horizontal="right" vertical="center"/>
    </xf>
    <xf numFmtId="3" fontId="29" fillId="0" borderId="53" xfId="0" applyNumberFormat="1" applyFont="1" applyFill="1" applyBorder="1" applyAlignment="1" applyProtection="1">
      <alignment horizontal="right" vertical="center"/>
    </xf>
    <xf numFmtId="3" fontId="29" fillId="0" borderId="17" xfId="0" applyNumberFormat="1" applyFont="1" applyFill="1" applyBorder="1" applyAlignment="1" applyProtection="1">
      <alignment horizontal="right" vertical="center"/>
    </xf>
    <xf numFmtId="3" fontId="29" fillId="0" borderId="18" xfId="0" applyNumberFormat="1" applyFont="1" applyFill="1" applyBorder="1" applyAlignment="1" applyProtection="1">
      <alignment horizontal="right" vertical="center"/>
    </xf>
    <xf numFmtId="3" fontId="29" fillId="0" borderId="19" xfId="0" applyNumberFormat="1" applyFont="1" applyFill="1" applyBorder="1" applyAlignment="1" applyProtection="1">
      <alignment horizontal="right" vertical="center"/>
    </xf>
    <xf numFmtId="3" fontId="29" fillId="34" borderId="17" xfId="0" applyNumberFormat="1" applyFont="1" applyFill="1" applyBorder="1" applyAlignment="1" applyProtection="1">
      <alignment horizontal="right" vertical="center"/>
    </xf>
    <xf numFmtId="3" fontId="29" fillId="34" borderId="18" xfId="0" applyNumberFormat="1" applyFont="1" applyFill="1" applyBorder="1" applyAlignment="1" applyProtection="1">
      <alignment horizontal="right" vertical="center"/>
    </xf>
    <xf numFmtId="3" fontId="29" fillId="34" borderId="19" xfId="0" applyNumberFormat="1" applyFont="1" applyFill="1" applyBorder="1" applyAlignment="1" applyProtection="1">
      <alignment horizontal="right" vertical="center"/>
    </xf>
    <xf numFmtId="0" fontId="34" fillId="35" borderId="22" xfId="0" applyFont="1" applyFill="1" applyBorder="1" applyAlignment="1" applyProtection="1">
      <alignment horizontal="center" vertical="center" wrapText="1"/>
    </xf>
    <xf numFmtId="0" fontId="34" fillId="35" borderId="23" xfId="0" applyFont="1" applyFill="1" applyBorder="1" applyAlignment="1" applyProtection="1">
      <alignment horizontal="center" vertical="center" wrapText="1"/>
    </xf>
    <xf numFmtId="0" fontId="34" fillId="35" borderId="24" xfId="0" applyFont="1" applyFill="1" applyBorder="1" applyAlignment="1" applyProtection="1">
      <alignment horizontal="center" vertical="center" wrapText="1"/>
    </xf>
    <xf numFmtId="0" fontId="29" fillId="35" borderId="17" xfId="43" applyFont="1" applyFill="1" applyBorder="1" applyAlignment="1" applyProtection="1">
      <alignment horizontal="right" vertical="center"/>
    </xf>
    <xf numFmtId="0" fontId="29" fillId="35" borderId="26" xfId="43" applyFont="1" applyFill="1" applyBorder="1" applyAlignment="1" applyProtection="1">
      <alignment horizontal="right" vertical="center"/>
    </xf>
    <xf numFmtId="0" fontId="29" fillId="34" borderId="17" xfId="43" applyFont="1" applyFill="1" applyBorder="1" applyAlignment="1" applyProtection="1">
      <alignment horizontal="right" vertical="center"/>
    </xf>
    <xf numFmtId="0" fontId="29" fillId="34" borderId="26" xfId="43" applyFont="1" applyFill="1" applyBorder="1" applyAlignment="1" applyProtection="1">
      <alignment horizontal="right" vertical="center"/>
    </xf>
    <xf numFmtId="3" fontId="29" fillId="0" borderId="29" xfId="0" applyNumberFormat="1" applyFont="1" applyBorder="1" applyAlignment="1" applyProtection="1">
      <alignment horizontal="right" vertical="center"/>
    </xf>
    <xf numFmtId="3" fontId="29" fillId="0" borderId="30" xfId="0" applyNumberFormat="1" applyFont="1" applyBorder="1" applyAlignment="1" applyProtection="1">
      <alignment horizontal="right" vertical="center"/>
    </xf>
    <xf numFmtId="0" fontId="21" fillId="33" borderId="0" xfId="0" applyFont="1" applyFill="1" applyAlignment="1" applyProtection="1">
      <alignment horizontal="left" vertical="top"/>
      <protection locked="0"/>
    </xf>
    <xf numFmtId="0" fontId="21" fillId="33" borderId="0" xfId="0" applyFont="1" applyFill="1" applyAlignment="1" applyProtection="1">
      <alignment horizontal="left" vertical="top" wrapText="1"/>
      <protection locked="0"/>
    </xf>
    <xf numFmtId="0" fontId="29" fillId="0" borderId="25" xfId="0" applyFont="1" applyFill="1" applyBorder="1" applyAlignment="1" applyProtection="1">
      <alignment vertical="center" wrapText="1"/>
      <protection locked="0"/>
    </xf>
    <xf numFmtId="0" fontId="29" fillId="0" borderId="10" xfId="0" applyFont="1" applyFill="1" applyBorder="1" applyAlignment="1" applyProtection="1">
      <alignment vertical="center" wrapText="1"/>
      <protection locked="0"/>
    </xf>
    <xf numFmtId="3" fontId="29" fillId="0" borderId="10" xfId="0" applyNumberFormat="1" applyFont="1" applyBorder="1" applyAlignment="1" applyProtection="1">
      <alignment horizontal="right" vertical="center"/>
    </xf>
    <xf numFmtId="3" fontId="29" fillId="0" borderId="32" xfId="0" applyNumberFormat="1" applyFont="1" applyBorder="1" applyAlignment="1" applyProtection="1">
      <alignment horizontal="right" vertical="center"/>
    </xf>
    <xf numFmtId="0" fontId="28" fillId="36" borderId="21" xfId="0" applyFont="1" applyFill="1" applyBorder="1" applyAlignment="1" applyProtection="1">
      <alignment horizontal="center" vertical="center"/>
      <protection locked="0"/>
    </xf>
    <xf numFmtId="0" fontId="28" fillId="36" borderId="31" xfId="0" applyFont="1" applyFill="1" applyBorder="1" applyAlignment="1" applyProtection="1">
      <alignment horizontal="center" vertical="center"/>
      <protection locked="0"/>
    </xf>
    <xf numFmtId="0" fontId="28" fillId="35" borderId="44" xfId="10" applyFont="1" applyFill="1" applyBorder="1" applyAlignment="1" applyProtection="1">
      <alignment horizontal="center" vertical="center" wrapText="1"/>
      <protection locked="0"/>
    </xf>
    <xf numFmtId="0" fontId="28" fillId="35" borderId="45" xfId="10" applyFont="1" applyFill="1" applyBorder="1" applyAlignment="1" applyProtection="1">
      <alignment horizontal="center" vertical="center" wrapText="1"/>
      <protection locked="0"/>
    </xf>
    <xf numFmtId="0" fontId="28" fillId="35" borderId="21" xfId="0" applyFont="1" applyFill="1" applyBorder="1" applyAlignment="1" applyProtection="1">
      <alignment horizontal="center" vertical="center"/>
      <protection locked="0"/>
    </xf>
    <xf numFmtId="3" fontId="29" fillId="35" borderId="29" xfId="0" applyNumberFormat="1" applyFont="1" applyFill="1" applyBorder="1" applyAlignment="1" applyProtection="1">
      <alignment horizontal="right" vertical="center" wrapText="1"/>
    </xf>
    <xf numFmtId="3" fontId="29" fillId="35" borderId="37" xfId="0" applyNumberFormat="1" applyFont="1" applyFill="1" applyBorder="1" applyAlignment="1" applyProtection="1">
      <alignment horizontal="right" vertical="center" wrapText="1"/>
    </xf>
    <xf numFmtId="3" fontId="29" fillId="35" borderId="30" xfId="0" applyNumberFormat="1" applyFont="1" applyFill="1" applyBorder="1" applyAlignment="1" applyProtection="1">
      <alignment horizontal="right" vertical="center" wrapText="1"/>
    </xf>
    <xf numFmtId="0" fontId="29" fillId="36" borderId="25" xfId="0" applyFont="1" applyFill="1" applyBorder="1" applyAlignment="1" applyProtection="1">
      <alignment vertical="center" wrapText="1"/>
      <protection locked="0"/>
    </xf>
    <xf numFmtId="0" fontId="29" fillId="36" borderId="10" xfId="0" applyFont="1" applyFill="1" applyBorder="1" applyAlignment="1" applyProtection="1">
      <alignment vertical="center" wrapText="1"/>
      <protection locked="0"/>
    </xf>
    <xf numFmtId="0" fontId="29" fillId="33" borderId="25" xfId="24" applyFont="1" applyFill="1" applyBorder="1" applyAlignment="1" applyProtection="1">
      <alignment vertical="center" wrapText="1"/>
      <protection locked="0"/>
    </xf>
    <xf numFmtId="0" fontId="29" fillId="33" borderId="10" xfId="24" applyFont="1" applyFill="1" applyBorder="1" applyAlignment="1" applyProtection="1">
      <alignment vertical="center" wrapText="1"/>
      <protection locked="0"/>
    </xf>
    <xf numFmtId="0" fontId="29" fillId="36" borderId="25" xfId="24" applyFont="1" applyFill="1" applyBorder="1" applyAlignment="1" applyProtection="1">
      <alignment vertical="center" wrapText="1"/>
      <protection locked="0"/>
    </xf>
    <xf numFmtId="0" fontId="29" fillId="36" borderId="10" xfId="24" applyFont="1" applyFill="1" applyBorder="1" applyAlignment="1" applyProtection="1">
      <alignment vertical="center" wrapText="1"/>
      <protection locked="0"/>
    </xf>
    <xf numFmtId="0" fontId="29" fillId="34" borderId="10" xfId="43" applyFont="1" applyFill="1" applyBorder="1" applyAlignment="1" applyProtection="1">
      <alignment horizontal="right" vertical="center"/>
    </xf>
    <xf numFmtId="0" fontId="29" fillId="34" borderId="41" xfId="0" applyFont="1" applyFill="1" applyBorder="1" applyAlignment="1" applyProtection="1">
      <alignment horizontal="left" vertical="center" wrapText="1"/>
      <protection locked="0"/>
    </xf>
    <xf numFmtId="0" fontId="29" fillId="34" borderId="42" xfId="0" applyFont="1" applyFill="1" applyBorder="1" applyAlignment="1" applyProtection="1">
      <alignment horizontal="left" vertical="center" wrapText="1"/>
      <protection locked="0"/>
    </xf>
    <xf numFmtId="3" fontId="29" fillId="0" borderId="10" xfId="0" applyNumberFormat="1" applyFont="1" applyBorder="1" applyAlignment="1" applyProtection="1">
      <alignment horizontal="right" vertical="center" wrapText="1"/>
    </xf>
    <xf numFmtId="0" fontId="28" fillId="36" borderId="22" xfId="0" applyFont="1" applyFill="1" applyBorder="1" applyAlignment="1" applyProtection="1">
      <alignment horizontal="center" vertical="center" textRotation="90" wrapText="1"/>
      <protection locked="0"/>
    </xf>
    <xf numFmtId="0" fontId="28" fillId="36" borderId="24" xfId="0" applyFont="1" applyFill="1" applyBorder="1" applyAlignment="1" applyProtection="1">
      <alignment horizontal="center" vertical="center" textRotation="90" wrapText="1"/>
      <protection locked="0"/>
    </xf>
    <xf numFmtId="0" fontId="28" fillId="36" borderId="21" xfId="0" applyFont="1" applyFill="1" applyBorder="1" applyAlignment="1" applyProtection="1">
      <alignment horizontal="center" vertical="center" textRotation="90" wrapText="1"/>
      <protection locked="0"/>
    </xf>
    <xf numFmtId="0" fontId="27" fillId="0" borderId="0" xfId="0" applyFont="1" applyAlignment="1" applyProtection="1">
      <alignment horizontal="left" vertical="center" wrapText="1"/>
      <protection locked="0"/>
    </xf>
    <xf numFmtId="0" fontId="29" fillId="0" borderId="25" xfId="0" applyFont="1" applyFill="1" applyBorder="1" applyAlignment="1" applyProtection="1">
      <alignment horizontal="left" vertical="center" wrapText="1"/>
      <protection locked="0"/>
    </xf>
    <xf numFmtId="0" fontId="29" fillId="0" borderId="10" xfId="0" applyFont="1" applyFill="1" applyBorder="1" applyAlignment="1" applyProtection="1">
      <alignment horizontal="left" vertical="center" wrapText="1"/>
      <protection locked="0"/>
    </xf>
    <xf numFmtId="0" fontId="28" fillId="35" borderId="22" xfId="0" applyFont="1" applyFill="1" applyBorder="1" applyAlignment="1" applyProtection="1">
      <alignment horizontal="center" vertical="center" wrapText="1"/>
      <protection locked="0"/>
    </xf>
    <xf numFmtId="0" fontId="28" fillId="35" borderId="23" xfId="0" applyFont="1" applyFill="1" applyBorder="1" applyAlignment="1" applyProtection="1">
      <alignment horizontal="center" vertical="center" wrapText="1"/>
      <protection locked="0"/>
    </xf>
    <xf numFmtId="0" fontId="28" fillId="35" borderId="24" xfId="0" applyFont="1" applyFill="1" applyBorder="1" applyAlignment="1" applyProtection="1">
      <alignment horizontal="center" vertical="center" wrapText="1"/>
      <protection locked="0"/>
    </xf>
    <xf numFmtId="0" fontId="29" fillId="34" borderId="25" xfId="0" applyFont="1" applyFill="1" applyBorder="1" applyAlignment="1" applyProtection="1">
      <alignment horizontal="left" vertical="center" wrapText="1"/>
      <protection locked="0"/>
    </xf>
    <xf numFmtId="0" fontId="29" fillId="34" borderId="10" xfId="0" applyFont="1" applyFill="1" applyBorder="1" applyAlignment="1" applyProtection="1">
      <alignment horizontal="left" vertical="center" wrapText="1"/>
      <protection locked="0"/>
    </xf>
    <xf numFmtId="3" fontId="28" fillId="35" borderId="47" xfId="10" applyNumberFormat="1" applyFont="1" applyFill="1" applyBorder="1" applyAlignment="1" applyProtection="1">
      <alignment horizontal="center" vertical="center"/>
    </xf>
    <xf numFmtId="3" fontId="28" fillId="35" borderId="49" xfId="10" applyNumberFormat="1" applyFont="1" applyFill="1" applyBorder="1" applyAlignment="1" applyProtection="1">
      <alignment horizontal="center" vertical="center"/>
    </xf>
    <xf numFmtId="0" fontId="28" fillId="36" borderId="44" xfId="10" applyFont="1" applyFill="1" applyBorder="1" applyAlignment="1" applyProtection="1">
      <alignment horizontal="left" vertical="center"/>
      <protection locked="0"/>
    </xf>
    <xf numFmtId="0" fontId="28" fillId="36" borderId="45" xfId="10" applyFont="1" applyFill="1" applyBorder="1" applyAlignment="1" applyProtection="1">
      <alignment horizontal="left" vertical="center"/>
      <protection locked="0"/>
    </xf>
    <xf numFmtId="3" fontId="29" fillId="0" borderId="32" xfId="0" applyNumberFormat="1" applyFont="1" applyBorder="1" applyAlignment="1" applyProtection="1">
      <alignment horizontal="right" vertical="center" wrapText="1"/>
    </xf>
    <xf numFmtId="3" fontId="29" fillId="36" borderId="10" xfId="24" applyNumberFormat="1" applyFont="1" applyFill="1" applyBorder="1" applyAlignment="1" applyProtection="1">
      <alignment horizontal="right" vertical="center" wrapText="1"/>
    </xf>
    <xf numFmtId="3" fontId="29" fillId="36" borderId="32" xfId="24" applyNumberFormat="1" applyFont="1" applyFill="1" applyBorder="1" applyAlignment="1" applyProtection="1">
      <alignment horizontal="right" vertical="center" wrapText="1"/>
    </xf>
    <xf numFmtId="0" fontId="23" fillId="35" borderId="0" xfId="1" applyFont="1" applyFill="1" applyBorder="1" applyAlignment="1" applyProtection="1">
      <alignment horizontal="center" vertical="center" wrapText="1"/>
      <protection locked="0"/>
    </xf>
    <xf numFmtId="164" fontId="24" fillId="0" borderId="0" xfId="2" applyNumberFormat="1" applyFont="1" applyBorder="1" applyAlignment="1" applyProtection="1">
      <alignment horizontal="center"/>
    </xf>
    <xf numFmtId="0" fontId="28" fillId="36" borderId="10" xfId="0" applyFont="1" applyFill="1" applyBorder="1" applyAlignment="1" applyProtection="1">
      <alignment horizontal="center" vertical="center" textRotation="90"/>
      <protection locked="0"/>
    </xf>
    <xf numFmtId="0" fontId="28" fillId="36" borderId="32" xfId="0" applyFont="1" applyFill="1" applyBorder="1" applyAlignment="1" applyProtection="1">
      <alignment horizontal="center" vertical="center" textRotation="90"/>
      <protection locked="0"/>
    </xf>
    <xf numFmtId="0" fontId="28" fillId="36" borderId="10" xfId="0" applyFont="1" applyFill="1" applyBorder="1" applyAlignment="1" applyProtection="1">
      <alignment horizontal="center" vertical="center"/>
      <protection locked="0"/>
    </xf>
    <xf numFmtId="3" fontId="29" fillId="0" borderId="42" xfId="0" applyNumberFormat="1" applyFont="1" applyBorder="1" applyAlignment="1" applyProtection="1">
      <alignment horizontal="right" vertical="center" wrapText="1"/>
    </xf>
    <xf numFmtId="0" fontId="28" fillId="36" borderId="44" xfId="0" applyFont="1" applyFill="1" applyBorder="1" applyAlignment="1" applyProtection="1">
      <alignment horizontal="center" vertical="center"/>
    </xf>
    <xf numFmtId="0" fontId="28" fillId="36" borderId="45" xfId="0" applyFont="1" applyFill="1" applyBorder="1" applyAlignment="1" applyProtection="1">
      <alignment horizontal="center" vertical="center"/>
    </xf>
    <xf numFmtId="3" fontId="28" fillId="36" borderId="45" xfId="0" applyNumberFormat="1" applyFont="1" applyFill="1" applyBorder="1" applyAlignment="1" applyProtection="1">
      <alignment horizontal="center" vertical="center"/>
    </xf>
    <xf numFmtId="3" fontId="28" fillId="36" borderId="46" xfId="0" applyNumberFormat="1" applyFont="1" applyFill="1" applyBorder="1" applyAlignment="1" applyProtection="1">
      <alignment horizontal="center" vertical="center"/>
    </xf>
    <xf numFmtId="3" fontId="28" fillId="36" borderId="45" xfId="10" applyNumberFormat="1" applyFont="1" applyFill="1" applyBorder="1" applyAlignment="1" applyProtection="1">
      <alignment horizontal="center" vertical="center"/>
    </xf>
    <xf numFmtId="3" fontId="28" fillId="36" borderId="46" xfId="10" applyNumberFormat="1" applyFont="1" applyFill="1" applyBorder="1" applyAlignment="1" applyProtection="1">
      <alignment horizontal="center" vertical="center"/>
    </xf>
    <xf numFmtId="3" fontId="28" fillId="33" borderId="45" xfId="10" applyNumberFormat="1" applyFont="1" applyFill="1" applyBorder="1" applyAlignment="1" applyProtection="1">
      <alignment horizontal="center" vertical="center"/>
    </xf>
    <xf numFmtId="3" fontId="28" fillId="33" borderId="46" xfId="10" applyNumberFormat="1" applyFont="1" applyFill="1" applyBorder="1" applyAlignment="1" applyProtection="1">
      <alignment horizontal="center" vertical="center"/>
    </xf>
    <xf numFmtId="0" fontId="28" fillId="33" borderId="20" xfId="0" applyFont="1" applyFill="1" applyBorder="1" applyAlignment="1" applyProtection="1">
      <alignment horizontal="center" vertical="center"/>
      <protection locked="0"/>
    </xf>
    <xf numFmtId="0" fontId="28" fillId="33" borderId="21" xfId="0" applyFont="1" applyFill="1" applyBorder="1" applyAlignment="1" applyProtection="1">
      <alignment horizontal="center" vertical="center"/>
      <protection locked="0"/>
    </xf>
    <xf numFmtId="0" fontId="28" fillId="33" borderId="25" xfId="0" applyFont="1" applyFill="1" applyBorder="1" applyAlignment="1" applyProtection="1">
      <alignment horizontal="center" vertical="center"/>
      <protection locked="0"/>
    </xf>
    <xf numFmtId="0" fontId="28" fillId="33" borderId="10" xfId="0" applyFont="1" applyFill="1" applyBorder="1" applyAlignment="1" applyProtection="1">
      <alignment horizontal="center" vertical="center"/>
      <protection locked="0"/>
    </xf>
    <xf numFmtId="0" fontId="28" fillId="33" borderId="10" xfId="0" applyFont="1" applyFill="1" applyBorder="1" applyAlignment="1" applyProtection="1">
      <alignment horizontal="center" vertical="center" wrapText="1"/>
      <protection locked="0"/>
    </xf>
    <xf numFmtId="0" fontId="29" fillId="33" borderId="41" xfId="24" applyFont="1" applyFill="1" applyBorder="1" applyAlignment="1" applyProtection="1">
      <alignment vertical="center" wrapText="1"/>
      <protection locked="0"/>
    </xf>
    <xf numFmtId="0" fontId="29" fillId="33" borderId="42" xfId="24" applyFont="1" applyFill="1" applyBorder="1" applyAlignment="1" applyProtection="1">
      <alignment vertical="center" wrapText="1"/>
      <protection locked="0"/>
    </xf>
    <xf numFmtId="0" fontId="28" fillId="36" borderId="44" xfId="10" applyFont="1" applyFill="1" applyBorder="1" applyAlignment="1" applyProtection="1">
      <alignment horizontal="center" vertical="center"/>
      <protection locked="0"/>
    </xf>
    <xf numFmtId="0" fontId="28" fillId="36" borderId="45" xfId="10" applyFont="1" applyFill="1" applyBorder="1" applyAlignment="1" applyProtection="1">
      <alignment horizontal="center" vertical="center"/>
      <protection locked="0"/>
    </xf>
    <xf numFmtId="0" fontId="28" fillId="33" borderId="21" xfId="0" applyFont="1" applyFill="1" applyBorder="1" applyAlignment="1" applyProtection="1">
      <alignment horizontal="center" vertical="center"/>
    </xf>
    <xf numFmtId="0" fontId="28" fillId="33" borderId="31" xfId="0" applyFont="1" applyFill="1" applyBorder="1" applyAlignment="1" applyProtection="1">
      <alignment horizontal="center" vertical="center"/>
    </xf>
    <xf numFmtId="0" fontId="28" fillId="33" borderId="32" xfId="0" applyFont="1" applyFill="1" applyBorder="1" applyAlignment="1" applyProtection="1">
      <alignment horizontal="center" vertical="center" wrapText="1"/>
      <protection locked="0"/>
    </xf>
    <xf numFmtId="0" fontId="29" fillId="0" borderId="41" xfId="0" applyFont="1" applyFill="1" applyBorder="1" applyAlignment="1" applyProtection="1">
      <alignment horizontal="left" vertical="center" indent="1"/>
      <protection locked="0"/>
    </xf>
    <xf numFmtId="0" fontId="29" fillId="0" borderId="42" xfId="0" applyFont="1" applyFill="1" applyBorder="1" applyAlignment="1" applyProtection="1">
      <alignment horizontal="left" vertical="center" indent="1"/>
      <protection locked="0"/>
    </xf>
    <xf numFmtId="0" fontId="40" fillId="0" borderId="0" xfId="0" applyFont="1" applyAlignment="1" applyProtection="1">
      <alignment horizontal="left" vertical="center"/>
      <protection locked="0"/>
    </xf>
    <xf numFmtId="0" fontId="29" fillId="0" borderId="41" xfId="24" applyFont="1" applyFill="1" applyBorder="1" applyAlignment="1" applyProtection="1">
      <alignment horizontal="left" vertical="center" indent="1"/>
      <protection locked="0"/>
    </xf>
    <xf numFmtId="0" fontId="29" fillId="0" borderId="42" xfId="24" applyFont="1" applyFill="1" applyBorder="1" applyAlignment="1" applyProtection="1">
      <alignment horizontal="left" vertical="center" indent="1"/>
      <protection locked="0"/>
    </xf>
    <xf numFmtId="3" fontId="29" fillId="0" borderId="42" xfId="24" applyNumberFormat="1" applyFont="1" applyFill="1" applyBorder="1" applyAlignment="1" applyProtection="1">
      <alignment horizontal="right" vertical="center"/>
    </xf>
    <xf numFmtId="0" fontId="41" fillId="33" borderId="0" xfId="0" applyFont="1" applyFill="1" applyAlignment="1" applyProtection="1">
      <alignment horizontal="left" vertical="top" wrapText="1"/>
      <protection locked="0"/>
    </xf>
    <xf numFmtId="3" fontId="28" fillId="34" borderId="47" xfId="0" applyNumberFormat="1" applyFont="1" applyFill="1" applyBorder="1" applyAlignment="1" applyProtection="1">
      <alignment horizontal="center" vertical="center"/>
    </xf>
    <xf numFmtId="3" fontId="28" fillId="34" borderId="52" xfId="0" applyNumberFormat="1" applyFont="1" applyFill="1" applyBorder="1" applyAlignment="1" applyProtection="1">
      <alignment horizontal="center" vertical="center"/>
    </xf>
    <xf numFmtId="3" fontId="28" fillId="34" borderId="49" xfId="0" applyNumberFormat="1" applyFont="1" applyFill="1" applyBorder="1" applyAlignment="1" applyProtection="1">
      <alignment horizontal="center" vertical="center"/>
    </xf>
    <xf numFmtId="3" fontId="28" fillId="34" borderId="45" xfId="0" applyNumberFormat="1" applyFont="1" applyFill="1" applyBorder="1" applyAlignment="1" applyProtection="1">
      <alignment horizontal="center" vertical="center"/>
    </xf>
    <xf numFmtId="3" fontId="29" fillId="34" borderId="10" xfId="0" applyNumberFormat="1" applyFont="1" applyFill="1" applyBorder="1" applyAlignment="1" applyProtection="1">
      <alignment horizontal="right" vertical="center"/>
    </xf>
    <xf numFmtId="3" fontId="29" fillId="35" borderId="42" xfId="0" applyNumberFormat="1" applyFont="1" applyFill="1" applyBorder="1" applyAlignment="1" applyProtection="1">
      <alignment horizontal="right" vertical="center"/>
    </xf>
    <xf numFmtId="0" fontId="29" fillId="35" borderId="41" xfId="0" applyFont="1" applyFill="1" applyBorder="1" applyAlignment="1" applyProtection="1">
      <alignment horizontal="left" vertical="center" wrapText="1"/>
    </xf>
    <xf numFmtId="0" fontId="29" fillId="35" borderId="42" xfId="0" applyFont="1" applyFill="1" applyBorder="1" applyAlignment="1" applyProtection="1">
      <alignment horizontal="left" vertical="center" wrapText="1"/>
    </xf>
    <xf numFmtId="0" fontId="28" fillId="36" borderId="44" xfId="10" applyFont="1" applyFill="1" applyBorder="1" applyAlignment="1" applyProtection="1">
      <alignment vertical="center" wrapText="1"/>
    </xf>
    <xf numFmtId="0" fontId="28" fillId="36" borderId="45" xfId="10" applyFont="1" applyFill="1" applyBorder="1" applyAlignment="1" applyProtection="1">
      <alignment vertical="center" wrapText="1"/>
    </xf>
    <xf numFmtId="0" fontId="28" fillId="35" borderId="20" xfId="0" applyFont="1" applyFill="1" applyBorder="1" applyAlignment="1" applyProtection="1">
      <alignment horizontal="center" vertical="center" wrapText="1"/>
      <protection locked="0"/>
    </xf>
    <xf numFmtId="0" fontId="28" fillId="35" borderId="21" xfId="0" applyFont="1" applyFill="1" applyBorder="1" applyAlignment="1" applyProtection="1">
      <alignment horizontal="center" vertical="center" wrapText="1"/>
      <protection locked="0"/>
    </xf>
    <xf numFmtId="0" fontId="28" fillId="35" borderId="25" xfId="0" applyFont="1" applyFill="1" applyBorder="1" applyAlignment="1" applyProtection="1">
      <alignment horizontal="center" vertical="center" wrapText="1"/>
      <protection locked="0"/>
    </xf>
    <xf numFmtId="0" fontId="28" fillId="35" borderId="10" xfId="0" applyFont="1" applyFill="1" applyBorder="1" applyAlignment="1" applyProtection="1">
      <alignment horizontal="center" vertical="center" wrapText="1"/>
      <protection locked="0"/>
    </xf>
    <xf numFmtId="0" fontId="34" fillId="35" borderId="21" xfId="0" applyFont="1" applyFill="1" applyBorder="1" applyAlignment="1" applyProtection="1">
      <alignment horizontal="center" vertical="center" wrapText="1"/>
    </xf>
    <xf numFmtId="0" fontId="29" fillId="0" borderId="41" xfId="0" applyFont="1" applyFill="1" applyBorder="1" applyAlignment="1" applyProtection="1">
      <alignment horizontal="left" vertical="center" wrapText="1"/>
      <protection locked="0"/>
    </xf>
    <xf numFmtId="0" fontId="29" fillId="0" borderId="42" xfId="0" applyFont="1" applyFill="1" applyBorder="1" applyAlignment="1" applyProtection="1">
      <alignment horizontal="left" vertical="center" wrapText="1"/>
      <protection locked="0"/>
    </xf>
    <xf numFmtId="0" fontId="28" fillId="36" borderId="51" xfId="10" applyFont="1" applyFill="1" applyBorder="1" applyAlignment="1" applyProtection="1">
      <alignment horizontal="center" vertical="center"/>
    </xf>
    <xf numFmtId="0" fontId="29" fillId="35" borderId="10" xfId="43" applyFont="1" applyFill="1" applyBorder="1" applyAlignment="1" applyProtection="1">
      <alignment horizontal="right" vertical="center"/>
    </xf>
    <xf numFmtId="0" fontId="29" fillId="35" borderId="42" xfId="43" applyFont="1" applyFill="1" applyBorder="1" applyAlignment="1" applyProtection="1">
      <alignment horizontal="right" vertical="center"/>
    </xf>
    <xf numFmtId="0" fontId="28" fillId="36" borderId="47" xfId="10" applyFont="1" applyFill="1" applyBorder="1" applyAlignment="1" applyProtection="1">
      <alignment horizontal="center" vertical="center"/>
    </xf>
    <xf numFmtId="0" fontId="28" fillId="36" borderId="48" xfId="10" applyFont="1" applyFill="1" applyBorder="1" applyAlignment="1" applyProtection="1">
      <alignment horizontal="center" vertical="center"/>
    </xf>
    <xf numFmtId="0" fontId="29" fillId="35" borderId="11" xfId="43" applyFont="1" applyFill="1" applyBorder="1" applyAlignment="1" applyProtection="1">
      <alignment horizontal="right" vertical="center"/>
    </xf>
    <xf numFmtId="0" fontId="29" fillId="35" borderId="13" xfId="43" applyFont="1" applyFill="1" applyBorder="1" applyAlignment="1" applyProtection="1">
      <alignment horizontal="right" vertical="center"/>
    </xf>
    <xf numFmtId="0" fontId="28" fillId="35" borderId="20" xfId="0" applyFont="1" applyFill="1" applyBorder="1" applyAlignment="1" applyProtection="1">
      <alignment horizontal="center" vertical="center"/>
      <protection locked="0"/>
    </xf>
    <xf numFmtId="3" fontId="28" fillId="35" borderId="45" xfId="10" applyNumberFormat="1" applyFont="1" applyFill="1" applyBorder="1" applyAlignment="1" applyProtection="1">
      <alignment horizontal="center" vertical="center"/>
    </xf>
    <xf numFmtId="0" fontId="29" fillId="34" borderId="25" xfId="0" applyFont="1" applyFill="1" applyBorder="1" applyAlignment="1" applyProtection="1">
      <alignment horizontal="left" vertical="center"/>
    </xf>
    <xf numFmtId="0" fontId="29" fillId="34" borderId="10" xfId="0" applyFont="1" applyFill="1" applyBorder="1" applyAlignment="1" applyProtection="1">
      <alignment horizontal="left" vertical="center"/>
    </xf>
    <xf numFmtId="0" fontId="28" fillId="34" borderId="44" xfId="24" applyFont="1" applyFill="1" applyBorder="1" applyAlignment="1" applyProtection="1">
      <alignment horizontal="center" vertical="center" wrapText="1"/>
      <protection locked="0"/>
    </xf>
    <xf numFmtId="0" fontId="28" fillId="34" borderId="45" xfId="24"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wrapText="1"/>
    </xf>
    <xf numFmtId="0" fontId="28" fillId="36" borderId="31" xfId="0" applyFont="1" applyFill="1" applyBorder="1" applyAlignment="1" applyProtection="1">
      <alignment horizontal="center" vertical="center" wrapText="1"/>
    </xf>
    <xf numFmtId="3" fontId="29" fillId="36" borderId="10" xfId="24" applyNumberFormat="1" applyFont="1" applyFill="1" applyBorder="1" applyAlignment="1" applyProtection="1">
      <alignment horizontal="right" vertical="center"/>
    </xf>
    <xf numFmtId="0" fontId="29" fillId="36" borderId="25" xfId="24" applyFont="1" applyFill="1" applyBorder="1" applyAlignment="1" applyProtection="1">
      <alignment horizontal="left" vertical="center" wrapText="1"/>
    </xf>
    <xf numFmtId="0" fontId="29" fillId="36" borderId="10" xfId="24" applyFont="1" applyFill="1" applyBorder="1" applyAlignment="1" applyProtection="1">
      <alignment horizontal="left" vertical="center" wrapText="1"/>
    </xf>
    <xf numFmtId="0" fontId="29" fillId="0" borderId="25" xfId="0" applyFont="1" applyFill="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0" fontId="28" fillId="36" borderId="20" xfId="0" applyFont="1" applyFill="1" applyBorder="1" applyAlignment="1" applyProtection="1">
      <alignment horizontal="center" vertical="center"/>
      <protection locked="0"/>
    </xf>
    <xf numFmtId="0" fontId="28" fillId="36" borderId="25" xfId="0" applyFont="1" applyFill="1" applyBorder="1" applyAlignment="1" applyProtection="1">
      <alignment horizontal="center" vertical="center"/>
      <protection locked="0"/>
    </xf>
    <xf numFmtId="0" fontId="29" fillId="0" borderId="41" xfId="0" applyFont="1" applyFill="1" applyBorder="1" applyAlignment="1" applyProtection="1">
      <alignment horizontal="left" vertical="center" wrapText="1"/>
    </xf>
    <xf numFmtId="0" fontId="29" fillId="0" borderId="42" xfId="0" applyFont="1" applyFill="1" applyBorder="1" applyAlignment="1" applyProtection="1">
      <alignment horizontal="left" vertical="center" wrapText="1"/>
    </xf>
    <xf numFmtId="3" fontId="29" fillId="0" borderId="42" xfId="0" applyNumberFormat="1" applyFont="1" applyBorder="1" applyAlignment="1" applyProtection="1">
      <alignment horizontal="right" vertical="center"/>
    </xf>
    <xf numFmtId="3" fontId="29" fillId="0" borderId="43" xfId="0" applyNumberFormat="1" applyFont="1" applyBorder="1" applyAlignment="1" applyProtection="1">
      <alignment horizontal="right" vertical="center" wrapText="1"/>
    </xf>
    <xf numFmtId="3" fontId="29" fillId="0" borderId="42" xfId="0" applyNumberFormat="1" applyFont="1" applyFill="1" applyBorder="1" applyAlignment="1" applyProtection="1">
      <alignment horizontal="right" vertical="center"/>
    </xf>
    <xf numFmtId="3" fontId="29" fillId="0" borderId="10" xfId="0" applyNumberFormat="1" applyFont="1" applyFill="1" applyBorder="1" applyAlignment="1" applyProtection="1">
      <alignment horizontal="right" vertical="center"/>
    </xf>
    <xf numFmtId="0" fontId="29" fillId="34" borderId="25" xfId="24" applyFont="1" applyFill="1" applyBorder="1" applyAlignment="1" applyProtection="1">
      <alignment horizontal="left" vertical="center" wrapText="1"/>
      <protection locked="0"/>
    </xf>
    <xf numFmtId="0" fontId="29" fillId="34" borderId="10" xfId="24" applyFont="1" applyFill="1" applyBorder="1" applyAlignment="1" applyProtection="1">
      <alignment horizontal="left" vertical="center" wrapText="1"/>
      <protection locked="0"/>
    </xf>
    <xf numFmtId="0" fontId="29" fillId="35" borderId="29" xfId="43" applyFont="1" applyFill="1" applyBorder="1" applyAlignment="1" applyProtection="1">
      <alignment horizontal="right" vertical="center"/>
    </xf>
    <xf numFmtId="0" fontId="29" fillId="35" borderId="30" xfId="43" applyFont="1" applyFill="1" applyBorder="1" applyAlignment="1" applyProtection="1">
      <alignment horizontal="right" vertical="center"/>
    </xf>
    <xf numFmtId="0" fontId="28" fillId="35" borderId="20" xfId="0" applyFont="1" applyFill="1" applyBorder="1" applyAlignment="1" applyProtection="1">
      <alignment horizontal="center"/>
    </xf>
    <xf numFmtId="0" fontId="28" fillId="35" borderId="21" xfId="0" applyFont="1" applyFill="1" applyBorder="1" applyAlignment="1" applyProtection="1">
      <alignment horizontal="center"/>
    </xf>
    <xf numFmtId="0" fontId="28" fillId="35" borderId="31" xfId="0" applyFont="1" applyFill="1" applyBorder="1" applyAlignment="1" applyProtection="1">
      <alignment horizontal="center"/>
    </xf>
    <xf numFmtId="0" fontId="28" fillId="35" borderId="11" xfId="44" applyFont="1" applyFill="1" applyBorder="1" applyAlignment="1" applyProtection="1">
      <alignment horizontal="center" vertical="center" textRotation="90" wrapText="1"/>
      <protection locked="0"/>
    </xf>
    <xf numFmtId="0" fontId="28" fillId="35" borderId="35" xfId="44" applyFont="1" applyFill="1" applyBorder="1" applyAlignment="1" applyProtection="1">
      <alignment horizontal="center" vertical="center" textRotation="90" wrapText="1"/>
      <protection locked="0"/>
    </xf>
    <xf numFmtId="0" fontId="28" fillId="35" borderId="14" xfId="44" applyFont="1" applyFill="1" applyBorder="1" applyAlignment="1" applyProtection="1">
      <alignment horizontal="center" vertical="center" textRotation="90" wrapText="1"/>
      <protection locked="0"/>
    </xf>
    <xf numFmtId="0" fontId="28" fillId="35" borderId="36" xfId="44" applyFont="1" applyFill="1" applyBorder="1" applyAlignment="1" applyProtection="1">
      <alignment horizontal="center" vertical="center" textRotation="90" wrapText="1"/>
      <protection locked="0"/>
    </xf>
    <xf numFmtId="0" fontId="28" fillId="35" borderId="13" xfId="44" applyFont="1" applyFill="1" applyBorder="1" applyAlignment="1" applyProtection="1">
      <alignment horizontal="center" vertical="center" textRotation="90" wrapText="1"/>
      <protection locked="0"/>
    </xf>
    <xf numFmtId="0" fontId="28" fillId="35" borderId="16" xfId="44" applyFont="1" applyFill="1" applyBorder="1" applyAlignment="1" applyProtection="1">
      <alignment horizontal="center" vertical="center" textRotation="90" wrapText="1"/>
      <protection locked="0"/>
    </xf>
    <xf numFmtId="0" fontId="29" fillId="34" borderId="10" xfId="0" applyFont="1" applyFill="1" applyBorder="1" applyAlignment="1" applyProtection="1">
      <alignment horizontal="right" vertical="center"/>
    </xf>
    <xf numFmtId="0" fontId="28" fillId="35" borderId="10" xfId="44" applyFont="1" applyFill="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28" fillId="35" borderId="21" xfId="0" applyFont="1" applyFill="1" applyBorder="1" applyAlignment="1" applyProtection="1">
      <alignment horizontal="center" vertical="center"/>
    </xf>
    <xf numFmtId="0" fontId="28" fillId="35" borderId="31" xfId="0" applyFont="1" applyFill="1" applyBorder="1" applyAlignment="1" applyProtection="1">
      <alignment horizontal="center" vertical="center"/>
    </xf>
    <xf numFmtId="0" fontId="28" fillId="35" borderId="32" xfId="44" applyFont="1" applyFill="1" applyBorder="1" applyAlignment="1" applyProtection="1">
      <alignment horizontal="center" vertical="center"/>
      <protection locked="0"/>
    </xf>
    <xf numFmtId="0" fontId="28" fillId="35" borderId="10" xfId="44" applyFont="1" applyFill="1" applyBorder="1" applyAlignment="1" applyProtection="1">
      <alignment horizontal="center" vertical="center" wrapText="1"/>
      <protection locked="0"/>
    </xf>
    <xf numFmtId="0" fontId="28" fillId="35" borderId="17" xfId="44" applyFont="1" applyFill="1" applyBorder="1" applyAlignment="1" applyProtection="1">
      <alignment horizontal="center" vertical="center"/>
      <protection locked="0"/>
    </xf>
    <xf numFmtId="0" fontId="28" fillId="35" borderId="26" xfId="44" applyFont="1" applyFill="1" applyBorder="1" applyAlignment="1" applyProtection="1">
      <alignment horizontal="center" vertical="center"/>
      <protection locked="0"/>
    </xf>
    <xf numFmtId="0" fontId="28" fillId="35" borderId="18" xfId="44" applyFont="1" applyFill="1" applyBorder="1" applyAlignment="1" applyProtection="1">
      <alignment horizontal="center" vertical="center"/>
      <protection locked="0"/>
    </xf>
    <xf numFmtId="0" fontId="28" fillId="35" borderId="19" xfId="44" applyFont="1" applyFill="1" applyBorder="1" applyAlignment="1" applyProtection="1">
      <alignment horizontal="center" vertical="center"/>
      <protection locked="0"/>
    </xf>
    <xf numFmtId="0" fontId="28" fillId="36" borderId="49" xfId="10" applyFont="1" applyFill="1" applyBorder="1" applyAlignment="1" applyProtection="1">
      <alignment horizontal="center" vertical="center"/>
    </xf>
    <xf numFmtId="0" fontId="21" fillId="0" borderId="0" xfId="0" applyFont="1" applyProtection="1">
      <protection locked="0"/>
    </xf>
    <xf numFmtId="0" fontId="28" fillId="35" borderId="20" xfId="44" applyFont="1" applyFill="1" applyBorder="1" applyAlignment="1" applyProtection="1">
      <alignment horizontal="center" vertical="center"/>
      <protection locked="0"/>
    </xf>
    <xf numFmtId="0" fontId="28" fillId="35" borderId="21" xfId="44" applyFont="1" applyFill="1" applyBorder="1" applyAlignment="1" applyProtection="1">
      <alignment horizontal="center" vertical="center"/>
      <protection locked="0"/>
    </xf>
    <xf numFmtId="0" fontId="28" fillId="35" borderId="25" xfId="44" applyFont="1" applyFill="1" applyBorder="1" applyAlignment="1" applyProtection="1">
      <alignment horizontal="center" vertical="center"/>
      <protection locked="0"/>
    </xf>
    <xf numFmtId="0" fontId="29" fillId="34" borderId="19" xfId="43" applyFont="1" applyFill="1" applyBorder="1" applyAlignment="1" applyProtection="1">
      <alignment horizontal="right" vertical="center"/>
    </xf>
    <xf numFmtId="0" fontId="29" fillId="35" borderId="19" xfId="43" applyFont="1" applyFill="1" applyBorder="1" applyAlignment="1" applyProtection="1">
      <alignment horizontal="right" vertical="center"/>
    </xf>
    <xf numFmtId="0" fontId="28" fillId="35" borderId="33" xfId="44" applyFont="1" applyFill="1" applyBorder="1" applyAlignment="1" applyProtection="1">
      <alignment horizontal="center" vertical="center" textRotation="90"/>
      <protection locked="0"/>
    </xf>
    <xf numFmtId="0" fontId="28" fillId="35" borderId="12" xfId="44" applyFont="1" applyFill="1" applyBorder="1" applyAlignment="1" applyProtection="1">
      <alignment horizontal="center" vertical="center" textRotation="90"/>
      <protection locked="0"/>
    </xf>
    <xf numFmtId="0" fontId="28" fillId="35" borderId="13" xfId="44" applyFont="1" applyFill="1" applyBorder="1" applyAlignment="1" applyProtection="1">
      <alignment horizontal="center" vertical="center" textRotation="90"/>
      <protection locked="0"/>
    </xf>
    <xf numFmtId="0" fontId="28" fillId="35" borderId="34" xfId="44" applyFont="1" applyFill="1" applyBorder="1" applyAlignment="1" applyProtection="1">
      <alignment horizontal="center" vertical="center" textRotation="90"/>
      <protection locked="0"/>
    </xf>
    <xf numFmtId="0" fontId="28" fillId="35" borderId="15" xfId="44" applyFont="1" applyFill="1" applyBorder="1" applyAlignment="1" applyProtection="1">
      <alignment horizontal="center" vertical="center" textRotation="90"/>
      <protection locked="0"/>
    </xf>
    <xf numFmtId="0" fontId="28" fillId="35" borderId="16" xfId="44" applyFont="1" applyFill="1" applyBorder="1" applyAlignment="1" applyProtection="1">
      <alignment horizontal="center" vertical="center" textRotation="90"/>
      <protection locked="0"/>
    </xf>
    <xf numFmtId="0" fontId="28" fillId="36" borderId="45" xfId="10" applyFont="1" applyFill="1" applyBorder="1" applyAlignment="1" applyProtection="1">
      <alignment horizontal="center" vertical="center"/>
    </xf>
    <xf numFmtId="0" fontId="28" fillId="36" borderId="46" xfId="10" applyFont="1" applyFill="1" applyBorder="1" applyAlignment="1" applyProtection="1">
      <alignment horizontal="center" vertical="center"/>
    </xf>
    <xf numFmtId="0" fontId="28" fillId="36" borderId="44" xfId="10" applyFont="1" applyFill="1" applyBorder="1" applyAlignment="1" applyProtection="1">
      <alignment horizontal="left" vertical="center" indent="1"/>
    </xf>
    <xf numFmtId="0" fontId="28" fillId="36" borderId="45" xfId="10" applyFont="1" applyFill="1" applyBorder="1" applyAlignment="1" applyProtection="1">
      <alignment horizontal="left" vertical="center" indent="1"/>
    </xf>
    <xf numFmtId="0" fontId="29" fillId="35" borderId="10" xfId="0" applyFont="1" applyFill="1" applyBorder="1" applyAlignment="1" applyProtection="1">
      <alignment horizontal="right" vertical="center"/>
    </xf>
    <xf numFmtId="0" fontId="29" fillId="35" borderId="42" xfId="0" applyFont="1" applyFill="1" applyBorder="1" applyAlignment="1" applyProtection="1">
      <alignment horizontal="right" vertical="center"/>
    </xf>
    <xf numFmtId="0" fontId="28" fillId="36" borderId="20" xfId="0"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wrapText="1"/>
      <protection locked="0"/>
    </xf>
    <xf numFmtId="0" fontId="28" fillId="35" borderId="44" xfId="0" applyFont="1" applyFill="1" applyBorder="1" applyAlignment="1" applyProtection="1">
      <alignment horizontal="center" vertical="center"/>
    </xf>
    <xf numFmtId="0" fontId="28" fillId="35" borderId="45" xfId="0" applyFont="1" applyFill="1" applyBorder="1" applyAlignment="1" applyProtection="1">
      <alignment horizontal="center" vertical="center"/>
    </xf>
    <xf numFmtId="0" fontId="29" fillId="36" borderId="41" xfId="0" applyFont="1" applyFill="1" applyBorder="1" applyAlignment="1" applyProtection="1">
      <alignment horizontal="left" vertical="center"/>
    </xf>
    <xf numFmtId="0" fontId="29" fillId="36" borderId="42" xfId="0" applyFont="1" applyFill="1" applyBorder="1" applyAlignment="1" applyProtection="1">
      <alignment horizontal="left" vertical="center"/>
    </xf>
    <xf numFmtId="3" fontId="29" fillId="36" borderId="42" xfId="24" applyNumberFormat="1" applyFont="1" applyFill="1" applyBorder="1" applyAlignment="1" applyProtection="1">
      <alignment horizontal="right" vertical="center" wrapText="1"/>
    </xf>
    <xf numFmtId="3" fontId="29" fillId="35" borderId="28" xfId="0" applyNumberFormat="1" applyFont="1" applyFill="1" applyBorder="1" applyAlignment="1" applyProtection="1">
      <alignment horizontal="right" vertical="center" wrapText="1"/>
    </xf>
    <xf numFmtId="0" fontId="29" fillId="35" borderId="27" xfId="0" applyFont="1" applyFill="1" applyBorder="1" applyAlignment="1" applyProtection="1">
      <alignment horizontal="center" vertical="center"/>
      <protection locked="0"/>
    </xf>
    <xf numFmtId="0" fontId="29" fillId="35" borderId="28" xfId="0" applyFont="1" applyFill="1" applyBorder="1" applyAlignment="1" applyProtection="1">
      <alignment horizontal="center" vertical="center"/>
      <protection locked="0"/>
    </xf>
    <xf numFmtId="0" fontId="29" fillId="35" borderId="25" xfId="0" applyFont="1" applyFill="1" applyBorder="1" applyAlignment="1" applyProtection="1">
      <alignment horizontal="left" vertical="center" wrapText="1"/>
    </xf>
    <xf numFmtId="0" fontId="29" fillId="35" borderId="10" xfId="0" applyFont="1" applyFill="1" applyBorder="1" applyAlignment="1" applyProtection="1">
      <alignment horizontal="left" vertical="center" wrapText="1"/>
    </xf>
    <xf numFmtId="0" fontId="29" fillId="34" borderId="25" xfId="0" applyFont="1" applyFill="1" applyBorder="1" applyAlignment="1" applyProtection="1">
      <alignment horizontal="left" vertical="center" wrapText="1" indent="1"/>
    </xf>
    <xf numFmtId="0" fontId="29" fillId="34" borderId="10" xfId="0" applyFont="1" applyFill="1" applyBorder="1" applyAlignment="1" applyProtection="1">
      <alignment horizontal="left" vertical="center" wrapText="1" indent="1"/>
    </xf>
    <xf numFmtId="0" fontId="29" fillId="35" borderId="25" xfId="0" applyFont="1" applyFill="1" applyBorder="1" applyAlignment="1" applyProtection="1">
      <alignment horizontal="left" vertical="center" wrapText="1" indent="1"/>
    </xf>
    <xf numFmtId="0" fontId="29" fillId="35" borderId="10" xfId="0" applyFont="1" applyFill="1" applyBorder="1" applyAlignment="1" applyProtection="1">
      <alignment horizontal="left" vertical="center" wrapText="1" indent="1"/>
    </xf>
    <xf numFmtId="0" fontId="29" fillId="35" borderId="41" xfId="0" applyFont="1" applyFill="1" applyBorder="1" applyAlignment="1" applyProtection="1">
      <alignment horizontal="left" vertical="center" wrapText="1" indent="1"/>
    </xf>
    <xf numFmtId="0" fontId="29" fillId="35" borderId="42" xfId="0" applyFont="1" applyFill="1" applyBorder="1" applyAlignment="1" applyProtection="1">
      <alignment horizontal="left" vertical="center" wrapText="1" indent="1"/>
    </xf>
    <xf numFmtId="3" fontId="29" fillId="35" borderId="10" xfId="0" applyNumberFormat="1" applyFont="1" applyFill="1" applyBorder="1" applyAlignment="1" applyProtection="1">
      <alignment horizontal="right" vertical="center"/>
    </xf>
    <xf numFmtId="0" fontId="29" fillId="34" borderId="25" xfId="0" applyFont="1" applyFill="1" applyBorder="1" applyAlignment="1" applyProtection="1">
      <alignment horizontal="left" vertical="center" wrapText="1"/>
    </xf>
    <xf numFmtId="0" fontId="29" fillId="34" borderId="10" xfId="0" applyFont="1" applyFill="1" applyBorder="1" applyAlignment="1" applyProtection="1">
      <alignment horizontal="left" vertical="center" wrapText="1"/>
    </xf>
    <xf numFmtId="0" fontId="28" fillId="35" borderId="17" xfId="0" applyFont="1" applyFill="1" applyBorder="1" applyAlignment="1" applyProtection="1">
      <alignment horizontal="center" vertical="center" textRotation="90" wrapText="1"/>
      <protection locked="0"/>
    </xf>
    <xf numFmtId="0" fontId="28" fillId="35" borderId="18" xfId="0" applyFont="1" applyFill="1" applyBorder="1" applyAlignment="1" applyProtection="1">
      <alignment horizontal="center" vertical="center" textRotation="90" wrapText="1"/>
      <protection locked="0"/>
    </xf>
    <xf numFmtId="0" fontId="28" fillId="35" borderId="19" xfId="0" applyFont="1" applyFill="1" applyBorder="1" applyAlignment="1" applyProtection="1">
      <alignment horizontal="center" vertical="center" textRotation="90" wrapText="1"/>
      <protection locked="0"/>
    </xf>
    <xf numFmtId="0" fontId="28" fillId="35" borderId="26" xfId="0" applyFont="1" applyFill="1" applyBorder="1" applyAlignment="1" applyProtection="1">
      <alignment horizontal="center" vertical="center" textRotation="90" wrapText="1"/>
      <protection locked="0"/>
    </xf>
    <xf numFmtId="0" fontId="29" fillId="35" borderId="17" xfId="0" applyFont="1" applyFill="1" applyBorder="1" applyAlignment="1" applyProtection="1">
      <alignment horizontal="right" vertical="center"/>
    </xf>
    <xf numFmtId="0" fontId="29" fillId="35" borderId="26" xfId="0" applyFont="1" applyFill="1" applyBorder="1" applyAlignment="1" applyProtection="1">
      <alignment horizontal="right" vertical="center"/>
    </xf>
    <xf numFmtId="0" fontId="29" fillId="34" borderId="17" xfId="0" applyFont="1" applyFill="1" applyBorder="1" applyAlignment="1" applyProtection="1">
      <alignment horizontal="right" vertical="center"/>
    </xf>
    <xf numFmtId="0" fontId="29" fillId="34" borderId="26" xfId="0" applyFont="1" applyFill="1" applyBorder="1" applyAlignment="1" applyProtection="1">
      <alignment horizontal="right" vertical="center"/>
    </xf>
    <xf numFmtId="0" fontId="29" fillId="35" borderId="25" xfId="0" applyFont="1" applyFill="1" applyBorder="1" applyAlignment="1" applyProtection="1">
      <alignment horizontal="left" vertical="center"/>
    </xf>
    <xf numFmtId="0" fontId="29" fillId="35" borderId="10" xfId="0" applyFont="1" applyFill="1" applyBorder="1" applyAlignment="1" applyProtection="1">
      <alignment horizontal="left" vertical="center"/>
    </xf>
    <xf numFmtId="0" fontId="29" fillId="35" borderId="41" xfId="0" applyFont="1" applyFill="1" applyBorder="1" applyAlignment="1" applyProtection="1">
      <alignment horizontal="left" vertical="center"/>
    </xf>
    <xf numFmtId="0" fontId="29" fillId="35" borderId="42" xfId="0" applyFont="1" applyFill="1" applyBorder="1" applyAlignment="1" applyProtection="1">
      <alignment horizontal="left" vertical="center"/>
    </xf>
    <xf numFmtId="0" fontId="28" fillId="36" borderId="50" xfId="10" applyFont="1" applyFill="1" applyBorder="1" applyAlignment="1" applyProtection="1">
      <alignment horizontal="left" vertical="center"/>
    </xf>
    <xf numFmtId="0" fontId="28" fillId="36" borderId="51" xfId="10" applyFont="1" applyFill="1" applyBorder="1" applyAlignment="1" applyProtection="1">
      <alignment horizontal="left" vertical="center"/>
    </xf>
    <xf numFmtId="0" fontId="31" fillId="0" borderId="0" xfId="0" applyFont="1" applyAlignment="1" applyProtection="1">
      <alignment horizontal="center" vertical="center" wrapText="1"/>
      <protection locked="0"/>
    </xf>
    <xf numFmtId="0" fontId="29" fillId="34" borderId="25" xfId="24" applyFont="1" applyFill="1" applyBorder="1" applyAlignment="1" applyProtection="1">
      <alignment horizontal="left" vertical="center"/>
      <protection locked="0"/>
    </xf>
    <xf numFmtId="0" fontId="29" fillId="34" borderId="10" xfId="24" applyFont="1" applyFill="1" applyBorder="1" applyAlignment="1" applyProtection="1">
      <alignment horizontal="left" vertical="center"/>
      <protection locked="0"/>
    </xf>
    <xf numFmtId="0" fontId="29" fillId="0" borderId="25" xfId="0" applyFont="1" applyFill="1" applyBorder="1" applyAlignment="1" applyProtection="1">
      <alignment horizontal="left" vertical="center"/>
      <protection locked="0"/>
    </xf>
    <xf numFmtId="0" fontId="29" fillId="0" borderId="10" xfId="0" applyFont="1" applyFill="1" applyBorder="1" applyAlignment="1" applyProtection="1">
      <alignment horizontal="left" vertical="center"/>
      <protection locked="0"/>
    </xf>
    <xf numFmtId="0" fontId="29" fillId="34" borderId="44" xfId="0" applyFont="1" applyFill="1" applyBorder="1" applyAlignment="1" applyProtection="1">
      <alignment horizontal="left" vertical="center"/>
    </xf>
    <xf numFmtId="0" fontId="29" fillId="34" borderId="45" xfId="0" applyFont="1" applyFill="1" applyBorder="1" applyAlignment="1" applyProtection="1">
      <alignment horizontal="left" vertical="center"/>
    </xf>
    <xf numFmtId="0" fontId="28" fillId="35" borderId="17" xfId="44" applyFont="1" applyFill="1" applyBorder="1" applyAlignment="1" applyProtection="1">
      <alignment horizontal="center" vertical="center" wrapText="1"/>
      <protection locked="0"/>
    </xf>
    <xf numFmtId="0" fontId="28" fillId="35" borderId="19" xfId="44" applyFont="1" applyFill="1" applyBorder="1" applyAlignment="1" applyProtection="1">
      <alignment horizontal="center" vertical="center" wrapText="1"/>
      <protection locked="0"/>
    </xf>
    <xf numFmtId="0" fontId="29" fillId="0" borderId="25" xfId="0" applyFont="1" applyFill="1" applyBorder="1" applyAlignment="1" applyProtection="1">
      <alignment horizontal="left" vertical="center" indent="1"/>
      <protection locked="0"/>
    </xf>
    <xf numFmtId="0" fontId="29" fillId="0" borderId="10" xfId="0" applyFont="1" applyFill="1" applyBorder="1" applyAlignment="1" applyProtection="1">
      <alignment horizontal="left" vertical="center" indent="1"/>
      <protection locked="0"/>
    </xf>
    <xf numFmtId="0" fontId="29" fillId="36" borderId="25" xfId="24" applyFont="1" applyFill="1" applyBorder="1" applyAlignment="1" applyProtection="1">
      <alignment horizontal="left" vertical="center" indent="1"/>
      <protection locked="0"/>
    </xf>
    <xf numFmtId="0" fontId="29" fillId="36" borderId="10" xfId="24" applyFont="1" applyFill="1" applyBorder="1" applyAlignment="1" applyProtection="1">
      <alignment horizontal="left" vertical="center" indent="1"/>
      <protection locked="0"/>
    </xf>
    <xf numFmtId="0" fontId="29" fillId="0" borderId="25" xfId="24" applyFont="1" applyFill="1" applyBorder="1" applyAlignment="1" applyProtection="1">
      <alignment horizontal="left" vertical="center" indent="1"/>
      <protection locked="0"/>
    </xf>
    <xf numFmtId="0" fontId="29" fillId="0" borderId="10" xfId="24" applyFont="1" applyFill="1" applyBorder="1" applyAlignment="1" applyProtection="1">
      <alignment horizontal="left" vertical="center" indent="1"/>
      <protection locked="0"/>
    </xf>
    <xf numFmtId="0" fontId="29" fillId="33" borderId="25" xfId="0" applyFont="1" applyFill="1" applyBorder="1" applyAlignment="1" applyProtection="1">
      <alignment horizontal="left" vertical="center" indent="1"/>
      <protection locked="0"/>
    </xf>
    <xf numFmtId="0" fontId="29" fillId="33" borderId="10" xfId="0" applyFont="1" applyFill="1" applyBorder="1" applyAlignment="1" applyProtection="1">
      <alignment horizontal="left" vertical="center" indent="1"/>
      <protection locked="0"/>
    </xf>
    <xf numFmtId="3" fontId="29" fillId="33" borderId="10" xfId="24" applyNumberFormat="1" applyFont="1" applyFill="1" applyBorder="1" applyAlignment="1" applyProtection="1">
      <alignment horizontal="right" vertical="center"/>
    </xf>
    <xf numFmtId="0" fontId="28" fillId="33" borderId="44" xfId="10" applyFont="1" applyFill="1" applyBorder="1" applyAlignment="1" applyProtection="1">
      <alignment horizontal="center" vertical="center"/>
      <protection locked="0"/>
    </xf>
    <xf numFmtId="0" fontId="28" fillId="33" borderId="45" xfId="10" applyFont="1" applyFill="1" applyBorder="1" applyAlignment="1" applyProtection="1">
      <alignment horizontal="center" vertical="center"/>
      <protection locked="0"/>
    </xf>
    <xf numFmtId="3" fontId="29" fillId="0" borderId="10" xfId="24" applyNumberFormat="1" applyFont="1" applyFill="1" applyBorder="1" applyAlignment="1" applyProtection="1">
      <alignment horizontal="right" vertical="center"/>
    </xf>
    <xf numFmtId="3" fontId="29" fillId="33" borderId="17" xfId="24" applyNumberFormat="1" applyFont="1" applyFill="1" applyBorder="1" applyAlignment="1" applyProtection="1">
      <alignment horizontal="right" vertical="center"/>
    </xf>
    <xf numFmtId="3" fontId="29" fillId="33" borderId="18" xfId="24" applyNumberFormat="1" applyFont="1" applyFill="1" applyBorder="1" applyAlignment="1" applyProtection="1">
      <alignment horizontal="right" vertical="center"/>
    </xf>
    <xf numFmtId="3" fontId="29" fillId="33" borderId="19" xfId="24" applyNumberFormat="1" applyFont="1" applyFill="1" applyBorder="1" applyAlignment="1" applyProtection="1">
      <alignment horizontal="right" vertical="center"/>
    </xf>
    <xf numFmtId="0" fontId="28" fillId="35" borderId="22" xfId="0" applyFont="1" applyFill="1" applyBorder="1" applyAlignment="1" applyProtection="1">
      <alignment horizontal="center" vertical="center"/>
    </xf>
    <xf numFmtId="0" fontId="28" fillId="35" borderId="23" xfId="0" applyFont="1" applyFill="1" applyBorder="1" applyAlignment="1" applyProtection="1">
      <alignment horizontal="center" vertical="center"/>
    </xf>
    <xf numFmtId="0" fontId="28" fillId="35" borderId="24" xfId="0" applyFont="1" applyFill="1" applyBorder="1" applyAlignment="1" applyProtection="1">
      <alignment horizontal="center" vertical="center"/>
    </xf>
    <xf numFmtId="0" fontId="28" fillId="36" borderId="38" xfId="10" applyFont="1" applyFill="1" applyBorder="1" applyAlignment="1" applyProtection="1">
      <alignment horizontal="center" vertical="center"/>
    </xf>
    <xf numFmtId="0" fontId="28" fillId="36" borderId="39" xfId="10" applyFont="1" applyFill="1" applyBorder="1" applyAlignment="1" applyProtection="1">
      <alignment horizontal="center" vertical="center"/>
    </xf>
    <xf numFmtId="0" fontId="29" fillId="35" borderId="29" xfId="0" applyFont="1" applyFill="1" applyBorder="1" applyAlignment="1" applyProtection="1">
      <alignment horizontal="right" vertical="center"/>
    </xf>
    <xf numFmtId="0" fontId="29" fillId="35" borderId="30" xfId="0" applyFont="1" applyFill="1" applyBorder="1" applyAlignment="1" applyProtection="1">
      <alignment horizontal="right" vertical="center"/>
    </xf>
    <xf numFmtId="3" fontId="28" fillId="35" borderId="45" xfId="0" applyNumberFormat="1" applyFont="1" applyFill="1" applyBorder="1" applyAlignment="1" applyProtection="1">
      <alignment horizontal="center" vertical="center"/>
    </xf>
    <xf numFmtId="0" fontId="29" fillId="36" borderId="25" xfId="0" applyFont="1" applyFill="1" applyBorder="1" applyAlignment="1" applyProtection="1">
      <alignment horizontal="left" vertical="center"/>
    </xf>
    <xf numFmtId="0" fontId="29" fillId="36" borderId="10" xfId="0" applyFont="1" applyFill="1" applyBorder="1" applyAlignment="1" applyProtection="1">
      <alignment horizontal="left" vertical="center"/>
    </xf>
    <xf numFmtId="3" fontId="29" fillId="35" borderId="10" xfId="0" applyNumberFormat="1" applyFont="1" applyFill="1" applyBorder="1" applyAlignment="1" applyProtection="1">
      <alignment horizontal="right" vertical="center" wrapText="1"/>
    </xf>
    <xf numFmtId="3" fontId="29" fillId="36" borderId="10" xfId="0" applyNumberFormat="1" applyFont="1" applyFill="1" applyBorder="1" applyAlignment="1" applyProtection="1">
      <alignment horizontal="right" vertical="center" wrapText="1"/>
    </xf>
    <xf numFmtId="0" fontId="22" fillId="36" borderId="38" xfId="0" applyFont="1" applyFill="1" applyBorder="1" applyAlignment="1" applyProtection="1">
      <alignment horizontal="center" vertical="center" textRotation="90" wrapText="1"/>
      <protection locked="0"/>
    </xf>
    <xf numFmtId="0" fontId="22" fillId="36" borderId="39" xfId="0" applyFont="1" applyFill="1" applyBorder="1" applyAlignment="1" applyProtection="1">
      <alignment horizontal="center" vertical="center" textRotation="90" wrapText="1"/>
      <protection locked="0"/>
    </xf>
    <xf numFmtId="0" fontId="22" fillId="36" borderId="14" xfId="0" applyFont="1" applyFill="1" applyBorder="1" applyAlignment="1" applyProtection="1">
      <alignment horizontal="center" vertical="center" textRotation="90" wrapText="1"/>
      <protection locked="0"/>
    </xf>
    <xf numFmtId="0" fontId="22" fillId="36" borderId="36" xfId="0" applyFont="1" applyFill="1" applyBorder="1" applyAlignment="1" applyProtection="1">
      <alignment horizontal="center" vertical="center" textRotation="90" wrapText="1"/>
      <protection locked="0"/>
    </xf>
    <xf numFmtId="3" fontId="29" fillId="35" borderId="17" xfId="0" applyNumberFormat="1" applyFont="1" applyFill="1" applyBorder="1" applyAlignment="1" applyProtection="1">
      <alignment horizontal="right" vertical="center" wrapText="1"/>
    </xf>
    <xf numFmtId="3" fontId="29" fillId="35" borderId="26" xfId="0" applyNumberFormat="1" applyFont="1" applyFill="1" applyBorder="1" applyAlignment="1" applyProtection="1">
      <alignment horizontal="right" vertical="center" wrapText="1"/>
    </xf>
    <xf numFmtId="3" fontId="29" fillId="36" borderId="17" xfId="0" applyNumberFormat="1" applyFont="1" applyFill="1" applyBorder="1" applyAlignment="1" applyProtection="1">
      <alignment horizontal="right" vertical="center" wrapText="1"/>
    </xf>
    <xf numFmtId="3" fontId="29" fillId="36" borderId="26" xfId="0" applyNumberFormat="1" applyFont="1" applyFill="1" applyBorder="1" applyAlignment="1" applyProtection="1">
      <alignment horizontal="right" vertical="center" wrapText="1"/>
    </xf>
    <xf numFmtId="0" fontId="22" fillId="36" borderId="2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protection locked="0"/>
    </xf>
    <xf numFmtId="0" fontId="22" fillId="36" borderId="25" xfId="0" applyFont="1" applyFill="1" applyBorder="1" applyAlignment="1" applyProtection="1">
      <alignment horizontal="center" vertical="center"/>
      <protection locked="0"/>
    </xf>
    <xf numFmtId="0" fontId="22" fillId="36" borderId="1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textRotation="90"/>
      <protection locked="0"/>
    </xf>
    <xf numFmtId="0" fontId="22" fillId="36" borderId="10" xfId="0" applyFont="1" applyFill="1" applyBorder="1" applyAlignment="1" applyProtection="1">
      <alignment horizontal="center" vertical="center" textRotation="90"/>
      <protection locked="0"/>
    </xf>
    <xf numFmtId="0" fontId="20" fillId="0" borderId="0" xfId="0" applyFont="1" applyAlignment="1" applyProtection="1">
      <alignment horizontal="left" vertical="top" wrapText="1"/>
      <protection locked="0"/>
    </xf>
    <xf numFmtId="3" fontId="29" fillId="36" borderId="11" xfId="0" applyNumberFormat="1" applyFont="1" applyFill="1" applyBorder="1" applyAlignment="1" applyProtection="1">
      <alignment horizontal="right" vertical="center" wrapText="1"/>
    </xf>
    <xf numFmtId="3" fontId="29" fillId="36" borderId="35" xfId="0" applyNumberFormat="1" applyFont="1" applyFill="1" applyBorder="1" applyAlignment="1" applyProtection="1">
      <alignment horizontal="right" vertical="center" wrapText="1"/>
    </xf>
    <xf numFmtId="3" fontId="28" fillId="35" borderId="47" xfId="24" applyNumberFormat="1" applyFont="1" applyFill="1" applyBorder="1" applyAlignment="1" applyProtection="1">
      <alignment horizontal="center" vertical="center" wrapText="1"/>
    </xf>
    <xf numFmtId="3" fontId="28" fillId="35" borderId="49" xfId="24" applyNumberFormat="1" applyFont="1" applyFill="1" applyBorder="1" applyAlignment="1" applyProtection="1">
      <alignment horizontal="center" vertical="center" wrapText="1"/>
    </xf>
    <xf numFmtId="3" fontId="28" fillId="35" borderId="46" xfId="0" applyNumberFormat="1" applyFont="1" applyFill="1" applyBorder="1" applyAlignment="1" applyProtection="1">
      <alignment horizontal="center" vertical="center"/>
    </xf>
    <xf numFmtId="0" fontId="27" fillId="0" borderId="40" xfId="0" applyFont="1" applyBorder="1" applyAlignment="1" applyProtection="1">
      <alignment horizontal="center" vertical="center" wrapText="1"/>
    </xf>
    <xf numFmtId="0" fontId="30" fillId="33" borderId="0" xfId="0" applyFont="1" applyFill="1" applyAlignment="1" applyProtection="1">
      <alignment horizontal="left" vertical="top" wrapText="1"/>
      <protection locked="0"/>
    </xf>
    <xf numFmtId="0" fontId="37" fillId="33" borderId="0" xfId="0" applyFont="1" applyFill="1" applyAlignment="1" applyProtection="1">
      <alignment horizontal="left" vertical="top" wrapText="1"/>
      <protection locked="0"/>
    </xf>
    <xf numFmtId="0" fontId="29" fillId="35" borderId="0" xfId="0" applyFont="1" applyFill="1" applyBorder="1" applyAlignment="1" applyProtection="1">
      <alignment horizontal="center" vertical="center"/>
      <protection locked="0"/>
    </xf>
    <xf numFmtId="3" fontId="29" fillId="35" borderId="0" xfId="0" applyNumberFormat="1" applyFont="1" applyFill="1" applyBorder="1" applyAlignment="1" applyProtection="1">
      <alignment horizontal="right" vertical="center" wrapText="1"/>
    </xf>
  </cellXfs>
  <cellStyles count="47">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cellStyle name="Normalny 3" xfId="34"/>
    <cellStyle name="Normalny 4" xfId="45"/>
    <cellStyle name="Obliczenia" xfId="11" builtinId="22" customBuiltin="1"/>
    <cellStyle name="Procentowy" xfId="46" builtinId="5"/>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tygodniowy'!$C$284</c:f>
              <c:strCache>
                <c:ptCount val="1"/>
                <c:pt idx="0">
                  <c:v>UKRAINA</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170-4DA1-8795-59D7B71B9016}"/>
                </c:ex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tygodniowy'!$G$282:$J$283,'Meldunek tygodniowy'!$K$282:$N$283,'Meldunek tygodniowy'!$O$282:$R$283)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tygodniowy'!$G$284:$R$284</c:f>
              <c:numCache>
                <c:formatCode>General</c:formatCode>
                <c:ptCount val="12"/>
                <c:pt idx="0">
                  <c:v>764</c:v>
                </c:pt>
                <c:pt idx="2">
                  <c:v>1124</c:v>
                </c:pt>
                <c:pt idx="4">
                  <c:v>19</c:v>
                </c:pt>
                <c:pt idx="6">
                  <c:v>48</c:v>
                </c:pt>
                <c:pt idx="8">
                  <c:v>0</c:v>
                </c:pt>
                <c:pt idx="10">
                  <c:v>0</c:v>
                </c:pt>
              </c:numCache>
            </c:numRef>
          </c:val>
          <c:extLst xmlns:c16r2="http://schemas.microsoft.com/office/drawing/2015/06/chart">
            <c:ext xmlns:c16="http://schemas.microsoft.com/office/drawing/2014/chart" uri="{C3380CC4-5D6E-409C-BE32-E72D297353CC}">
              <c16:uniqueId val="{00000001-B170-4DA1-8795-59D7B71B9016}"/>
            </c:ext>
          </c:extLst>
        </c:ser>
        <c:ser>
          <c:idx val="1"/>
          <c:order val="1"/>
          <c:tx>
            <c:strRef>
              <c:f>'Meldunek tygodniowy'!$C$285</c:f>
              <c:strCache>
                <c:ptCount val="1"/>
                <c:pt idx="0">
                  <c:v>BIAŁORUŚ</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2-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tygodniowy'!$G$282:$J$283,'Meldunek tygodniowy'!$K$282:$N$283,'Meldunek tygodniowy'!$O$282:$R$283)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tygodniowy'!$G$285:$R$285</c:f>
              <c:numCache>
                <c:formatCode>General</c:formatCode>
                <c:ptCount val="12"/>
                <c:pt idx="0">
                  <c:v>767</c:v>
                </c:pt>
                <c:pt idx="2">
                  <c:v>964</c:v>
                </c:pt>
                <c:pt idx="4">
                  <c:v>12</c:v>
                </c:pt>
                <c:pt idx="6">
                  <c:v>28</c:v>
                </c:pt>
                <c:pt idx="8">
                  <c:v>1</c:v>
                </c:pt>
                <c:pt idx="10">
                  <c:v>1</c:v>
                </c:pt>
              </c:numCache>
            </c:numRef>
          </c:val>
          <c:extLst xmlns:c16r2="http://schemas.microsoft.com/office/drawing/2015/06/chart">
            <c:ext xmlns:c16="http://schemas.microsoft.com/office/drawing/2014/chart" uri="{C3380CC4-5D6E-409C-BE32-E72D297353CC}">
              <c16:uniqueId val="{00000003-B170-4DA1-8795-59D7B71B9016}"/>
            </c:ext>
          </c:extLst>
        </c:ser>
        <c:ser>
          <c:idx val="2"/>
          <c:order val="2"/>
          <c:tx>
            <c:strRef>
              <c:f>'Meldunek tygodniowy'!$C$286</c:f>
              <c:strCache>
                <c:ptCount val="1"/>
                <c:pt idx="0">
                  <c:v>ROSJA</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4-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tygodniowy'!$G$282:$J$283,'Meldunek tygodniowy'!$K$282:$N$283,'Meldunek tygodniowy'!$O$282:$R$283)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tygodniowy'!$G$286:$R$286</c:f>
              <c:numCache>
                <c:formatCode>General</c:formatCode>
                <c:ptCount val="12"/>
                <c:pt idx="0">
                  <c:v>97</c:v>
                </c:pt>
                <c:pt idx="2">
                  <c:v>162</c:v>
                </c:pt>
                <c:pt idx="4">
                  <c:v>91</c:v>
                </c:pt>
                <c:pt idx="6">
                  <c:v>134</c:v>
                </c:pt>
                <c:pt idx="8">
                  <c:v>6</c:v>
                </c:pt>
                <c:pt idx="10">
                  <c:v>24</c:v>
                </c:pt>
              </c:numCache>
            </c:numRef>
          </c:val>
          <c:extLst xmlns:c16r2="http://schemas.microsoft.com/office/drawing/2015/06/chart">
            <c:ext xmlns:c16="http://schemas.microsoft.com/office/drawing/2014/chart" uri="{C3380CC4-5D6E-409C-BE32-E72D297353CC}">
              <c16:uniqueId val="{00000005-B170-4DA1-8795-59D7B71B9016}"/>
            </c:ext>
          </c:extLst>
        </c:ser>
        <c:ser>
          <c:idx val="3"/>
          <c:order val="3"/>
          <c:tx>
            <c:strRef>
              <c:f>'Meldunek tygodniowy'!$C$287</c:f>
              <c:strCache>
                <c:ptCount val="1"/>
                <c:pt idx="0">
                  <c:v>TADŻYKISTAN</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6-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tygodniowy'!$G$282:$J$283,'Meldunek tygodniowy'!$K$282:$N$283,'Meldunek tygodniowy'!$O$282:$R$283)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tygodniowy'!$G$287:$R$287</c:f>
              <c:numCache>
                <c:formatCode>General</c:formatCode>
                <c:ptCount val="12"/>
                <c:pt idx="0">
                  <c:v>33</c:v>
                </c:pt>
                <c:pt idx="2">
                  <c:v>62</c:v>
                </c:pt>
                <c:pt idx="4">
                  <c:v>7</c:v>
                </c:pt>
                <c:pt idx="6">
                  <c:v>8</c:v>
                </c:pt>
                <c:pt idx="8">
                  <c:v>0</c:v>
                </c:pt>
                <c:pt idx="10">
                  <c:v>0</c:v>
                </c:pt>
              </c:numCache>
            </c:numRef>
          </c:val>
          <c:extLst xmlns:c16r2="http://schemas.microsoft.com/office/drawing/2015/06/chart">
            <c:ext xmlns:c16="http://schemas.microsoft.com/office/drawing/2014/chart" uri="{C3380CC4-5D6E-409C-BE32-E72D297353CC}">
              <c16:uniqueId val="{00000007-B170-4DA1-8795-59D7B71B9016}"/>
            </c:ext>
          </c:extLst>
        </c:ser>
        <c:ser>
          <c:idx val="5"/>
          <c:order val="4"/>
          <c:tx>
            <c:strRef>
              <c:f>'Meldunek tygodniowy'!$C$288</c:f>
              <c:strCache>
                <c:ptCount val="1"/>
                <c:pt idx="0">
                  <c:v>AFGANISTAN</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8-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val>
            <c:numRef>
              <c:f>'Meldunek tygodniowy'!$G$288:$R$288</c:f>
              <c:numCache>
                <c:formatCode>General</c:formatCode>
                <c:ptCount val="12"/>
                <c:pt idx="0">
                  <c:v>27</c:v>
                </c:pt>
                <c:pt idx="2">
                  <c:v>27</c:v>
                </c:pt>
                <c:pt idx="4">
                  <c:v>2</c:v>
                </c:pt>
                <c:pt idx="6">
                  <c:v>4</c:v>
                </c:pt>
                <c:pt idx="8">
                  <c:v>5</c:v>
                </c:pt>
                <c:pt idx="10">
                  <c:v>5</c:v>
                </c:pt>
              </c:numCache>
            </c:numRef>
          </c:val>
          <c:extLst xmlns:c16r2="http://schemas.microsoft.com/office/drawing/2015/06/chart">
            <c:ext xmlns:c16="http://schemas.microsoft.com/office/drawing/2014/chart" uri="{C3380CC4-5D6E-409C-BE32-E72D297353CC}">
              <c16:uniqueId val="{00000009-B170-4DA1-8795-59D7B71B9016}"/>
            </c:ext>
          </c:extLst>
        </c:ser>
        <c:ser>
          <c:idx val="4"/>
          <c:order val="5"/>
          <c:tx>
            <c:strRef>
              <c:f>'Meldunek tygodniowy'!$C$289</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A-B170-4DA1-8795-59D7B71B9016}"/>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multiLvlStrRef>
              <c:f>('Meldunek tygodniowy'!$G$282:$J$283,'Meldunek tygodniowy'!$K$282:$N$283,'Meldunek tygodniowy'!$O$282:$R$283)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tygodniowy'!$G$289:$R$289</c:f>
              <c:numCache>
                <c:formatCode>General</c:formatCode>
                <c:ptCount val="12"/>
                <c:pt idx="0">
                  <c:v>242</c:v>
                </c:pt>
                <c:pt idx="2">
                  <c:v>271</c:v>
                </c:pt>
                <c:pt idx="4">
                  <c:v>61</c:v>
                </c:pt>
                <c:pt idx="6">
                  <c:v>90</c:v>
                </c:pt>
                <c:pt idx="8">
                  <c:v>17</c:v>
                </c:pt>
                <c:pt idx="10">
                  <c:v>18</c:v>
                </c:pt>
              </c:numCache>
            </c:numRef>
          </c:val>
          <c:extLst xmlns:c16r2="http://schemas.microsoft.com/office/drawing/2015/06/chart">
            <c:ext xmlns:c16="http://schemas.microsoft.com/office/drawing/2014/chart" uri="{C3380CC4-5D6E-409C-BE32-E72D297353CC}">
              <c16:uniqueId val="{0000000B-B170-4DA1-8795-59D7B71B9016}"/>
            </c:ext>
          </c:extLst>
        </c:ser>
        <c:dLbls>
          <c:showLegendKey val="0"/>
          <c:showVal val="0"/>
          <c:showCatName val="0"/>
          <c:showSerName val="0"/>
          <c:showPercent val="0"/>
          <c:showBubbleSize val="0"/>
        </c:dLbls>
        <c:gapWidth val="55"/>
        <c:gapDepth val="55"/>
        <c:shape val="box"/>
        <c:axId val="509683880"/>
        <c:axId val="509681528"/>
        <c:axId val="0"/>
      </c:bar3DChart>
      <c:catAx>
        <c:axId val="509683880"/>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509681528"/>
        <c:crosses val="autoZero"/>
        <c:auto val="1"/>
        <c:lblAlgn val="ctr"/>
        <c:lblOffset val="100"/>
        <c:noMultiLvlLbl val="0"/>
      </c:catAx>
      <c:valAx>
        <c:axId val="509681528"/>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50968388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tygodniowy'!$B$398</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tygodniowy'!$J$397,'Meldunek tygodniowy'!$M$397,'Meldunek tygodniowy'!$P$397,'Meldunek tygodniowy'!$S$397,'Meldunek tygodniowy'!$V$397)</c:f>
              <c:strCache>
                <c:ptCount val="5"/>
                <c:pt idx="0">
                  <c:v>26.02.2024 - 03.03.2024</c:v>
                </c:pt>
                <c:pt idx="1">
                  <c:v>04.03.2024 - 10.03.2024</c:v>
                </c:pt>
                <c:pt idx="2">
                  <c:v>11.03.2024 - 17.03.2024</c:v>
                </c:pt>
                <c:pt idx="3">
                  <c:v>18.03.2024 - 24.03.2024</c:v>
                </c:pt>
                <c:pt idx="4">
                  <c:v>25.03.2024 - 31.03.2024</c:v>
                </c:pt>
              </c:strCache>
            </c:strRef>
          </c:cat>
          <c:val>
            <c:numRef>
              <c:f>('Meldunek tygodniowy'!$J$398,'Meldunek tygodniowy'!$M$398,'Meldunek tygodniowy'!$P$398,'Meldunek tygodniowy'!$S$398,'Meldunek tygodniowy'!$V$398)</c:f>
              <c:numCache>
                <c:formatCode>#,##0</c:formatCode>
                <c:ptCount val="5"/>
                <c:pt idx="0">
                  <c:v>716</c:v>
                </c:pt>
                <c:pt idx="1">
                  <c:v>715</c:v>
                </c:pt>
                <c:pt idx="2">
                  <c:v>682</c:v>
                </c:pt>
                <c:pt idx="3">
                  <c:v>675</c:v>
                </c:pt>
                <c:pt idx="4">
                  <c:v>684</c:v>
                </c:pt>
              </c:numCache>
            </c:numRef>
          </c:val>
          <c:extLst xmlns:c16r2="http://schemas.microsoft.com/office/drawing/2015/06/chart">
            <c:ext xmlns:c16="http://schemas.microsoft.com/office/drawing/2014/chart" uri="{C3380CC4-5D6E-409C-BE32-E72D297353CC}">
              <c16:uniqueId val="{00000000-A303-43C6-8BB2-637886CE4D78}"/>
            </c:ext>
          </c:extLst>
        </c:ser>
        <c:ser>
          <c:idx val="1"/>
          <c:order val="1"/>
          <c:tx>
            <c:strRef>
              <c:f>'Meldunek tygodniowy'!$B$399</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tygodniowy'!$J$397,'Meldunek tygodniowy'!$M$397,'Meldunek tygodniowy'!$P$397,'Meldunek tygodniowy'!$S$397,'Meldunek tygodniowy'!$V$397)</c:f>
              <c:strCache>
                <c:ptCount val="5"/>
                <c:pt idx="0">
                  <c:v>26.02.2024 - 03.03.2024</c:v>
                </c:pt>
                <c:pt idx="1">
                  <c:v>04.03.2024 - 10.03.2024</c:v>
                </c:pt>
                <c:pt idx="2">
                  <c:v>11.03.2024 - 17.03.2024</c:v>
                </c:pt>
                <c:pt idx="3">
                  <c:v>18.03.2024 - 24.03.2024</c:v>
                </c:pt>
                <c:pt idx="4">
                  <c:v>25.03.2024 - 31.03.2024</c:v>
                </c:pt>
              </c:strCache>
            </c:strRef>
          </c:cat>
          <c:val>
            <c:numRef>
              <c:f>('Meldunek tygodniowy'!$J$399,'Meldunek tygodniowy'!$M$399,'Meldunek tygodniowy'!$P$399,'Meldunek tygodniowy'!$S$399,'Meldunek tygodniowy'!$V$399)</c:f>
              <c:numCache>
                <c:formatCode>#,##0</c:formatCode>
                <c:ptCount val="5"/>
                <c:pt idx="0">
                  <c:v>4134</c:v>
                </c:pt>
                <c:pt idx="1">
                  <c:v>4245</c:v>
                </c:pt>
                <c:pt idx="2">
                  <c:v>4321</c:v>
                </c:pt>
                <c:pt idx="3">
                  <c:v>4421</c:v>
                </c:pt>
                <c:pt idx="4">
                  <c:v>4486</c:v>
                </c:pt>
              </c:numCache>
            </c:numRef>
          </c:val>
          <c:extLst xmlns:c16r2="http://schemas.microsoft.com/office/drawing/2015/06/chart">
            <c:ext xmlns:c16="http://schemas.microsoft.com/office/drawing/2014/chart" uri="{C3380CC4-5D6E-409C-BE32-E72D297353CC}">
              <c16:uniqueId val="{00000001-A303-43C6-8BB2-637886CE4D78}"/>
            </c:ext>
          </c:extLst>
        </c:ser>
        <c:ser>
          <c:idx val="5"/>
          <c:order val="2"/>
          <c:tx>
            <c:strRef>
              <c:f>'Meldunek tygodniowy'!$B$402</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('Meldunek tygodniowy'!$J$397,'Meldunek tygodniowy'!$M$397,'Meldunek tygodniowy'!$P$397,'Meldunek tygodniowy'!$S$397,'Meldunek tygodniowy'!$V$397)</c:f>
              <c:strCache>
                <c:ptCount val="5"/>
                <c:pt idx="0">
                  <c:v>26.02.2024 - 03.03.2024</c:v>
                </c:pt>
                <c:pt idx="1">
                  <c:v>04.03.2024 - 10.03.2024</c:v>
                </c:pt>
                <c:pt idx="2">
                  <c:v>11.03.2024 - 17.03.2024</c:v>
                </c:pt>
                <c:pt idx="3">
                  <c:v>18.03.2024 - 24.03.2024</c:v>
                </c:pt>
                <c:pt idx="4">
                  <c:v>25.03.2024 - 31.03.2024</c:v>
                </c:pt>
              </c:strCache>
            </c:strRef>
          </c:cat>
          <c:val>
            <c:numRef>
              <c:f>('Meldunek tygodniowy'!$J$402,'Meldunek tygodniowy'!$M$402,'Meldunek tygodniowy'!$P$402,'Meldunek tygodniowy'!$S$402,'Meldunek tygodniowy'!$V$402)</c:f>
              <c:numCache>
                <c:formatCode>#,##0</c:formatCode>
                <c:ptCount val="5"/>
                <c:pt idx="0">
                  <c:v>1</c:v>
                </c:pt>
                <c:pt idx="1">
                  <c:v>2</c:v>
                </c:pt>
                <c:pt idx="2">
                  <c:v>2</c:v>
                </c:pt>
                <c:pt idx="3">
                  <c:v>2</c:v>
                </c:pt>
                <c:pt idx="4">
                  <c:v>1</c:v>
                </c:pt>
              </c:numCache>
            </c:numRef>
          </c:val>
          <c:extLst xmlns:c16r2="http://schemas.microsoft.com/office/drawing/2015/06/chart">
            <c:ext xmlns:c16="http://schemas.microsoft.com/office/drawing/2014/chart" uri="{C3380CC4-5D6E-409C-BE32-E72D297353CC}">
              <c16:uniqueId val="{00000002-A303-43C6-8BB2-637886CE4D78}"/>
            </c:ext>
          </c:extLst>
        </c:ser>
        <c:dLbls>
          <c:showLegendKey val="0"/>
          <c:showVal val="1"/>
          <c:showCatName val="0"/>
          <c:showSerName val="0"/>
          <c:showPercent val="0"/>
          <c:showBubbleSize val="0"/>
        </c:dLbls>
        <c:gapWidth val="75"/>
        <c:gapDepth val="195"/>
        <c:shape val="cylinder"/>
        <c:axId val="509684664"/>
        <c:axId val="509685056"/>
        <c:axId val="0"/>
      </c:bar3DChart>
      <c:catAx>
        <c:axId val="509684664"/>
        <c:scaling>
          <c:orientation val="minMax"/>
        </c:scaling>
        <c:delete val="0"/>
        <c:axPos val="l"/>
        <c:numFmt formatCode="General" sourceLinked="0"/>
        <c:majorTickMark val="none"/>
        <c:minorTickMark val="none"/>
        <c:tickLblPos val="nextTo"/>
        <c:crossAx val="509685056"/>
        <c:crosses val="autoZero"/>
        <c:auto val="1"/>
        <c:lblAlgn val="ctr"/>
        <c:lblOffset val="100"/>
        <c:noMultiLvlLbl val="0"/>
      </c:catAx>
      <c:valAx>
        <c:axId val="509685056"/>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509684664"/>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tygodniowy'!$C$101</c:f>
              <c:strCache>
                <c:ptCount val="1"/>
                <c:pt idx="0">
                  <c:v>pobyt czasowy</c:v>
                </c:pt>
              </c:strCache>
            </c:strRef>
          </c:tx>
          <c:spPr>
            <a:solidFill>
              <a:srgbClr val="FF0000"/>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tygodniowy'!$L$101:$U$101</c:f>
              <c:numCache>
                <c:formatCode>#,##0</c:formatCode>
                <c:ptCount val="10"/>
                <c:pt idx="0">
                  <c:v>6696</c:v>
                </c:pt>
                <c:pt idx="2">
                  <c:v>516</c:v>
                </c:pt>
                <c:pt idx="3">
                  <c:v>2482</c:v>
                </c:pt>
                <c:pt idx="4">
                  <c:v>815</c:v>
                </c:pt>
                <c:pt idx="5">
                  <c:v>70</c:v>
                </c:pt>
                <c:pt idx="6">
                  <c:v>0</c:v>
                </c:pt>
                <c:pt idx="7">
                  <c:v>0</c:v>
                </c:pt>
                <c:pt idx="8">
                  <c:v>0</c:v>
                </c:pt>
                <c:pt idx="9">
                  <c:v>1103</c:v>
                </c:pt>
              </c:numCache>
            </c:numRef>
          </c:val>
          <c:extLst xmlns:c16r2="http://schemas.microsoft.com/office/drawing/2015/06/chart">
            <c:ext xmlns:c16="http://schemas.microsoft.com/office/drawing/2014/chart" uri="{C3380CC4-5D6E-409C-BE32-E72D297353CC}">
              <c16:uniqueId val="{00000000-96BB-4555-9CE7-158D4A9F15B3}"/>
            </c:ext>
          </c:extLst>
        </c:ser>
        <c:ser>
          <c:idx val="0"/>
          <c:order val="1"/>
          <c:tx>
            <c:strRef>
              <c:f>'Meldunek tygodniowy'!$C$102</c:f>
              <c:strCache>
                <c:ptCount val="1"/>
                <c:pt idx="0">
                  <c:v>pobyt stały</c:v>
                </c:pt>
              </c:strCache>
            </c:strRef>
          </c:tx>
          <c:spPr>
            <a:solidFill>
              <a:srgbClr val="FFC000"/>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tygodniowy'!$L$102:$U$102</c:f>
              <c:numCache>
                <c:formatCode>#,##0</c:formatCode>
                <c:ptCount val="10"/>
                <c:pt idx="0">
                  <c:v>380</c:v>
                </c:pt>
                <c:pt idx="2">
                  <c:v>111</c:v>
                </c:pt>
                <c:pt idx="3">
                  <c:v>99</c:v>
                </c:pt>
                <c:pt idx="4">
                  <c:v>76</c:v>
                </c:pt>
                <c:pt idx="5">
                  <c:v>18</c:v>
                </c:pt>
                <c:pt idx="6">
                  <c:v>0</c:v>
                </c:pt>
                <c:pt idx="7">
                  <c:v>0</c:v>
                </c:pt>
                <c:pt idx="8">
                  <c:v>0</c:v>
                </c:pt>
                <c:pt idx="9">
                  <c:v>28</c:v>
                </c:pt>
              </c:numCache>
            </c:numRef>
          </c:val>
          <c:extLst xmlns:c16r2="http://schemas.microsoft.com/office/drawing/2015/06/chart">
            <c:ext xmlns:c16="http://schemas.microsoft.com/office/drawing/2014/chart" uri="{C3380CC4-5D6E-409C-BE32-E72D297353CC}">
              <c16:uniqueId val="{00000001-96BB-4555-9CE7-158D4A9F15B3}"/>
            </c:ext>
          </c:extLst>
        </c:ser>
        <c:ser>
          <c:idx val="1"/>
          <c:order val="2"/>
          <c:tx>
            <c:strRef>
              <c:f>'Meldunek tygodniowy'!$C$103</c:f>
              <c:strCache>
                <c:ptCount val="1"/>
                <c:pt idx="0">
                  <c:v>pobyt rezydenta długoterminowego UE</c:v>
                </c:pt>
              </c:strCache>
            </c:strRef>
          </c:tx>
          <c:spPr>
            <a:solidFill>
              <a:srgbClr val="FFFF00"/>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tygodniowy'!$L$103:$U$103</c:f>
              <c:numCache>
                <c:formatCode>#,##0</c:formatCode>
                <c:ptCount val="10"/>
                <c:pt idx="0">
                  <c:v>180</c:v>
                </c:pt>
                <c:pt idx="2">
                  <c:v>72</c:v>
                </c:pt>
                <c:pt idx="3">
                  <c:v>30</c:v>
                </c:pt>
                <c:pt idx="4">
                  <c:v>13</c:v>
                </c:pt>
                <c:pt idx="5">
                  <c:v>7</c:v>
                </c:pt>
                <c:pt idx="6">
                  <c:v>0</c:v>
                </c:pt>
                <c:pt idx="7">
                  <c:v>0</c:v>
                </c:pt>
                <c:pt idx="8">
                  <c:v>0</c:v>
                </c:pt>
                <c:pt idx="9">
                  <c:v>28</c:v>
                </c:pt>
              </c:numCache>
            </c:numRef>
          </c:val>
          <c:extLst xmlns:c16r2="http://schemas.microsoft.com/office/drawing/2015/06/chart">
            <c:ext xmlns:c16="http://schemas.microsoft.com/office/drawing/2014/chart" uri="{C3380CC4-5D6E-409C-BE32-E72D297353CC}">
              <c16:uniqueId val="{00000002-96BB-4555-9CE7-158D4A9F15B3}"/>
            </c:ext>
          </c:extLst>
        </c:ser>
        <c:ser>
          <c:idx val="2"/>
          <c:order val="3"/>
          <c:tx>
            <c:strRef>
              <c:f>'Meldunek tygodniowy'!$C$104</c:f>
              <c:strCache>
                <c:ptCount val="1"/>
                <c:pt idx="0">
                  <c:v>prawo pobytu ob. UE</c:v>
                </c:pt>
              </c:strCache>
            </c:strRef>
          </c:tx>
          <c:spPr>
            <a:solidFill>
              <a:srgbClr val="92D050"/>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tygodniowy'!$L$104:$U$104</c:f>
              <c:numCache>
                <c:formatCode>#,##0</c:formatCode>
                <c:ptCount val="10"/>
                <c:pt idx="0">
                  <c:v>11</c:v>
                </c:pt>
                <c:pt idx="2">
                  <c:v>0</c:v>
                </c:pt>
                <c:pt idx="3">
                  <c:v>1</c:v>
                </c:pt>
                <c:pt idx="4">
                  <c:v>1</c:v>
                </c:pt>
                <c:pt idx="5">
                  <c:v>1</c:v>
                </c:pt>
                <c:pt idx="6">
                  <c:v>0</c:v>
                </c:pt>
                <c:pt idx="7">
                  <c:v>0</c:v>
                </c:pt>
                <c:pt idx="8">
                  <c:v>0</c:v>
                </c:pt>
                <c:pt idx="9">
                  <c:v>1</c:v>
                </c:pt>
              </c:numCache>
            </c:numRef>
          </c:val>
          <c:extLst xmlns:c16r2="http://schemas.microsoft.com/office/drawing/2015/06/chart">
            <c:ext xmlns:c16="http://schemas.microsoft.com/office/drawing/2014/chart" uri="{C3380CC4-5D6E-409C-BE32-E72D297353CC}">
              <c16:uniqueId val="{00000003-96BB-4555-9CE7-158D4A9F15B3}"/>
            </c:ext>
          </c:extLst>
        </c:ser>
        <c:ser>
          <c:idx val="3"/>
          <c:order val="4"/>
          <c:tx>
            <c:strRef>
              <c:f>'Meldunek tygodniowy'!$C$105</c:f>
              <c:strCache>
                <c:ptCount val="1"/>
                <c:pt idx="0">
                  <c:v>prawo stałego pobytu obywatela UE</c:v>
                </c:pt>
              </c:strCache>
            </c:strRef>
          </c:tx>
          <c:spPr>
            <a:solidFill>
              <a:srgbClr val="00B050"/>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tygodniowy'!$L$105:$U$105</c:f>
              <c:numCache>
                <c:formatCode>#,##0</c:formatCode>
                <c:ptCount val="10"/>
                <c:pt idx="0">
                  <c:v>0</c:v>
                </c:pt>
                <c:pt idx="2">
                  <c:v>0</c:v>
                </c:pt>
                <c:pt idx="3">
                  <c:v>3</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4-96BB-4555-9CE7-158D4A9F15B3}"/>
            </c:ext>
          </c:extLst>
        </c:ser>
        <c:ser>
          <c:idx val="4"/>
          <c:order val="5"/>
          <c:tx>
            <c:strRef>
              <c:f>'Meldunek tygodniowy'!$C$106</c:f>
              <c:strCache>
                <c:ptCount val="1"/>
                <c:pt idx="0">
                  <c:v>prawo pobytu członka rodziny ob. UE</c:v>
                </c:pt>
              </c:strCache>
            </c:strRef>
          </c:tx>
          <c:spPr>
            <a:solidFill>
              <a:srgbClr val="00B0F0"/>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tygodniowy'!$L$106:$U$106</c:f>
              <c:numCache>
                <c:formatCode>#,##0</c:formatCode>
                <c:ptCount val="10"/>
                <c:pt idx="0">
                  <c:v>4</c:v>
                </c:pt>
                <c:pt idx="2">
                  <c:v>0</c:v>
                </c:pt>
                <c:pt idx="3">
                  <c:v>0</c:v>
                </c:pt>
                <c:pt idx="4">
                  <c:v>0</c:v>
                </c:pt>
                <c:pt idx="5">
                  <c:v>1</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5-96BB-4555-9CE7-158D4A9F15B3}"/>
            </c:ext>
          </c:extLst>
        </c:ser>
        <c:ser>
          <c:idx val="5"/>
          <c:order val="6"/>
          <c:tx>
            <c:strRef>
              <c:f>'Meldunek tygodniowy'!$C$107</c:f>
              <c:strCache>
                <c:ptCount val="1"/>
                <c:pt idx="0">
                  <c:v>prawo stałego pobytu członka rodziny ob.. UE</c:v>
                </c:pt>
              </c:strCache>
            </c:strRef>
          </c:tx>
          <c:spPr>
            <a:solidFill>
              <a:srgbClr val="0070C0"/>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tygodniowy'!$L$107:$U$107</c:f>
              <c:numCache>
                <c:formatCode>#,##0</c:formatCode>
                <c:ptCount val="10"/>
                <c:pt idx="0">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6-96BB-4555-9CE7-158D4A9F15B3}"/>
            </c:ext>
          </c:extLst>
        </c:ser>
        <c:ser>
          <c:idx val="6"/>
          <c:order val="7"/>
          <c:tx>
            <c:strRef>
              <c:f>'Meldunek tygodniowy'!$C$108</c:f>
              <c:strCache>
                <c:ptCount val="1"/>
                <c:pt idx="0">
                  <c:v>pobyt tolerowany</c:v>
                </c:pt>
              </c:strCache>
            </c:strRef>
          </c:tx>
          <c:spPr>
            <a:solidFill>
              <a:srgbClr val="002060"/>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tygodniowy'!$L$108:$U$108</c:f>
              <c:numCache>
                <c:formatCode>#,##0</c:formatCode>
                <c:ptCount val="10"/>
                <c:pt idx="0">
                  <c:v>0</c:v>
                </c:pt>
                <c:pt idx="2">
                  <c:v>1</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7-96BB-4555-9CE7-158D4A9F15B3}"/>
            </c:ext>
          </c:extLst>
        </c:ser>
        <c:ser>
          <c:idx val="7"/>
          <c:order val="8"/>
          <c:tx>
            <c:strRef>
              <c:f>'Meldunek tygodniowy'!$C$109</c:f>
              <c:strCache>
                <c:ptCount val="1"/>
                <c:pt idx="0">
                  <c:v>pobyt humanitarny</c:v>
                </c:pt>
              </c:strCache>
            </c:strRef>
          </c:tx>
          <c:spPr>
            <a:solidFill>
              <a:srgbClr val="7030A0"/>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tygodniowy'!$L$109:$U$109</c:f>
              <c:numCache>
                <c:formatCode>#,##0</c:formatCode>
                <c:ptCount val="10"/>
                <c:pt idx="0">
                  <c:v>6</c:v>
                </c:pt>
                <c:pt idx="2">
                  <c:v>2</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8-96BB-4555-9CE7-158D4A9F15B3}"/>
            </c:ext>
          </c:extLst>
        </c:ser>
        <c:ser>
          <c:idx val="9"/>
          <c:order val="9"/>
          <c:tx>
            <c:strRef>
              <c:f>'Meldunek tygodniowy'!$C$110</c:f>
              <c:strCache>
                <c:ptCount val="1"/>
                <c:pt idx="0">
                  <c:v>wydalenie</c:v>
                </c:pt>
              </c:strCache>
            </c:strRef>
          </c:tx>
          <c:spPr>
            <a:solidFill>
              <a:schemeClr val="bg1">
                <a:lumMod val="85000"/>
              </a:schemeClr>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tygodniowy'!$L$110:$U$110</c:f>
              <c:numCache>
                <c:formatCode>#,##0</c:formatCode>
                <c:ptCount val="10"/>
                <c:pt idx="0">
                  <c:v>0</c:v>
                </c:pt>
                <c:pt idx="2">
                  <c:v>0</c:v>
                </c:pt>
                <c:pt idx="3">
                  <c:v>0</c:v>
                </c:pt>
                <c:pt idx="4">
                  <c:v>0</c:v>
                </c:pt>
                <c:pt idx="5">
                  <c:v>0</c:v>
                </c:pt>
                <c:pt idx="6">
                  <c:v>0</c:v>
                </c:pt>
                <c:pt idx="7">
                  <c:v>0</c:v>
                </c:pt>
                <c:pt idx="8">
                  <c:v>0</c:v>
                </c:pt>
                <c:pt idx="9">
                  <c:v>1</c:v>
                </c:pt>
              </c:numCache>
            </c:numRef>
          </c:val>
          <c:extLst xmlns:c16r2="http://schemas.microsoft.com/office/drawing/2015/06/chart">
            <c:ext xmlns:c16="http://schemas.microsoft.com/office/drawing/2014/chart" uri="{C3380CC4-5D6E-409C-BE32-E72D297353CC}">
              <c16:uniqueId val="{00000009-96BB-4555-9CE7-158D4A9F15B3}"/>
            </c:ext>
          </c:extLst>
        </c:ser>
        <c:ser>
          <c:idx val="10"/>
          <c:order val="10"/>
          <c:tx>
            <c:strRef>
              <c:f>'Meldunek tygodniowy'!$C$111</c:f>
              <c:strCache>
                <c:ptCount val="1"/>
                <c:pt idx="0">
                  <c:v>zobowiązanie do powrotu</c:v>
                </c:pt>
              </c:strCache>
            </c:strRef>
          </c:tx>
          <c:spPr>
            <a:solidFill>
              <a:schemeClr val="bg1">
                <a:lumMod val="65000"/>
              </a:schemeClr>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tygodniowy'!$L$111:$U$111</c:f>
              <c:numCache>
                <c:formatCode>#,##0</c:formatCode>
                <c:ptCount val="10"/>
                <c:pt idx="0">
                  <c:v>0</c:v>
                </c:pt>
                <c:pt idx="2">
                  <c:v>104</c:v>
                </c:pt>
                <c:pt idx="3">
                  <c:v>0</c:v>
                </c:pt>
                <c:pt idx="4">
                  <c:v>4</c:v>
                </c:pt>
                <c:pt idx="5">
                  <c:v>38</c:v>
                </c:pt>
                <c:pt idx="6">
                  <c:v>32</c:v>
                </c:pt>
                <c:pt idx="7">
                  <c:v>0</c:v>
                </c:pt>
                <c:pt idx="8">
                  <c:v>31</c:v>
                </c:pt>
                <c:pt idx="9">
                  <c:v>37</c:v>
                </c:pt>
              </c:numCache>
            </c:numRef>
          </c:val>
          <c:extLst xmlns:c16r2="http://schemas.microsoft.com/office/drawing/2015/06/chart">
            <c:ext xmlns:c16="http://schemas.microsoft.com/office/drawing/2014/chart" uri="{C3380CC4-5D6E-409C-BE32-E72D297353CC}">
              <c16:uniqueId val="{0000000A-96BB-4555-9CE7-158D4A9F15B3}"/>
            </c:ext>
          </c:extLst>
        </c:ser>
        <c:ser>
          <c:idx val="11"/>
          <c:order val="11"/>
          <c:tx>
            <c:strRef>
              <c:f>'Meldunek tygodniowy'!$C$112</c:f>
              <c:strCache>
                <c:ptCount val="1"/>
                <c:pt idx="0">
                  <c:v>zaproszenie</c:v>
                </c:pt>
              </c:strCache>
            </c:strRef>
          </c:tx>
          <c:spPr>
            <a:solidFill>
              <a:schemeClr val="tx1">
                <a:lumMod val="50000"/>
                <a:lumOff val="50000"/>
              </a:schemeClr>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tygodniowy'!$L$112:$U$112</c:f>
              <c:numCache>
                <c:formatCode>#,##0</c:formatCode>
                <c:ptCount val="10"/>
                <c:pt idx="0">
                  <c:v>14</c:v>
                </c:pt>
                <c:pt idx="2">
                  <c:v>1</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B-96BB-4555-9CE7-158D4A9F15B3}"/>
            </c:ext>
          </c:extLst>
        </c:ser>
        <c:ser>
          <c:idx val="12"/>
          <c:order val="12"/>
          <c:tx>
            <c:strRef>
              <c:f>'Meldunek tygodniowy'!$C$113</c:f>
              <c:strCache>
                <c:ptCount val="1"/>
                <c:pt idx="0">
                  <c:v>polski dokument podróży</c:v>
                </c:pt>
              </c:strCache>
            </c:strRef>
          </c:tx>
          <c:spPr>
            <a:solidFill>
              <a:schemeClr val="tx1">
                <a:lumMod val="75000"/>
                <a:lumOff val="25000"/>
              </a:schemeClr>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tygodniowy'!$L$113:$U$113</c:f>
              <c:numCache>
                <c:formatCode>#,##0</c:formatCode>
                <c:ptCount val="10"/>
                <c:pt idx="0">
                  <c:v>6</c:v>
                </c:pt>
                <c:pt idx="2">
                  <c:v>1</c:v>
                </c:pt>
                <c:pt idx="3">
                  <c:v>0</c:v>
                </c:pt>
                <c:pt idx="4">
                  <c:v>1</c:v>
                </c:pt>
                <c:pt idx="5">
                  <c:v>0</c:v>
                </c:pt>
                <c:pt idx="6">
                  <c:v>0</c:v>
                </c:pt>
                <c:pt idx="7">
                  <c:v>0</c:v>
                </c:pt>
                <c:pt idx="8">
                  <c:v>0</c:v>
                </c:pt>
                <c:pt idx="9">
                  <c:v>1</c:v>
                </c:pt>
              </c:numCache>
            </c:numRef>
          </c:val>
          <c:extLst xmlns:c16r2="http://schemas.microsoft.com/office/drawing/2015/06/chart">
            <c:ext xmlns:c16="http://schemas.microsoft.com/office/drawing/2014/chart" uri="{C3380CC4-5D6E-409C-BE32-E72D297353CC}">
              <c16:uniqueId val="{0000000C-96BB-4555-9CE7-158D4A9F15B3}"/>
            </c:ext>
          </c:extLst>
        </c:ser>
        <c:ser>
          <c:idx val="13"/>
          <c:order val="13"/>
          <c:tx>
            <c:strRef>
              <c:f>'Meldunek tygodniowy'!$C$114</c:f>
              <c:strCache>
                <c:ptCount val="1"/>
                <c:pt idx="0">
                  <c:v>polski dokument tożsamości cudzoziemca</c:v>
                </c:pt>
              </c:strCache>
            </c:strRef>
          </c:tx>
          <c:spPr>
            <a:solidFill>
              <a:schemeClr val="tx1">
                <a:lumMod val="95000"/>
                <a:lumOff val="5000"/>
              </a:schemeClr>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tygodniowy'!$L$114:$U$114</c:f>
              <c:numCache>
                <c:formatCode>#,##0</c:formatCode>
                <c:ptCount val="10"/>
                <c:pt idx="0">
                  <c:v>1</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D-96BB-4555-9CE7-158D4A9F15B3}"/>
            </c:ext>
          </c:extLst>
        </c:ser>
        <c:ser>
          <c:idx val="14"/>
          <c:order val="14"/>
          <c:tx>
            <c:strRef>
              <c:f>'Meldunek tygodniowy'!$C$115</c:f>
              <c:strCache>
                <c:ptCount val="1"/>
                <c:pt idx="0">
                  <c:v>wiza (nowa + Schengen)</c:v>
                </c:pt>
              </c:strCache>
            </c:strRef>
          </c:tx>
          <c:spPr>
            <a:solidFill>
              <a:schemeClr val="bg2">
                <a:lumMod val="90000"/>
              </a:schemeClr>
            </a:solidFill>
          </c:spPr>
          <c:invertIfNegative val="0"/>
          <c:cat>
            <c:strRef>
              <c:f>'Meldunek tygodniowy'!$L$100:$U$100</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tygodniowy'!$L$115:$U$115</c:f>
              <c:numCache>
                <c:formatCode>#,##0</c:formatCode>
                <c:ptCount val="10"/>
                <c:pt idx="0">
                  <c:v>3</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E-96BB-4555-9CE7-158D4A9F15B3}"/>
            </c:ext>
          </c:extLst>
        </c:ser>
        <c:dLbls>
          <c:showLegendKey val="0"/>
          <c:showVal val="0"/>
          <c:showCatName val="0"/>
          <c:showSerName val="0"/>
          <c:showPercent val="0"/>
          <c:showBubbleSize val="0"/>
        </c:dLbls>
        <c:gapWidth val="55"/>
        <c:gapDepth val="55"/>
        <c:shape val="box"/>
        <c:axId val="509683096"/>
        <c:axId val="509682312"/>
        <c:axId val="0"/>
      </c:bar3DChart>
      <c:catAx>
        <c:axId val="509683096"/>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509682312"/>
        <c:crosses val="autoZero"/>
        <c:auto val="1"/>
        <c:lblAlgn val="ctr"/>
        <c:lblOffset val="100"/>
        <c:noMultiLvlLbl val="0"/>
      </c:catAx>
      <c:valAx>
        <c:axId val="509682312"/>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509683096"/>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tygodniowy'!$C$250</c:f>
              <c:strCache>
                <c:ptCount val="1"/>
                <c:pt idx="0">
                  <c:v>UKRAINA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tygodniowy'!$G$248:$J$249,'Meldunek tygodniowy'!$K$248:$N$249,'Meldunek tygodniowy'!$O$248:$R$249)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tygodniowy'!$G$250:$R$250</c:f>
              <c:numCache>
                <c:formatCode>General</c:formatCode>
                <c:ptCount val="12"/>
                <c:pt idx="0">
                  <c:v>258</c:v>
                </c:pt>
                <c:pt idx="2">
                  <c:v>389</c:v>
                </c:pt>
                <c:pt idx="4">
                  <c:v>9</c:v>
                </c:pt>
                <c:pt idx="6">
                  <c:v>19</c:v>
                </c:pt>
                <c:pt idx="8">
                  <c:v>0</c:v>
                </c:pt>
                <c:pt idx="10">
                  <c:v>0</c:v>
                </c:pt>
              </c:numCache>
            </c:numRef>
          </c:val>
          <c:extLst xmlns:c16r2="http://schemas.microsoft.com/office/drawing/2015/06/chart">
            <c:ext xmlns:c16="http://schemas.microsoft.com/office/drawing/2014/chart" uri="{C3380CC4-5D6E-409C-BE32-E72D297353CC}">
              <c16:uniqueId val="{00000000-9A9D-460E-BCE5-33D6A65FFD65}"/>
            </c:ext>
          </c:extLst>
        </c:ser>
        <c:ser>
          <c:idx val="1"/>
          <c:order val="1"/>
          <c:tx>
            <c:strRef>
              <c:f>'Meldunek tygodniowy'!$C$251</c:f>
              <c:strCache>
                <c:ptCount val="1"/>
                <c:pt idx="0">
                  <c:v>BIAŁORUŚ</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('Meldunek tygodniowy'!$G$248:$J$249,'Meldunek tygodniowy'!$K$248:$N$249,'Meldunek tygodniowy'!$O$248:$R$249)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tygodniowy'!$G$251:$R$251</c:f>
              <c:numCache>
                <c:formatCode>General</c:formatCode>
                <c:ptCount val="12"/>
                <c:pt idx="0">
                  <c:v>270</c:v>
                </c:pt>
                <c:pt idx="2">
                  <c:v>331</c:v>
                </c:pt>
                <c:pt idx="4">
                  <c:v>3</c:v>
                </c:pt>
                <c:pt idx="6">
                  <c:v>8</c:v>
                </c:pt>
                <c:pt idx="8">
                  <c:v>1</c:v>
                </c:pt>
                <c:pt idx="10">
                  <c:v>1</c:v>
                </c:pt>
              </c:numCache>
            </c:numRef>
          </c:val>
          <c:extLst xmlns:c16r2="http://schemas.microsoft.com/office/drawing/2015/06/chart">
            <c:ext xmlns:c16="http://schemas.microsoft.com/office/drawing/2014/chart" uri="{C3380CC4-5D6E-409C-BE32-E72D297353CC}">
              <c16:uniqueId val="{00000001-9A9D-460E-BCE5-33D6A65FFD65}"/>
            </c:ext>
          </c:extLst>
        </c:ser>
        <c:ser>
          <c:idx val="2"/>
          <c:order val="2"/>
          <c:tx>
            <c:strRef>
              <c:f>'Meldunek tygodniowy'!$C$252</c:f>
              <c:strCache>
                <c:ptCount val="1"/>
                <c:pt idx="0">
                  <c:v>ROSJA</c:v>
                </c:pt>
              </c:strCache>
            </c:strRef>
          </c:tx>
          <c:spPr>
            <a:solidFill>
              <a:srgbClr val="00B050"/>
            </a:solidFill>
            <a:ln>
              <a:solidFill>
                <a:sysClr val="windowText" lastClr="000000"/>
              </a:solidFill>
            </a:ln>
          </c:spPr>
          <c:invertIfNegative val="0"/>
          <c:cat>
            <c:multiLvlStrRef>
              <c:f>('Meldunek tygodniowy'!$G$248:$J$249,'Meldunek tygodniowy'!$K$248:$N$249,'Meldunek tygodniowy'!$O$248:$R$249)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tygodniowy'!$G$252:$R$252</c:f>
              <c:numCache>
                <c:formatCode>General</c:formatCode>
                <c:ptCount val="12"/>
                <c:pt idx="0">
                  <c:v>26</c:v>
                </c:pt>
                <c:pt idx="2">
                  <c:v>49</c:v>
                </c:pt>
                <c:pt idx="4">
                  <c:v>17</c:v>
                </c:pt>
                <c:pt idx="6">
                  <c:v>30</c:v>
                </c:pt>
                <c:pt idx="8">
                  <c:v>1</c:v>
                </c:pt>
                <c:pt idx="10">
                  <c:v>5</c:v>
                </c:pt>
              </c:numCache>
            </c:numRef>
          </c:val>
          <c:extLst xmlns:c16r2="http://schemas.microsoft.com/office/drawing/2015/06/chart">
            <c:ext xmlns:c16="http://schemas.microsoft.com/office/drawing/2014/chart" uri="{C3380CC4-5D6E-409C-BE32-E72D297353CC}">
              <c16:uniqueId val="{00000002-9A9D-460E-BCE5-33D6A65FFD65}"/>
            </c:ext>
          </c:extLst>
        </c:ser>
        <c:ser>
          <c:idx val="3"/>
          <c:order val="3"/>
          <c:tx>
            <c:strRef>
              <c:f>'Meldunek tygodniowy'!$C$253</c:f>
              <c:strCache>
                <c:ptCount val="1"/>
                <c:pt idx="0">
                  <c:v>AFGANISTAN</c:v>
                </c:pt>
              </c:strCache>
            </c:strRef>
          </c:tx>
          <c:spPr>
            <a:solidFill>
              <a:srgbClr val="92D050"/>
            </a:solidFill>
            <a:ln>
              <a:solidFill>
                <a:sysClr val="windowText" lastClr="000000"/>
              </a:solidFill>
            </a:ln>
          </c:spPr>
          <c:invertIfNegative val="0"/>
          <c:cat>
            <c:multiLvlStrRef>
              <c:f>('Meldunek tygodniowy'!$G$248:$J$249,'Meldunek tygodniowy'!$K$248:$N$249,'Meldunek tygodniowy'!$O$248:$R$249)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tygodniowy'!$G$253:$R$253</c:f>
              <c:numCache>
                <c:formatCode>General</c:formatCode>
                <c:ptCount val="12"/>
                <c:pt idx="0">
                  <c:v>22</c:v>
                </c:pt>
                <c:pt idx="2">
                  <c:v>22</c:v>
                </c:pt>
                <c:pt idx="4">
                  <c:v>0</c:v>
                </c:pt>
                <c:pt idx="6">
                  <c:v>1</c:v>
                </c:pt>
                <c:pt idx="8">
                  <c:v>2</c:v>
                </c:pt>
                <c:pt idx="10">
                  <c:v>2</c:v>
                </c:pt>
              </c:numCache>
            </c:numRef>
          </c:val>
          <c:extLst xmlns:c16r2="http://schemas.microsoft.com/office/drawing/2015/06/chart">
            <c:ext xmlns:c16="http://schemas.microsoft.com/office/drawing/2014/chart" uri="{C3380CC4-5D6E-409C-BE32-E72D297353CC}">
              <c16:uniqueId val="{00000003-9A9D-460E-BCE5-33D6A65FFD65}"/>
            </c:ext>
          </c:extLst>
        </c:ser>
        <c:ser>
          <c:idx val="5"/>
          <c:order val="4"/>
          <c:tx>
            <c:strRef>
              <c:f>'Meldunek tygodniowy'!$C$254</c:f>
              <c:strCache>
                <c:ptCount val="1"/>
                <c:pt idx="0">
                  <c:v>ERYTREA</c:v>
                </c:pt>
              </c:strCache>
            </c:strRef>
          </c:tx>
          <c:spPr>
            <a:solidFill>
              <a:srgbClr val="0070C0"/>
            </a:solidFill>
            <a:ln>
              <a:solidFill>
                <a:sysClr val="windowText" lastClr="000000"/>
              </a:solidFill>
            </a:ln>
          </c:spPr>
          <c:invertIfNegative val="0"/>
          <c:val>
            <c:numRef>
              <c:f>'Meldunek tygodniowy'!$G$254:$R$254</c:f>
              <c:numCache>
                <c:formatCode>General</c:formatCode>
                <c:ptCount val="12"/>
                <c:pt idx="0">
                  <c:v>21</c:v>
                </c:pt>
                <c:pt idx="2">
                  <c:v>21</c:v>
                </c:pt>
                <c:pt idx="4">
                  <c:v>0</c:v>
                </c:pt>
                <c:pt idx="6">
                  <c:v>0</c:v>
                </c:pt>
                <c:pt idx="8">
                  <c:v>0</c:v>
                </c:pt>
                <c:pt idx="10">
                  <c:v>0</c:v>
                </c:pt>
              </c:numCache>
            </c:numRef>
          </c:val>
          <c:extLst xmlns:c16r2="http://schemas.microsoft.com/office/drawing/2015/06/chart">
            <c:ext xmlns:c16="http://schemas.microsoft.com/office/drawing/2014/chart" uri="{C3380CC4-5D6E-409C-BE32-E72D297353CC}">
              <c16:uniqueId val="{00000004-9A9D-460E-BCE5-33D6A65FFD65}"/>
            </c:ext>
          </c:extLst>
        </c:ser>
        <c:ser>
          <c:idx val="4"/>
          <c:order val="5"/>
          <c:tx>
            <c:strRef>
              <c:f>'Meldunek tygodniowy'!$C$255</c:f>
              <c:strCache>
                <c:ptCount val="1"/>
                <c:pt idx="0">
                  <c:v>Pozostałe</c:v>
                </c:pt>
              </c:strCache>
            </c:strRef>
          </c:tx>
          <c:spPr>
            <a:solidFill>
              <a:srgbClr val="002060"/>
            </a:solidFill>
            <a:ln>
              <a:solidFill>
                <a:sysClr val="windowText" lastClr="000000"/>
              </a:solidFill>
            </a:ln>
          </c:spPr>
          <c:invertIfNegative val="0"/>
          <c:cat>
            <c:multiLvlStrRef>
              <c:f>('Meldunek tygodniowy'!$G$248:$J$249,'Meldunek tygodniowy'!$K$248:$N$249,'Meldunek tygodniowy'!$O$248:$R$249)</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tygodniowy'!$G$255:$R$255</c:f>
              <c:numCache>
                <c:formatCode>General</c:formatCode>
                <c:ptCount val="12"/>
                <c:pt idx="0">
                  <c:v>111</c:v>
                </c:pt>
                <c:pt idx="2">
                  <c:v>121</c:v>
                </c:pt>
                <c:pt idx="4">
                  <c:v>25</c:v>
                </c:pt>
                <c:pt idx="6">
                  <c:v>40</c:v>
                </c:pt>
                <c:pt idx="8">
                  <c:v>3</c:v>
                </c:pt>
                <c:pt idx="10">
                  <c:v>3</c:v>
                </c:pt>
              </c:numCache>
            </c:numRef>
          </c:val>
          <c:extLst xmlns:c16r2="http://schemas.microsoft.com/office/drawing/2015/06/chart">
            <c:ext xmlns:c16="http://schemas.microsoft.com/office/drawing/2014/chart" uri="{C3380CC4-5D6E-409C-BE32-E72D297353CC}">
              <c16:uniqueId val="{00000005-9A9D-460E-BCE5-33D6A65FFD65}"/>
            </c:ext>
          </c:extLst>
        </c:ser>
        <c:dLbls>
          <c:showLegendKey val="0"/>
          <c:showVal val="0"/>
          <c:showCatName val="0"/>
          <c:showSerName val="0"/>
          <c:showPercent val="0"/>
          <c:showBubbleSize val="0"/>
        </c:dLbls>
        <c:gapWidth val="55"/>
        <c:gapDepth val="55"/>
        <c:shape val="box"/>
        <c:axId val="509685840"/>
        <c:axId val="509686232"/>
        <c:axId val="0"/>
      </c:bar3DChart>
      <c:catAx>
        <c:axId val="509685840"/>
        <c:scaling>
          <c:orientation val="minMax"/>
        </c:scaling>
        <c:delete val="0"/>
        <c:axPos val="b"/>
        <c:numFmt formatCode="General" sourceLinked="0"/>
        <c:majorTickMark val="none"/>
        <c:minorTickMark val="none"/>
        <c:tickLblPos val="nextTo"/>
        <c:txPr>
          <a:bodyPr/>
          <a:lstStyle/>
          <a:p>
            <a:pPr algn="ctr">
              <a:defRPr/>
            </a:pPr>
            <a:endParaRPr lang="pl-PL"/>
          </a:p>
        </c:txPr>
        <c:crossAx val="509686232"/>
        <c:crosses val="autoZero"/>
        <c:auto val="1"/>
        <c:lblAlgn val="ctr"/>
        <c:lblOffset val="100"/>
        <c:noMultiLvlLbl val="0"/>
      </c:catAx>
      <c:valAx>
        <c:axId val="509686232"/>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509685840"/>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tygodniowy'!$G$23</c:f>
              <c:strCache>
                <c:ptCount val="1"/>
                <c:pt idx="0">
                  <c:v>pobyt czasowy</c:v>
                </c:pt>
              </c:strCache>
            </c:strRef>
          </c:tx>
          <c:spPr>
            <a:solidFill>
              <a:srgbClr val="FF0000"/>
            </a:solidFill>
          </c:spPr>
          <c:invertIfNegative val="0"/>
          <c:cat>
            <c:multiLvlStrRef>
              <c:f>('Meldunek tygodniowy'!$K$21:$K$22,'Meldunek tygodniowy'!$M$21:$M$22,'Meldunek tygodniowy'!$O$21:$O$22,'Meldunek tygodniowy'!$Q$21:$Q$22)</c:f>
              <c:multiLvlStrCache>
                <c:ptCount val="4"/>
                <c:lvl>
                  <c:pt idx="1">
                    <c:v>pozytywne</c:v>
                  </c:pt>
                  <c:pt idx="2">
                    <c:v>negatywne</c:v>
                  </c:pt>
                  <c:pt idx="3">
                    <c:v>umorzenia</c:v>
                  </c:pt>
                </c:lvl>
                <c:lvl>
                  <c:pt idx="0">
                    <c:v>wnioski</c:v>
                  </c:pt>
                  <c:pt idx="1">
                    <c:v>decyzje 01.03.2024 - 31.03.2024 r.</c:v>
                  </c:pt>
                </c:lvl>
              </c:multiLvlStrCache>
            </c:multiLvlStrRef>
          </c:cat>
          <c:val>
            <c:numRef>
              <c:f>('Meldunek tygodniowy'!$K$23,'Meldunek tygodniowy'!$M$23,'Meldunek tygodniowy'!$O$23,'Meldunek tygodniowy'!$Q$23)</c:f>
              <c:numCache>
                <c:formatCode>#,##0</c:formatCode>
                <c:ptCount val="4"/>
                <c:pt idx="0">
                  <c:v>47207</c:v>
                </c:pt>
                <c:pt idx="1">
                  <c:v>27046</c:v>
                </c:pt>
                <c:pt idx="2">
                  <c:v>1981</c:v>
                </c:pt>
                <c:pt idx="3">
                  <c:v>1088</c:v>
                </c:pt>
              </c:numCache>
            </c:numRef>
          </c:val>
          <c:extLst xmlns:c16r2="http://schemas.microsoft.com/office/drawing/2015/06/chart">
            <c:ext xmlns:c16="http://schemas.microsoft.com/office/drawing/2014/chart" uri="{C3380CC4-5D6E-409C-BE32-E72D297353CC}">
              <c16:uniqueId val="{00000000-41A2-4EFD-94A5-8967E551BDD1}"/>
            </c:ext>
          </c:extLst>
        </c:ser>
        <c:ser>
          <c:idx val="2"/>
          <c:order val="1"/>
          <c:tx>
            <c:strRef>
              <c:f>'Meldunek tygodniowy'!$G$24</c:f>
              <c:strCache>
                <c:ptCount val="1"/>
                <c:pt idx="0">
                  <c:v>pobyt stały</c:v>
                </c:pt>
              </c:strCache>
            </c:strRef>
          </c:tx>
          <c:spPr>
            <a:solidFill>
              <a:srgbClr val="FFC000"/>
            </a:solidFill>
          </c:spPr>
          <c:invertIfNegative val="0"/>
          <c:cat>
            <c:multiLvlStrRef>
              <c:f>('Meldunek tygodniowy'!$K$21:$K$22,'Meldunek tygodniowy'!$M$21:$M$22,'Meldunek tygodniowy'!$O$21:$O$22,'Meldunek tygodniowy'!$Q$21:$Q$22)</c:f>
              <c:multiLvlStrCache>
                <c:ptCount val="4"/>
                <c:lvl>
                  <c:pt idx="1">
                    <c:v>pozytywne</c:v>
                  </c:pt>
                  <c:pt idx="2">
                    <c:v>negatywne</c:v>
                  </c:pt>
                  <c:pt idx="3">
                    <c:v>umorzenia</c:v>
                  </c:pt>
                </c:lvl>
                <c:lvl>
                  <c:pt idx="0">
                    <c:v>wnioski</c:v>
                  </c:pt>
                  <c:pt idx="1">
                    <c:v>decyzje 01.03.2024 - 31.03.2024 r.</c:v>
                  </c:pt>
                </c:lvl>
              </c:multiLvlStrCache>
            </c:multiLvlStrRef>
          </c:cat>
          <c:val>
            <c:numRef>
              <c:f>('Meldunek tygodniowy'!$K$24,'Meldunek tygodniowy'!$M$24,'Meldunek tygodniowy'!$O$24,'Meldunek tygodniowy'!$Q$24)</c:f>
              <c:numCache>
                <c:formatCode>#,##0</c:formatCode>
                <c:ptCount val="4"/>
                <c:pt idx="0">
                  <c:v>2463</c:v>
                </c:pt>
                <c:pt idx="1">
                  <c:v>2070</c:v>
                </c:pt>
                <c:pt idx="2">
                  <c:v>163</c:v>
                </c:pt>
                <c:pt idx="3">
                  <c:v>137</c:v>
                </c:pt>
              </c:numCache>
            </c:numRef>
          </c:val>
          <c:extLst xmlns:c16r2="http://schemas.microsoft.com/office/drawing/2015/06/chart">
            <c:ext xmlns:c16="http://schemas.microsoft.com/office/drawing/2014/chart" uri="{C3380CC4-5D6E-409C-BE32-E72D297353CC}">
              <c16:uniqueId val="{00000001-41A2-4EFD-94A5-8967E551BDD1}"/>
            </c:ext>
          </c:extLst>
        </c:ser>
        <c:ser>
          <c:idx val="4"/>
          <c:order val="2"/>
          <c:tx>
            <c:strRef>
              <c:f>'Meldunek tygodniowy'!$G$25</c:f>
              <c:strCache>
                <c:ptCount val="1"/>
                <c:pt idx="0">
                  <c:v>pobyt rezyd. UE</c:v>
                </c:pt>
              </c:strCache>
            </c:strRef>
          </c:tx>
          <c:spPr>
            <a:solidFill>
              <a:srgbClr val="92D050"/>
            </a:solidFill>
          </c:spPr>
          <c:invertIfNegative val="0"/>
          <c:cat>
            <c:multiLvlStrRef>
              <c:f>('Meldunek tygodniowy'!$K$21:$K$22,'Meldunek tygodniowy'!$M$21:$M$22,'Meldunek tygodniowy'!$O$21:$O$22,'Meldunek tygodniowy'!$Q$21:$Q$22)</c:f>
              <c:multiLvlStrCache>
                <c:ptCount val="4"/>
                <c:lvl>
                  <c:pt idx="1">
                    <c:v>pozytywne</c:v>
                  </c:pt>
                  <c:pt idx="2">
                    <c:v>negatywne</c:v>
                  </c:pt>
                  <c:pt idx="3">
                    <c:v>umorzenia</c:v>
                  </c:pt>
                </c:lvl>
                <c:lvl>
                  <c:pt idx="0">
                    <c:v>wnioski</c:v>
                  </c:pt>
                  <c:pt idx="1">
                    <c:v>decyzje 01.03.2024 - 31.03.2024 r.</c:v>
                  </c:pt>
                </c:lvl>
              </c:multiLvlStrCache>
            </c:multiLvlStrRef>
          </c:cat>
          <c:val>
            <c:numRef>
              <c:f>('Meldunek tygodniowy'!$K$25,'Meldunek tygodniowy'!$M$25,'Meldunek tygodniowy'!$O$25,'Meldunek tygodniowy'!$Q$25)</c:f>
              <c:numCache>
                <c:formatCode>#,##0</c:formatCode>
                <c:ptCount val="4"/>
                <c:pt idx="0">
                  <c:v>2365</c:v>
                </c:pt>
                <c:pt idx="1">
                  <c:v>1332</c:v>
                </c:pt>
                <c:pt idx="2">
                  <c:v>106</c:v>
                </c:pt>
                <c:pt idx="3">
                  <c:v>124</c:v>
                </c:pt>
              </c:numCache>
            </c:numRef>
          </c:val>
          <c:extLst xmlns:c16r2="http://schemas.microsoft.com/office/drawing/2015/06/chart">
            <c:ext xmlns:c16="http://schemas.microsoft.com/office/drawing/2014/chart" uri="{C3380CC4-5D6E-409C-BE32-E72D297353CC}">
              <c16:uniqueId val="{00000002-41A2-4EFD-94A5-8967E551BDD1}"/>
            </c:ext>
          </c:extLst>
        </c:ser>
        <c:dLbls>
          <c:showLegendKey val="0"/>
          <c:showVal val="0"/>
          <c:showCatName val="0"/>
          <c:showSerName val="0"/>
          <c:showPercent val="0"/>
          <c:showBubbleSize val="0"/>
        </c:dLbls>
        <c:gapWidth val="150"/>
        <c:shape val="box"/>
        <c:axId val="533697968"/>
        <c:axId val="533699928"/>
        <c:axId val="0"/>
      </c:bar3DChart>
      <c:catAx>
        <c:axId val="533697968"/>
        <c:scaling>
          <c:orientation val="minMax"/>
        </c:scaling>
        <c:delete val="0"/>
        <c:axPos val="b"/>
        <c:numFmt formatCode="General" sourceLinked="0"/>
        <c:majorTickMark val="out"/>
        <c:minorTickMark val="none"/>
        <c:tickLblPos val="nextTo"/>
        <c:crossAx val="533699928"/>
        <c:crosses val="autoZero"/>
        <c:auto val="1"/>
        <c:lblAlgn val="ctr"/>
        <c:lblOffset val="100"/>
        <c:noMultiLvlLbl val="0"/>
      </c:catAx>
      <c:valAx>
        <c:axId val="533699928"/>
        <c:scaling>
          <c:orientation val="minMax"/>
        </c:scaling>
        <c:delete val="0"/>
        <c:axPos val="l"/>
        <c:majorGridlines/>
        <c:numFmt formatCode="#,##0" sourceLinked="1"/>
        <c:majorTickMark val="out"/>
        <c:minorTickMark val="none"/>
        <c:tickLblPos val="nextTo"/>
        <c:crossAx val="533697968"/>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'Meldunek tygodniowy'!$D$183</c:f>
              <c:strCache>
                <c:ptCount val="1"/>
                <c:pt idx="0">
                  <c:v>inne państwo</c:v>
                </c:pt>
              </c:strCache>
            </c:strRef>
          </c:tx>
          <c:spPr>
            <a:solidFill>
              <a:schemeClr val="accent3"/>
            </a:solidFill>
            <a:ln>
              <a:noFill/>
            </a:ln>
            <a:effectLst/>
            <a:sp3d/>
          </c:spPr>
          <c:invertIfNegative val="0"/>
          <c:cat>
            <c:strRef>
              <c:f>'Meldunek tygodniowy'!$H$182:$K$182</c:f>
              <c:strCache>
                <c:ptCount val="4"/>
                <c:pt idx="0">
                  <c:v>wnioski</c:v>
                </c:pt>
                <c:pt idx="3">
                  <c:v>decyzje</c:v>
                </c:pt>
              </c:strCache>
            </c:strRef>
          </c:cat>
          <c:val>
            <c:numRef>
              <c:f>'Meldunek tygodniowy'!$H$183:$K$183</c:f>
              <c:numCache>
                <c:formatCode>#,##0</c:formatCode>
                <c:ptCount val="4"/>
                <c:pt idx="0">
                  <c:v>59490</c:v>
                </c:pt>
                <c:pt idx="3">
                  <c:v>61747</c:v>
                </c:pt>
              </c:numCache>
            </c:numRef>
          </c:val>
          <c:extLst xmlns:c16r2="http://schemas.microsoft.com/office/drawing/2015/06/chart">
            <c:ext xmlns:c16="http://schemas.microsoft.com/office/drawing/2014/chart" uri="{C3380CC4-5D6E-409C-BE32-E72D297353CC}">
              <c16:uniqueId val="{00000000-59B3-42F6-BF3B-D70A895923F0}"/>
            </c:ext>
          </c:extLst>
        </c:ser>
        <c:ser>
          <c:idx val="1"/>
          <c:order val="1"/>
          <c:tx>
            <c:strRef>
              <c:f>'Meldunek tygodniowy'!$D$184</c:f>
              <c:strCache>
                <c:ptCount val="1"/>
                <c:pt idx="0">
                  <c:v>obligatoryjne</c:v>
                </c:pt>
              </c:strCache>
            </c:strRef>
          </c:tx>
          <c:spPr>
            <a:solidFill>
              <a:schemeClr val="accent2"/>
            </a:solidFill>
            <a:ln>
              <a:noFill/>
            </a:ln>
            <a:effectLst/>
            <a:sp3d/>
          </c:spPr>
          <c:invertIfNegative val="0"/>
          <c:cat>
            <c:strRef>
              <c:f>'Meldunek tygodniowy'!$H$182:$K$182</c:f>
              <c:strCache>
                <c:ptCount val="4"/>
                <c:pt idx="0">
                  <c:v>wnioski</c:v>
                </c:pt>
                <c:pt idx="3">
                  <c:v>decyzje</c:v>
                </c:pt>
              </c:strCache>
            </c:strRef>
          </c:cat>
          <c:val>
            <c:numRef>
              <c:f>'Meldunek tygodniowy'!$H$184:$K$184</c:f>
              <c:numCache>
                <c:formatCode>#,##0</c:formatCode>
                <c:ptCount val="4"/>
                <c:pt idx="0">
                  <c:v>4866</c:v>
                </c:pt>
                <c:pt idx="3">
                  <c:v>4929</c:v>
                </c:pt>
              </c:numCache>
            </c:numRef>
          </c:val>
          <c:extLst xmlns:c16r2="http://schemas.microsoft.com/office/drawing/2015/06/chart">
            <c:ext xmlns:c16="http://schemas.microsoft.com/office/drawing/2014/chart" uri="{C3380CC4-5D6E-409C-BE32-E72D297353CC}">
              <c16:uniqueId val="{00000001-59B3-42F6-BF3B-D70A895923F0}"/>
            </c:ext>
          </c:extLst>
        </c:ser>
        <c:ser>
          <c:idx val="0"/>
          <c:order val="2"/>
          <c:tx>
            <c:strRef>
              <c:f>'Meldunek tygodniowy'!$D$185</c:f>
              <c:strCache>
                <c:ptCount val="1"/>
                <c:pt idx="0">
                  <c:v>fakultatywne</c:v>
                </c:pt>
              </c:strCache>
            </c:strRef>
          </c:tx>
          <c:spPr>
            <a:solidFill>
              <a:schemeClr val="accent1"/>
            </a:solidFill>
            <a:ln>
              <a:noFill/>
            </a:ln>
            <a:effectLst/>
            <a:sp3d/>
          </c:spPr>
          <c:invertIfNegative val="0"/>
          <c:cat>
            <c:strRef>
              <c:f>'Meldunek tygodniowy'!$H$182:$K$182</c:f>
              <c:strCache>
                <c:ptCount val="4"/>
                <c:pt idx="0">
                  <c:v>wnioski</c:v>
                </c:pt>
                <c:pt idx="3">
                  <c:v>decyzje</c:v>
                </c:pt>
              </c:strCache>
            </c:strRef>
          </c:cat>
          <c:val>
            <c:numRef>
              <c:f>'Meldunek tygodniowy'!$H$185:$K$185</c:f>
              <c:numCache>
                <c:formatCode>#,##0</c:formatCode>
                <c:ptCount val="4"/>
                <c:pt idx="0">
                  <c:v>4734</c:v>
                </c:pt>
                <c:pt idx="3">
                  <c:v>5154</c:v>
                </c:pt>
              </c:numCache>
            </c:numRef>
          </c:val>
          <c:extLst xmlns:c16r2="http://schemas.microsoft.com/office/drawing/2015/06/chart">
            <c:ext xmlns:c16="http://schemas.microsoft.com/office/drawing/2014/chart" uri="{C3380CC4-5D6E-409C-BE32-E72D297353CC}">
              <c16:uniqueId val="{00000002-59B3-42F6-BF3B-D70A895923F0}"/>
            </c:ext>
          </c:extLst>
        </c:ser>
        <c:dLbls>
          <c:showLegendKey val="0"/>
          <c:showVal val="0"/>
          <c:showCatName val="0"/>
          <c:showSerName val="0"/>
          <c:showPercent val="0"/>
          <c:showBubbleSize val="0"/>
        </c:dLbls>
        <c:gapWidth val="150"/>
        <c:shape val="box"/>
        <c:axId val="533697576"/>
        <c:axId val="533698752"/>
        <c:axId val="543386632"/>
      </c:bar3DChart>
      <c:catAx>
        <c:axId val="533697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533698752"/>
        <c:crosses val="autoZero"/>
        <c:auto val="1"/>
        <c:lblAlgn val="ctr"/>
        <c:lblOffset val="100"/>
        <c:noMultiLvlLbl val="0"/>
      </c:catAx>
      <c:valAx>
        <c:axId val="53369875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533697576"/>
        <c:crosses val="autoZero"/>
        <c:crossBetween val="between"/>
      </c:valAx>
      <c:serAx>
        <c:axId val="543386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533698752"/>
        <c:crosses val="autoZero"/>
      </c:ser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tygodniowy'!$G$57</c:f>
              <c:strCache>
                <c:ptCount val="1"/>
                <c:pt idx="0">
                  <c:v>pobyt czasowy</c:v>
                </c:pt>
              </c:strCache>
            </c:strRef>
          </c:tx>
          <c:spPr>
            <a:solidFill>
              <a:srgbClr val="FF0000"/>
            </a:solidFill>
          </c:spPr>
          <c:invertIfNegative val="0"/>
          <c:cat>
            <c:multiLvlStrRef>
              <c:f>('Meldunek tygodniowy'!$K$55:$K$56,'Meldunek tygodniowy'!$M$55:$M$56,'Meldunek tygodniowy'!$O$55:$O$56,'Meldunek tygodniowy'!$Q$55:$Q$56)</c:f>
              <c:multiLvlStrCache>
                <c:ptCount val="4"/>
                <c:lvl>
                  <c:pt idx="1">
                    <c:v>pozytywne</c:v>
                  </c:pt>
                  <c:pt idx="2">
                    <c:v>negatywne</c:v>
                  </c:pt>
                  <c:pt idx="3">
                    <c:v>umorzenia</c:v>
                  </c:pt>
                </c:lvl>
                <c:lvl>
                  <c:pt idx="0">
                    <c:v>wnioski</c:v>
                  </c:pt>
                  <c:pt idx="1">
                    <c:v>decyzje 01.01.2024 - 31.03.2024 r.</c:v>
                  </c:pt>
                </c:lvl>
              </c:multiLvlStrCache>
            </c:multiLvlStrRef>
          </c:cat>
          <c:val>
            <c:numRef>
              <c:f>('Meldunek tygodniowy'!$K$57,'Meldunek tygodniowy'!$M$57,'Meldunek tygodniowy'!$O$57,'Meldunek tygodniowy'!$Q$57)</c:f>
              <c:numCache>
                <c:formatCode>#,##0</c:formatCode>
                <c:ptCount val="4"/>
                <c:pt idx="0">
                  <c:v>138061</c:v>
                </c:pt>
                <c:pt idx="1">
                  <c:v>80943</c:v>
                </c:pt>
                <c:pt idx="2">
                  <c:v>7991</c:v>
                </c:pt>
                <c:pt idx="3">
                  <c:v>3130</c:v>
                </c:pt>
              </c:numCache>
            </c:numRef>
          </c:val>
          <c:extLst xmlns:c16r2="http://schemas.microsoft.com/office/drawing/2015/06/chart">
            <c:ext xmlns:c16="http://schemas.microsoft.com/office/drawing/2014/chart" uri="{C3380CC4-5D6E-409C-BE32-E72D297353CC}">
              <c16:uniqueId val="{00000000-145C-4962-9164-A822863C021D}"/>
            </c:ext>
          </c:extLst>
        </c:ser>
        <c:ser>
          <c:idx val="2"/>
          <c:order val="1"/>
          <c:tx>
            <c:strRef>
              <c:f>'Meldunek tygodniowy'!$G$58</c:f>
              <c:strCache>
                <c:ptCount val="1"/>
                <c:pt idx="0">
                  <c:v>pobyt stały</c:v>
                </c:pt>
              </c:strCache>
            </c:strRef>
          </c:tx>
          <c:spPr>
            <a:solidFill>
              <a:srgbClr val="FFC000"/>
            </a:solidFill>
          </c:spPr>
          <c:invertIfNegative val="0"/>
          <c:cat>
            <c:multiLvlStrRef>
              <c:f>('Meldunek tygodniowy'!$K$55:$K$56,'Meldunek tygodniowy'!$M$55:$M$56,'Meldunek tygodniowy'!$O$55:$O$56,'Meldunek tygodniowy'!$Q$55:$Q$56)</c:f>
              <c:multiLvlStrCache>
                <c:ptCount val="4"/>
                <c:lvl>
                  <c:pt idx="1">
                    <c:v>pozytywne</c:v>
                  </c:pt>
                  <c:pt idx="2">
                    <c:v>negatywne</c:v>
                  </c:pt>
                  <c:pt idx="3">
                    <c:v>umorzenia</c:v>
                  </c:pt>
                </c:lvl>
                <c:lvl>
                  <c:pt idx="0">
                    <c:v>wnioski</c:v>
                  </c:pt>
                  <c:pt idx="1">
                    <c:v>decyzje 01.01.2024 - 31.03.2024 r.</c:v>
                  </c:pt>
                </c:lvl>
              </c:multiLvlStrCache>
            </c:multiLvlStrRef>
          </c:cat>
          <c:val>
            <c:numRef>
              <c:f>('Meldunek tygodniowy'!$K$58,'Meldunek tygodniowy'!$M$58,'Meldunek tygodniowy'!$O$58,'Meldunek tygodniowy'!$Q$58)</c:f>
              <c:numCache>
                <c:formatCode>#,##0</c:formatCode>
                <c:ptCount val="4"/>
                <c:pt idx="0">
                  <c:v>7021</c:v>
                </c:pt>
                <c:pt idx="1">
                  <c:v>6570</c:v>
                </c:pt>
                <c:pt idx="2">
                  <c:v>778</c:v>
                </c:pt>
                <c:pt idx="3">
                  <c:v>385</c:v>
                </c:pt>
              </c:numCache>
            </c:numRef>
          </c:val>
          <c:extLst xmlns:c16r2="http://schemas.microsoft.com/office/drawing/2015/06/chart">
            <c:ext xmlns:c16="http://schemas.microsoft.com/office/drawing/2014/chart" uri="{C3380CC4-5D6E-409C-BE32-E72D297353CC}">
              <c16:uniqueId val="{00000001-145C-4962-9164-A822863C021D}"/>
            </c:ext>
          </c:extLst>
        </c:ser>
        <c:ser>
          <c:idx val="4"/>
          <c:order val="2"/>
          <c:tx>
            <c:strRef>
              <c:f>'Meldunek tygodniowy'!$G$59</c:f>
              <c:strCache>
                <c:ptCount val="1"/>
                <c:pt idx="0">
                  <c:v>pobyt rezyd. UE</c:v>
                </c:pt>
              </c:strCache>
            </c:strRef>
          </c:tx>
          <c:spPr>
            <a:solidFill>
              <a:srgbClr val="92D050"/>
            </a:solidFill>
          </c:spPr>
          <c:invertIfNegative val="0"/>
          <c:cat>
            <c:multiLvlStrRef>
              <c:f>('Meldunek tygodniowy'!$K$55:$K$56,'Meldunek tygodniowy'!$M$55:$M$56,'Meldunek tygodniowy'!$O$55:$O$56,'Meldunek tygodniowy'!$Q$55:$Q$56)</c:f>
              <c:multiLvlStrCache>
                <c:ptCount val="4"/>
                <c:lvl>
                  <c:pt idx="1">
                    <c:v>pozytywne</c:v>
                  </c:pt>
                  <c:pt idx="2">
                    <c:v>negatywne</c:v>
                  </c:pt>
                  <c:pt idx="3">
                    <c:v>umorzenia</c:v>
                  </c:pt>
                </c:lvl>
                <c:lvl>
                  <c:pt idx="0">
                    <c:v>wnioski</c:v>
                  </c:pt>
                  <c:pt idx="1">
                    <c:v>decyzje 01.01.2024 - 31.03.2024 r.</c:v>
                  </c:pt>
                </c:lvl>
              </c:multiLvlStrCache>
            </c:multiLvlStrRef>
          </c:cat>
          <c:val>
            <c:numRef>
              <c:f>('Meldunek tygodniowy'!$K$59,'Meldunek tygodniowy'!$M$59,'Meldunek tygodniowy'!$O$59,'Meldunek tygodniowy'!$Q$59)</c:f>
              <c:numCache>
                <c:formatCode>#,##0</c:formatCode>
                <c:ptCount val="4"/>
                <c:pt idx="0">
                  <c:v>6219</c:v>
                </c:pt>
                <c:pt idx="1">
                  <c:v>4091</c:v>
                </c:pt>
                <c:pt idx="2">
                  <c:v>409</c:v>
                </c:pt>
                <c:pt idx="3">
                  <c:v>361</c:v>
                </c:pt>
              </c:numCache>
            </c:numRef>
          </c:val>
          <c:extLst xmlns:c16r2="http://schemas.microsoft.com/office/drawing/2015/06/chart">
            <c:ext xmlns:c16="http://schemas.microsoft.com/office/drawing/2014/chart" uri="{C3380CC4-5D6E-409C-BE32-E72D297353CC}">
              <c16:uniqueId val="{00000002-145C-4962-9164-A822863C021D}"/>
            </c:ext>
          </c:extLst>
        </c:ser>
        <c:dLbls>
          <c:showLegendKey val="0"/>
          <c:showVal val="0"/>
          <c:showCatName val="0"/>
          <c:showSerName val="0"/>
          <c:showPercent val="0"/>
          <c:showBubbleSize val="0"/>
        </c:dLbls>
        <c:gapWidth val="150"/>
        <c:shape val="box"/>
        <c:axId val="533698360"/>
        <c:axId val="533699536"/>
        <c:axId val="0"/>
      </c:bar3DChart>
      <c:catAx>
        <c:axId val="533698360"/>
        <c:scaling>
          <c:orientation val="minMax"/>
        </c:scaling>
        <c:delete val="0"/>
        <c:axPos val="b"/>
        <c:numFmt formatCode="General" sourceLinked="0"/>
        <c:majorTickMark val="out"/>
        <c:minorTickMark val="none"/>
        <c:tickLblPos val="nextTo"/>
        <c:crossAx val="533699536"/>
        <c:crosses val="autoZero"/>
        <c:auto val="1"/>
        <c:lblAlgn val="ctr"/>
        <c:lblOffset val="100"/>
        <c:noMultiLvlLbl val="0"/>
      </c:catAx>
      <c:valAx>
        <c:axId val="533699536"/>
        <c:scaling>
          <c:orientation val="minMax"/>
        </c:scaling>
        <c:delete val="0"/>
        <c:axPos val="l"/>
        <c:majorGridlines/>
        <c:numFmt formatCode="#,##0" sourceLinked="1"/>
        <c:majorTickMark val="out"/>
        <c:minorTickMark val="none"/>
        <c:tickLblPos val="nextTo"/>
        <c:crossAx val="533698360"/>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294</xdr:row>
      <xdr:rowOff>52389</xdr:rowOff>
    </xdr:from>
    <xdr:to>
      <xdr:col>24</xdr:col>
      <xdr:colOff>19051</xdr:colOff>
      <xdr:row>315</xdr:row>
      <xdr:rowOff>133351</xdr:rowOff>
    </xdr:to>
    <xdr:graphicFrame macro="">
      <xdr:nvGraphicFramePr>
        <xdr:cNvPr id="2" name="Wykres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409</xdr:row>
      <xdr:rowOff>65086</xdr:rowOff>
    </xdr:from>
    <xdr:to>
      <xdr:col>23</xdr:col>
      <xdr:colOff>9525</xdr:colOff>
      <xdr:row>423</xdr:row>
      <xdr:rowOff>133350</xdr:rowOff>
    </xdr:to>
    <xdr:graphicFrame macro="">
      <xdr:nvGraphicFramePr>
        <xdr:cNvPr id="35" name="Wykres 34">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117</xdr:row>
      <xdr:rowOff>69397</xdr:rowOff>
    </xdr:from>
    <xdr:to>
      <xdr:col>23</xdr:col>
      <xdr:colOff>1</xdr:colOff>
      <xdr:row>139</xdr:row>
      <xdr:rowOff>123825</xdr:rowOff>
    </xdr:to>
    <xdr:graphicFrame macro="">
      <xdr:nvGraphicFramePr>
        <xdr:cNvPr id="38" name="Wykres 37">
          <a:extLst>
            <a:ext uri="{FF2B5EF4-FFF2-40B4-BE49-F238E27FC236}">
              <a16:creationId xmlns:a16="http://schemas.microsoft.com/office/drawing/2014/main" xmlns=""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256</xdr:row>
      <xdr:rowOff>142193</xdr:rowOff>
    </xdr:from>
    <xdr:to>
      <xdr:col>23</xdr:col>
      <xdr:colOff>238126</xdr:colOff>
      <xdr:row>276</xdr:row>
      <xdr:rowOff>161925</xdr:rowOff>
    </xdr:to>
    <xdr:graphicFrame macro="">
      <xdr:nvGraphicFramePr>
        <xdr:cNvPr id="4" name="Wykres 3">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27</xdr:row>
      <xdr:rowOff>9526</xdr:rowOff>
    </xdr:from>
    <xdr:to>
      <xdr:col>23</xdr:col>
      <xdr:colOff>9525</xdr:colOff>
      <xdr:row>41</xdr:row>
      <xdr:rowOff>180976</xdr:rowOff>
    </xdr:to>
    <xdr:graphicFrame macro="">
      <xdr:nvGraphicFramePr>
        <xdr:cNvPr id="5" name="Wykres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188</xdr:row>
      <xdr:rowOff>1</xdr:rowOff>
    </xdr:from>
    <xdr:to>
      <xdr:col>21</xdr:col>
      <xdr:colOff>238125</xdr:colOff>
      <xdr:row>203</xdr:row>
      <xdr:rowOff>152401</xdr:rowOff>
    </xdr:to>
    <xdr:graphicFrame macro="">
      <xdr:nvGraphicFramePr>
        <xdr:cNvPr id="7" name="Wykres 6">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351</xdr:row>
      <xdr:rowOff>0</xdr:rowOff>
    </xdr:from>
    <xdr:to>
      <xdr:col>20</xdr:col>
      <xdr:colOff>234084</xdr:colOff>
      <xdr:row>351</xdr:row>
      <xdr:rowOff>95250</xdr:rowOff>
    </xdr:to>
    <xdr:sp macro="" textlink="">
      <xdr:nvSpPr>
        <xdr:cNvPr id="10" name="pole tekstowe 9">
          <a:extLst>
            <a:ext uri="{FF2B5EF4-FFF2-40B4-BE49-F238E27FC236}">
              <a16:creationId xmlns:a16="http://schemas.microsoft.com/office/drawing/2014/main" xmlns="" id="{00000000-0008-0000-0000-00000A000000}"/>
            </a:ext>
          </a:extLst>
        </xdr:cNvPr>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286</xdr:row>
      <xdr:rowOff>0</xdr:rowOff>
    </xdr:from>
    <xdr:ext cx="184731" cy="264560"/>
    <xdr:sp macro="" textlink="">
      <xdr:nvSpPr>
        <xdr:cNvPr id="18" name="pole tekstowe 17">
          <a:extLst>
            <a:ext uri="{FF2B5EF4-FFF2-40B4-BE49-F238E27FC236}">
              <a16:creationId xmlns:a16="http://schemas.microsoft.com/office/drawing/2014/main" xmlns="" id="{00000000-0008-0000-0000-000012000000}"/>
            </a:ext>
          </a:extLst>
        </xdr:cNvPr>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62</xdr:row>
      <xdr:rowOff>0</xdr:rowOff>
    </xdr:from>
    <xdr:to>
      <xdr:col>22</xdr:col>
      <xdr:colOff>266700</xdr:colOff>
      <xdr:row>75</xdr:row>
      <xdr:rowOff>9525</xdr:rowOff>
    </xdr:to>
    <xdr:graphicFrame macro="">
      <xdr:nvGraphicFramePr>
        <xdr:cNvPr id="34" name="Wykres 33">
          <a:extLst>
            <a:ext uri="{FF2B5EF4-FFF2-40B4-BE49-F238E27FC236}">
              <a16:creationId xmlns:a16="http://schemas.microsoft.com/office/drawing/2014/main" xmlns=""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318</xdr:row>
      <xdr:rowOff>31751</xdr:rowOff>
    </xdr:from>
    <xdr:to>
      <xdr:col>25</xdr:col>
      <xdr:colOff>21167</xdr:colOff>
      <xdr:row>326</xdr:row>
      <xdr:rowOff>21167</xdr:rowOff>
    </xdr:to>
    <xdr:sp macro="" textlink="">
      <xdr:nvSpPr>
        <xdr:cNvPr id="6" name="Prostokąt 5">
          <a:extLst>
            <a:ext uri="{FF2B5EF4-FFF2-40B4-BE49-F238E27FC236}">
              <a16:creationId xmlns:a16="http://schemas.microsoft.com/office/drawing/2014/main" xmlns="" id="{00000000-0008-0000-0000-000006000000}"/>
            </a:ext>
          </a:extLst>
        </xdr:cNvPr>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345</xdr:row>
      <xdr:rowOff>0</xdr:rowOff>
    </xdr:from>
    <xdr:to>
      <xdr:col>25</xdr:col>
      <xdr:colOff>10584</xdr:colOff>
      <xdr:row>351</xdr:row>
      <xdr:rowOff>0</xdr:rowOff>
    </xdr:to>
    <xdr:sp macro="" textlink="">
      <xdr:nvSpPr>
        <xdr:cNvPr id="22" name="Prostokąt 21">
          <a:extLst>
            <a:ext uri="{FF2B5EF4-FFF2-40B4-BE49-F238E27FC236}">
              <a16:creationId xmlns:a16="http://schemas.microsoft.com/office/drawing/2014/main" xmlns="" id="{00000000-0008-0000-0000-000016000000}"/>
            </a:ext>
          </a:extLst>
        </xdr:cNvPr>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379</xdr:row>
      <xdr:rowOff>190499</xdr:rowOff>
    </xdr:from>
    <xdr:to>
      <xdr:col>25</xdr:col>
      <xdr:colOff>10584</xdr:colOff>
      <xdr:row>389</xdr:row>
      <xdr:rowOff>0</xdr:rowOff>
    </xdr:to>
    <xdr:sp macro="" textlink="">
      <xdr:nvSpPr>
        <xdr:cNvPr id="23" name="Prostokąt 22">
          <a:extLst>
            <a:ext uri="{FF2B5EF4-FFF2-40B4-BE49-F238E27FC236}">
              <a16:creationId xmlns:a16="http://schemas.microsoft.com/office/drawing/2014/main" xmlns="" id="{00000000-0008-0000-0000-000017000000}"/>
            </a:ext>
          </a:extLst>
        </xdr:cNvPr>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427</xdr:row>
      <xdr:rowOff>0</xdr:rowOff>
    </xdr:from>
    <xdr:to>
      <xdr:col>25</xdr:col>
      <xdr:colOff>10584</xdr:colOff>
      <xdr:row>429</xdr:row>
      <xdr:rowOff>0</xdr:rowOff>
    </xdr:to>
    <xdr:sp macro="" textlink="">
      <xdr:nvSpPr>
        <xdr:cNvPr id="24" name="Prostokąt 23">
          <a:extLst>
            <a:ext uri="{FF2B5EF4-FFF2-40B4-BE49-F238E27FC236}">
              <a16:creationId xmlns:a16="http://schemas.microsoft.com/office/drawing/2014/main" xmlns="" id="{00000000-0008-0000-0000-000018000000}"/>
            </a:ext>
          </a:extLst>
        </xdr:cNvPr>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84</xdr:row>
      <xdr:rowOff>0</xdr:rowOff>
    </xdr:from>
    <xdr:to>
      <xdr:col>25</xdr:col>
      <xdr:colOff>10584</xdr:colOff>
      <xdr:row>93</xdr:row>
      <xdr:rowOff>10582</xdr:rowOff>
    </xdr:to>
    <xdr:sp macro="" textlink="">
      <xdr:nvSpPr>
        <xdr:cNvPr id="25" name="Prostokąt 24">
          <a:extLst>
            <a:ext uri="{FF2B5EF4-FFF2-40B4-BE49-F238E27FC236}">
              <a16:creationId xmlns:a16="http://schemas.microsoft.com/office/drawing/2014/main" xmlns="" id="{00000000-0008-0000-0000-000019000000}"/>
            </a:ext>
          </a:extLst>
        </xdr:cNvPr>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146</xdr:row>
      <xdr:rowOff>0</xdr:rowOff>
    </xdr:from>
    <xdr:to>
      <xdr:col>25</xdr:col>
      <xdr:colOff>10584</xdr:colOff>
      <xdr:row>154</xdr:row>
      <xdr:rowOff>179916</xdr:rowOff>
    </xdr:to>
    <xdr:sp macro="" textlink="">
      <xdr:nvSpPr>
        <xdr:cNvPr id="26" name="Prostokąt 25">
          <a:extLst>
            <a:ext uri="{FF2B5EF4-FFF2-40B4-BE49-F238E27FC236}">
              <a16:creationId xmlns:a16="http://schemas.microsoft.com/office/drawing/2014/main" xmlns="" id="{00000000-0008-0000-0000-00001A000000}"/>
            </a:ext>
          </a:extLst>
        </xdr:cNvPr>
        <xdr:cNvSpPr/>
      </xdr:nvSpPr>
      <xdr:spPr>
        <a:xfrm>
          <a:off x="0" y="34499550"/>
          <a:ext cx="8287809"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174</xdr:row>
      <xdr:rowOff>0</xdr:rowOff>
    </xdr:from>
    <xdr:to>
      <xdr:col>25</xdr:col>
      <xdr:colOff>10584</xdr:colOff>
      <xdr:row>177</xdr:row>
      <xdr:rowOff>0</xdr:rowOff>
    </xdr:to>
    <xdr:sp macro="" textlink="">
      <xdr:nvSpPr>
        <xdr:cNvPr id="27" name="Prostokąt 26">
          <a:extLst>
            <a:ext uri="{FF2B5EF4-FFF2-40B4-BE49-F238E27FC236}">
              <a16:creationId xmlns:a16="http://schemas.microsoft.com/office/drawing/2014/main" xmlns="" id="{00000000-0008-0000-0000-00001B000000}"/>
            </a:ext>
          </a:extLst>
        </xdr:cNvPr>
        <xdr:cNvSpPr/>
      </xdr:nvSpPr>
      <xdr:spPr>
        <a:xfrm>
          <a:off x="0" y="77734583"/>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206</xdr:row>
      <xdr:rowOff>0</xdr:rowOff>
    </xdr:from>
    <xdr:to>
      <xdr:col>25</xdr:col>
      <xdr:colOff>10584</xdr:colOff>
      <xdr:row>210</xdr:row>
      <xdr:rowOff>0</xdr:rowOff>
    </xdr:to>
    <xdr:sp macro="" textlink="">
      <xdr:nvSpPr>
        <xdr:cNvPr id="30" name="Prostokąt 29">
          <a:extLst>
            <a:ext uri="{FF2B5EF4-FFF2-40B4-BE49-F238E27FC236}">
              <a16:creationId xmlns:a16="http://schemas.microsoft.com/office/drawing/2014/main" xmlns="" id="{00000000-0008-0000-0000-00001E000000}"/>
            </a:ext>
          </a:extLst>
        </xdr:cNvPr>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235</xdr:row>
      <xdr:rowOff>0</xdr:rowOff>
    </xdr:from>
    <xdr:to>
      <xdr:col>25</xdr:col>
      <xdr:colOff>10584</xdr:colOff>
      <xdr:row>238</xdr:row>
      <xdr:rowOff>10584</xdr:rowOff>
    </xdr:to>
    <xdr:sp macro="" textlink="">
      <xdr:nvSpPr>
        <xdr:cNvPr id="31" name="Prostokąt 30">
          <a:extLst>
            <a:ext uri="{FF2B5EF4-FFF2-40B4-BE49-F238E27FC236}">
              <a16:creationId xmlns:a16="http://schemas.microsoft.com/office/drawing/2014/main" xmlns="" id="{00000000-0008-0000-0000-00001F000000}"/>
            </a:ext>
          </a:extLst>
        </xdr:cNvPr>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433</xdr:row>
      <xdr:rowOff>190499</xdr:rowOff>
    </xdr:from>
    <xdr:to>
      <xdr:col>25</xdr:col>
      <xdr:colOff>10584</xdr:colOff>
      <xdr:row>449</xdr:row>
      <xdr:rowOff>21166</xdr:rowOff>
    </xdr:to>
    <xdr:sp macro="" textlink="">
      <xdr:nvSpPr>
        <xdr:cNvPr id="32" name="Prostokąt 31">
          <a:extLst>
            <a:ext uri="{FF2B5EF4-FFF2-40B4-BE49-F238E27FC236}">
              <a16:creationId xmlns:a16="http://schemas.microsoft.com/office/drawing/2014/main" xmlns="" id="{00000000-0008-0000-0000-000020000000}"/>
            </a:ext>
          </a:extLst>
        </xdr:cNvPr>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7</xdr:col>
      <xdr:colOff>95250</xdr:colOff>
      <xdr:row>3</xdr:row>
      <xdr:rowOff>20149</xdr:rowOff>
    </xdr:to>
    <xdr:pic>
      <xdr:nvPicPr>
        <xdr:cNvPr id="28" name="Obraz 27">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428875" cy="59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Z461"/>
  <sheetViews>
    <sheetView showGridLines="0" tabSelected="1" zoomScaleNormal="100" zoomScalePageLayoutView="70" workbookViewId="0">
      <selection activeCell="AE12" sqref="AE12"/>
    </sheetView>
  </sheetViews>
  <sheetFormatPr defaultColWidth="4.140625" defaultRowHeight="15" x14ac:dyDescent="0.25"/>
  <cols>
    <col min="1" max="12" width="5" style="3" customWidth="1"/>
    <col min="13" max="13" width="6" style="3" bestFit="1" customWidth="1"/>
    <col min="14" max="15" width="5.42578125" style="3" bestFit="1" customWidth="1"/>
    <col min="16" max="16" width="4" style="3" bestFit="1" customWidth="1"/>
    <col min="17" max="20" width="5" style="3" customWidth="1"/>
    <col min="21" max="21" width="5.42578125" style="3" bestFit="1" customWidth="1"/>
    <col min="22" max="24" width="5" style="3" customWidth="1"/>
    <col min="25" max="25" width="3.85546875" style="7" customWidth="1"/>
    <col min="26" max="16384" width="4.140625" style="3"/>
  </cols>
  <sheetData>
    <row r="1" spans="1:25" x14ac:dyDescent="0.25">
      <c r="X1" s="4"/>
      <c r="Y1" s="5"/>
    </row>
    <row r="2" spans="1:25" x14ac:dyDescent="0.25">
      <c r="Q2" s="6"/>
      <c r="Y2" s="3"/>
    </row>
    <row r="3" spans="1:25" x14ac:dyDescent="0.25">
      <c r="Y3" s="3"/>
    </row>
    <row r="4" spans="1:25" x14ac:dyDescent="0.25">
      <c r="Y4" s="3"/>
    </row>
    <row r="5" spans="1:25" x14ac:dyDescent="0.25">
      <c r="E5" s="121" t="s">
        <v>66</v>
      </c>
      <c r="F5" s="121"/>
      <c r="G5" s="121"/>
      <c r="H5" s="121"/>
      <c r="I5" s="121"/>
      <c r="J5" s="121"/>
      <c r="K5" s="121"/>
      <c r="L5" s="121"/>
      <c r="M5" s="121"/>
      <c r="N5" s="121"/>
      <c r="O5" s="121"/>
      <c r="P5" s="121"/>
      <c r="Q5" s="121"/>
      <c r="Y5" s="3"/>
    </row>
    <row r="6" spans="1:25" x14ac:dyDescent="0.25">
      <c r="E6" s="121"/>
      <c r="F6" s="121"/>
      <c r="G6" s="121"/>
      <c r="H6" s="121"/>
      <c r="I6" s="121"/>
      <c r="J6" s="121"/>
      <c r="K6" s="121"/>
      <c r="L6" s="121"/>
      <c r="M6" s="121"/>
      <c r="N6" s="121"/>
      <c r="O6" s="121"/>
      <c r="P6" s="121"/>
      <c r="Q6" s="121"/>
      <c r="Y6" s="3"/>
    </row>
    <row r="7" spans="1:25" x14ac:dyDescent="0.25">
      <c r="E7" s="121"/>
      <c r="F7" s="121"/>
      <c r="G7" s="121"/>
      <c r="H7" s="121"/>
      <c r="I7" s="121"/>
      <c r="J7" s="121"/>
      <c r="K7" s="121"/>
      <c r="L7" s="121"/>
      <c r="M7" s="121"/>
      <c r="N7" s="121"/>
      <c r="O7" s="121"/>
      <c r="P7" s="121"/>
      <c r="Q7" s="121"/>
      <c r="Y7" s="3"/>
    </row>
    <row r="8" spans="1:25" x14ac:dyDescent="0.25">
      <c r="E8" s="121"/>
      <c r="F8" s="121"/>
      <c r="G8" s="121"/>
      <c r="H8" s="121"/>
      <c r="I8" s="121"/>
      <c r="J8" s="121"/>
      <c r="K8" s="121"/>
      <c r="L8" s="121"/>
      <c r="M8" s="121"/>
      <c r="N8" s="121"/>
      <c r="O8" s="121"/>
      <c r="P8" s="121"/>
      <c r="Q8" s="121"/>
      <c r="Y8" s="3"/>
    </row>
    <row r="9" spans="1:25" ht="19.5" x14ac:dyDescent="0.3">
      <c r="E9" s="122" t="str">
        <f>CONCATENATE("w okresie ",Arkusz18!A2," - ",Arkusz18!B2," r.")</f>
        <v>w okresie 01.03.2024 - 31.03.2024 r.</v>
      </c>
      <c r="F9" s="122"/>
      <c r="G9" s="122"/>
      <c r="H9" s="122"/>
      <c r="I9" s="122"/>
      <c r="J9" s="122"/>
      <c r="K9" s="122"/>
      <c r="L9" s="122"/>
      <c r="M9" s="122"/>
      <c r="N9" s="122"/>
      <c r="O9" s="122"/>
      <c r="P9" s="122"/>
      <c r="Q9" s="122"/>
      <c r="Y9" s="3"/>
    </row>
    <row r="10" spans="1:25" x14ac:dyDescent="0.25">
      <c r="Y10" s="3"/>
    </row>
    <row r="11" spans="1:25" x14ac:dyDescent="0.25">
      <c r="Y11" s="3"/>
    </row>
    <row r="12" spans="1:25" x14ac:dyDescent="0.25">
      <c r="Y12" s="3"/>
    </row>
    <row r="13" spans="1:25" x14ac:dyDescent="0.25">
      <c r="Y13" s="3"/>
    </row>
    <row r="14" spans="1:25" ht="18.75" x14ac:dyDescent="0.25">
      <c r="A14" s="9" t="s">
        <v>70</v>
      </c>
      <c r="Y14" s="3"/>
    </row>
    <row r="15" spans="1:25" ht="18.75" x14ac:dyDescent="0.25">
      <c r="A15" s="9"/>
      <c r="Y15" s="3"/>
    </row>
    <row r="17" spans="1:26" x14ac:dyDescent="0.25">
      <c r="A17" s="106" t="s">
        <v>140</v>
      </c>
      <c r="B17" s="106"/>
      <c r="C17" s="106"/>
      <c r="D17" s="106"/>
      <c r="E17" s="106"/>
      <c r="F17" s="106"/>
      <c r="G17" s="106"/>
      <c r="H17" s="106"/>
      <c r="I17" s="106"/>
      <c r="J17" s="106"/>
      <c r="K17" s="106"/>
      <c r="L17" s="106"/>
      <c r="M17" s="106"/>
      <c r="N17" s="106"/>
      <c r="O17" s="106"/>
      <c r="P17" s="106"/>
      <c r="Q17" s="106"/>
      <c r="R17" s="106"/>
      <c r="S17" s="106"/>
      <c r="T17" s="106"/>
      <c r="U17" s="106"/>
    </row>
    <row r="18" spans="1:26" x14ac:dyDescent="0.25">
      <c r="A18" s="106"/>
      <c r="B18" s="106"/>
      <c r="C18" s="106"/>
      <c r="D18" s="106"/>
      <c r="E18" s="106"/>
      <c r="F18" s="106"/>
      <c r="G18" s="106"/>
      <c r="H18" s="106"/>
      <c r="I18" s="106"/>
      <c r="J18" s="106"/>
      <c r="K18" s="106"/>
      <c r="L18" s="106"/>
      <c r="M18" s="106"/>
      <c r="N18" s="106"/>
      <c r="O18" s="106"/>
      <c r="P18" s="106"/>
      <c r="Q18" s="106"/>
      <c r="R18" s="106"/>
      <c r="S18" s="106"/>
      <c r="T18" s="106"/>
      <c r="U18" s="106"/>
    </row>
    <row r="19" spans="1:26" x14ac:dyDescent="0.25">
      <c r="A19" s="106"/>
      <c r="B19" s="106"/>
      <c r="C19" s="106"/>
      <c r="D19" s="106"/>
      <c r="E19" s="106"/>
      <c r="F19" s="106"/>
      <c r="G19" s="106"/>
      <c r="H19" s="106"/>
      <c r="I19" s="106"/>
      <c r="J19" s="106"/>
      <c r="K19" s="106"/>
      <c r="L19" s="106"/>
      <c r="M19" s="106"/>
      <c r="N19" s="106"/>
      <c r="O19" s="106"/>
      <c r="P19" s="106"/>
      <c r="Q19" s="106"/>
      <c r="R19" s="106"/>
      <c r="S19" s="106"/>
      <c r="T19" s="106"/>
      <c r="U19" s="106"/>
    </row>
    <row r="20" spans="1:26" ht="15.75" thickBot="1" x14ac:dyDescent="0.3">
      <c r="A20" s="21"/>
      <c r="B20" s="21"/>
      <c r="C20" s="21"/>
      <c r="D20" s="21"/>
      <c r="E20" s="21"/>
      <c r="F20" s="21"/>
      <c r="G20" s="21"/>
      <c r="H20" s="21"/>
      <c r="I20" s="21"/>
      <c r="J20" s="21"/>
      <c r="K20" s="21"/>
      <c r="L20" s="21"/>
      <c r="M20" s="21"/>
      <c r="N20" s="21"/>
      <c r="O20" s="21"/>
      <c r="P20" s="21"/>
      <c r="Q20" s="21"/>
      <c r="R20" s="21"/>
      <c r="S20" s="21"/>
      <c r="T20" s="21"/>
      <c r="U20" s="21"/>
    </row>
    <row r="21" spans="1:26" ht="28.5" customHeight="1" x14ac:dyDescent="0.25">
      <c r="G21" s="191" t="s">
        <v>2</v>
      </c>
      <c r="H21" s="85"/>
      <c r="I21" s="85"/>
      <c r="J21" s="85"/>
      <c r="K21" s="85" t="s">
        <v>3</v>
      </c>
      <c r="L21" s="85"/>
      <c r="M21" s="184" t="str">
        <f>CONCATENATE("decyzje ",Arkusz18!A2," - ",Arkusz18!B2," r.")</f>
        <v>decyzje 01.03.2024 - 31.03.2024 r.</v>
      </c>
      <c r="N21" s="184"/>
      <c r="O21" s="184"/>
      <c r="P21" s="184"/>
      <c r="Q21" s="184"/>
      <c r="R21" s="185"/>
    </row>
    <row r="22" spans="1:26" ht="60" customHeight="1" x14ac:dyDescent="0.25">
      <c r="G22" s="192"/>
      <c r="H22" s="125"/>
      <c r="I22" s="125"/>
      <c r="J22" s="125"/>
      <c r="K22" s="125"/>
      <c r="L22" s="125"/>
      <c r="M22" s="123" t="s">
        <v>25</v>
      </c>
      <c r="N22" s="123"/>
      <c r="O22" s="123" t="s">
        <v>26</v>
      </c>
      <c r="P22" s="123"/>
      <c r="Q22" s="123" t="s">
        <v>27</v>
      </c>
      <c r="R22" s="124"/>
    </row>
    <row r="23" spans="1:26" x14ac:dyDescent="0.25">
      <c r="G23" s="189" t="s">
        <v>34</v>
      </c>
      <c r="H23" s="190"/>
      <c r="I23" s="190"/>
      <c r="J23" s="190"/>
      <c r="K23" s="83">
        <f>Arkusz9!B5</f>
        <v>47207</v>
      </c>
      <c r="L23" s="83"/>
      <c r="M23" s="102">
        <f>Arkusz9!B3</f>
        <v>27046</v>
      </c>
      <c r="N23" s="102"/>
      <c r="O23" s="102">
        <f>Arkusz9!B2</f>
        <v>1981</v>
      </c>
      <c r="P23" s="102"/>
      <c r="Q23" s="102">
        <f>Arkusz9!B4</f>
        <v>1088</v>
      </c>
      <c r="R23" s="118"/>
    </row>
    <row r="24" spans="1:26" x14ac:dyDescent="0.25">
      <c r="G24" s="187" t="s">
        <v>35</v>
      </c>
      <c r="H24" s="188"/>
      <c r="I24" s="188"/>
      <c r="J24" s="188"/>
      <c r="K24" s="186">
        <f>Arkusz9!B13</f>
        <v>2463</v>
      </c>
      <c r="L24" s="186"/>
      <c r="M24" s="119">
        <f>Arkusz9!B11</f>
        <v>2070</v>
      </c>
      <c r="N24" s="119"/>
      <c r="O24" s="119">
        <f>Arkusz9!B10</f>
        <v>163</v>
      </c>
      <c r="P24" s="119"/>
      <c r="Q24" s="119">
        <f>Arkusz9!B12</f>
        <v>137</v>
      </c>
      <c r="R24" s="120"/>
    </row>
    <row r="25" spans="1:26" ht="15.75" thickBot="1" x14ac:dyDescent="0.3">
      <c r="G25" s="193" t="s">
        <v>24</v>
      </c>
      <c r="H25" s="194"/>
      <c r="I25" s="194"/>
      <c r="J25" s="194"/>
      <c r="K25" s="195">
        <f>Arkusz9!B9</f>
        <v>2365</v>
      </c>
      <c r="L25" s="195"/>
      <c r="M25" s="126">
        <f>Arkusz9!B7</f>
        <v>1332</v>
      </c>
      <c r="N25" s="126"/>
      <c r="O25" s="126">
        <f>Arkusz9!B6</f>
        <v>106</v>
      </c>
      <c r="P25" s="126"/>
      <c r="Q25" s="126">
        <f>Arkusz9!B8</f>
        <v>124</v>
      </c>
      <c r="R25" s="196"/>
    </row>
    <row r="26" spans="1:26" ht="15.75" thickBot="1" x14ac:dyDescent="0.3">
      <c r="G26" s="127" t="s">
        <v>72</v>
      </c>
      <c r="H26" s="128"/>
      <c r="I26" s="128"/>
      <c r="J26" s="128"/>
      <c r="K26" s="129">
        <f>SUM(K23:K25)</f>
        <v>52035</v>
      </c>
      <c r="L26" s="129"/>
      <c r="M26" s="129">
        <f>SUM(M23:M25)</f>
        <v>30448</v>
      </c>
      <c r="N26" s="129"/>
      <c r="O26" s="129">
        <f>SUM(O23:O25)</f>
        <v>2250</v>
      </c>
      <c r="P26" s="129"/>
      <c r="Q26" s="129">
        <f>SUM(Q23:Q25)</f>
        <v>1349</v>
      </c>
      <c r="R26" s="130"/>
    </row>
    <row r="30" spans="1:26" x14ac:dyDescent="0.25">
      <c r="V30" s="12"/>
      <c r="W30" s="12"/>
      <c r="Z30" s="12"/>
    </row>
    <row r="36" spans="7:26" x14ac:dyDescent="0.25">
      <c r="V36" s="25"/>
      <c r="W36" s="25"/>
      <c r="X36" s="25"/>
      <c r="Y36" s="26"/>
      <c r="Z36" s="25"/>
    </row>
    <row r="37" spans="7:26" x14ac:dyDescent="0.25">
      <c r="V37" s="25"/>
      <c r="W37" s="25"/>
      <c r="X37" s="25"/>
      <c r="Y37" s="26"/>
      <c r="Z37" s="25"/>
    </row>
    <row r="38" spans="7:26" x14ac:dyDescent="0.25">
      <c r="V38" s="25"/>
      <c r="W38" s="25"/>
      <c r="X38" s="25"/>
      <c r="Y38" s="26"/>
      <c r="Z38" s="25"/>
    </row>
    <row r="39" spans="7:26" x14ac:dyDescent="0.25">
      <c r="V39" s="25"/>
      <c r="W39" s="25"/>
      <c r="X39" s="25"/>
      <c r="Y39" s="26"/>
      <c r="Z39" s="25"/>
    </row>
    <row r="40" spans="7:26" x14ac:dyDescent="0.25">
      <c r="V40" s="25"/>
      <c r="W40" s="25"/>
      <c r="X40" s="25"/>
      <c r="Y40" s="26"/>
      <c r="Z40" s="25"/>
    </row>
    <row r="41" spans="7:26" x14ac:dyDescent="0.25">
      <c r="V41" s="25"/>
      <c r="W41" s="25"/>
      <c r="X41" s="25"/>
      <c r="Y41" s="26"/>
      <c r="Z41" s="25"/>
    </row>
    <row r="42" spans="7:26" x14ac:dyDescent="0.25">
      <c r="V42" s="25"/>
      <c r="W42" s="25"/>
      <c r="X42" s="25"/>
      <c r="Y42" s="26"/>
      <c r="Z42" s="25"/>
    </row>
    <row r="43" spans="7:26" x14ac:dyDescent="0.25">
      <c r="V43" s="25"/>
      <c r="W43" s="25"/>
      <c r="X43" s="25"/>
      <c r="Y43" s="26"/>
      <c r="Z43" s="25"/>
    </row>
    <row r="44" spans="7:26" ht="15.75" thickBot="1" x14ac:dyDescent="0.3">
      <c r="V44" s="25"/>
      <c r="W44" s="25"/>
      <c r="X44" s="25"/>
      <c r="Y44" s="26"/>
      <c r="Z44" s="25"/>
    </row>
    <row r="45" spans="7:26" ht="63.75" customHeight="1" x14ac:dyDescent="0.25">
      <c r="G45" s="321" t="s">
        <v>2</v>
      </c>
      <c r="H45" s="322"/>
      <c r="I45" s="322"/>
      <c r="J45" s="322"/>
      <c r="K45" s="322"/>
      <c r="L45" s="322"/>
      <c r="M45" s="322"/>
      <c r="N45" s="322"/>
      <c r="O45" s="325" t="s">
        <v>3</v>
      </c>
      <c r="P45" s="325"/>
      <c r="Q45" s="313" t="s">
        <v>77</v>
      </c>
      <c r="R45" s="314"/>
      <c r="U45" s="25"/>
      <c r="V45" s="25"/>
      <c r="W45" s="25"/>
      <c r="X45" s="25"/>
      <c r="Y45" s="26"/>
    </row>
    <row r="46" spans="7:26" x14ac:dyDescent="0.25">
      <c r="G46" s="323"/>
      <c r="H46" s="324"/>
      <c r="I46" s="324"/>
      <c r="J46" s="324"/>
      <c r="K46" s="324"/>
      <c r="L46" s="324"/>
      <c r="M46" s="324"/>
      <c r="N46" s="324"/>
      <c r="O46" s="326"/>
      <c r="P46" s="326"/>
      <c r="Q46" s="315"/>
      <c r="R46" s="316"/>
      <c r="U46" s="25"/>
      <c r="V46" s="25"/>
      <c r="W46" s="25"/>
      <c r="X46" s="25"/>
      <c r="Y46" s="26"/>
    </row>
    <row r="47" spans="7:26" x14ac:dyDescent="0.25">
      <c r="G47" s="271" t="s">
        <v>73</v>
      </c>
      <c r="H47" s="272"/>
      <c r="I47" s="272"/>
      <c r="J47" s="272"/>
      <c r="K47" s="272"/>
      <c r="L47" s="272"/>
      <c r="M47" s="272"/>
      <c r="N47" s="272"/>
      <c r="O47" s="311">
        <f>Arkusz10!A2</f>
        <v>392</v>
      </c>
      <c r="P47" s="311"/>
      <c r="Q47" s="317">
        <f>Arkusz10!A3</f>
        <v>299</v>
      </c>
      <c r="R47" s="318"/>
      <c r="U47" s="25"/>
      <c r="V47" s="25"/>
      <c r="W47" s="25"/>
      <c r="X47" s="25"/>
      <c r="Y47" s="26"/>
    </row>
    <row r="48" spans="7:26" x14ac:dyDescent="0.25">
      <c r="G48" s="309" t="s">
        <v>74</v>
      </c>
      <c r="H48" s="310"/>
      <c r="I48" s="310"/>
      <c r="J48" s="310"/>
      <c r="K48" s="310"/>
      <c r="L48" s="310"/>
      <c r="M48" s="310"/>
      <c r="N48" s="310"/>
      <c r="O48" s="312">
        <f>Arkusz10!A4</f>
        <v>54</v>
      </c>
      <c r="P48" s="312"/>
      <c r="Q48" s="319">
        <f>Arkusz10!A5</f>
        <v>41</v>
      </c>
      <c r="R48" s="320"/>
      <c r="U48" s="25"/>
      <c r="V48" s="25"/>
      <c r="W48" s="25"/>
      <c r="X48" s="25"/>
      <c r="Y48" s="26"/>
    </row>
    <row r="49" spans="7:26" x14ac:dyDescent="0.25">
      <c r="G49" s="271" t="s">
        <v>75</v>
      </c>
      <c r="H49" s="272"/>
      <c r="I49" s="272"/>
      <c r="J49" s="272"/>
      <c r="K49" s="272"/>
      <c r="L49" s="272"/>
      <c r="M49" s="272"/>
      <c r="N49" s="272"/>
      <c r="O49" s="311">
        <f>Arkusz10!A6</f>
        <v>0</v>
      </c>
      <c r="P49" s="311"/>
      <c r="Q49" s="317">
        <f>Arkusz10!A7</f>
        <v>0</v>
      </c>
      <c r="R49" s="318"/>
      <c r="U49" s="25"/>
      <c r="V49" s="25"/>
      <c r="W49" s="25"/>
      <c r="X49" s="25"/>
      <c r="Y49" s="26"/>
    </row>
    <row r="50" spans="7:26" ht="15.75" thickBot="1" x14ac:dyDescent="0.3">
      <c r="G50" s="246" t="s">
        <v>76</v>
      </c>
      <c r="H50" s="247"/>
      <c r="I50" s="247"/>
      <c r="J50" s="247"/>
      <c r="K50" s="247"/>
      <c r="L50" s="247"/>
      <c r="M50" s="247"/>
      <c r="N50" s="247"/>
      <c r="O50" s="248">
        <f>Arkusz10!A8</f>
        <v>8</v>
      </c>
      <c r="P50" s="248"/>
      <c r="Q50" s="328">
        <f>Arkusz10!A9</f>
        <v>4</v>
      </c>
      <c r="R50" s="329"/>
      <c r="U50" s="25"/>
      <c r="V50" s="25"/>
      <c r="W50" s="25"/>
      <c r="X50" s="25"/>
      <c r="Y50" s="26"/>
    </row>
    <row r="51" spans="7:26" ht="15.75" thickBot="1" x14ac:dyDescent="0.3">
      <c r="G51" s="244" t="s">
        <v>72</v>
      </c>
      <c r="H51" s="245"/>
      <c r="I51" s="245"/>
      <c r="J51" s="245"/>
      <c r="K51" s="245"/>
      <c r="L51" s="245"/>
      <c r="M51" s="245"/>
      <c r="N51" s="245"/>
      <c r="O51" s="308">
        <f>SUM(O47:O50)</f>
        <v>454</v>
      </c>
      <c r="P51" s="308"/>
      <c r="Q51" s="330">
        <f>SUM(Q47:Q50)</f>
        <v>344</v>
      </c>
      <c r="R51" s="331"/>
      <c r="U51" s="25"/>
      <c r="V51" s="25"/>
      <c r="W51" s="25"/>
      <c r="X51" s="25"/>
      <c r="Y51" s="26"/>
    </row>
    <row r="52" spans="7:26" x14ac:dyDescent="0.25">
      <c r="V52" s="25"/>
      <c r="W52" s="25"/>
      <c r="X52" s="25"/>
      <c r="Y52" s="26"/>
      <c r="Z52" s="25"/>
    </row>
    <row r="53" spans="7:26" x14ac:dyDescent="0.25">
      <c r="V53" s="25"/>
      <c r="W53" s="25"/>
      <c r="X53" s="25"/>
      <c r="Y53" s="26"/>
      <c r="Z53" s="25"/>
    </row>
    <row r="54" spans="7:26" ht="15.75" thickBot="1" x14ac:dyDescent="0.3">
      <c r="V54" s="25"/>
      <c r="W54" s="25"/>
      <c r="X54" s="25"/>
      <c r="Y54" s="26"/>
      <c r="Z54" s="25"/>
    </row>
    <row r="55" spans="7:26" ht="33" customHeight="1" x14ac:dyDescent="0.25">
      <c r="G55" s="191" t="s">
        <v>2</v>
      </c>
      <c r="H55" s="85"/>
      <c r="I55" s="85"/>
      <c r="J55" s="85"/>
      <c r="K55" s="85" t="s">
        <v>3</v>
      </c>
      <c r="L55" s="85"/>
      <c r="M55" s="184" t="str">
        <f>CONCATENATE("decyzje ",Arkusz18!C2," - ",Arkusz18!B2," r.")</f>
        <v>decyzje 01.01.2024 - 31.03.2024 r.</v>
      </c>
      <c r="N55" s="184"/>
      <c r="O55" s="184"/>
      <c r="P55" s="184"/>
      <c r="Q55" s="184"/>
      <c r="R55" s="185"/>
      <c r="V55" s="25"/>
      <c r="W55" s="25"/>
      <c r="X55" s="25"/>
      <c r="Y55" s="26"/>
      <c r="Z55" s="25"/>
    </row>
    <row r="56" spans="7:26" ht="63.75" customHeight="1" x14ac:dyDescent="0.25">
      <c r="G56" s="192"/>
      <c r="H56" s="125"/>
      <c r="I56" s="125"/>
      <c r="J56" s="125"/>
      <c r="K56" s="125"/>
      <c r="L56" s="125"/>
      <c r="M56" s="123" t="s">
        <v>25</v>
      </c>
      <c r="N56" s="123"/>
      <c r="O56" s="123" t="s">
        <v>26</v>
      </c>
      <c r="P56" s="123"/>
      <c r="Q56" s="123" t="s">
        <v>27</v>
      </c>
      <c r="R56" s="124"/>
      <c r="V56" s="25"/>
      <c r="W56" s="25"/>
      <c r="X56" s="25"/>
      <c r="Y56" s="26"/>
      <c r="Z56" s="25"/>
    </row>
    <row r="57" spans="7:26" x14ac:dyDescent="0.25">
      <c r="G57" s="189" t="s">
        <v>34</v>
      </c>
      <c r="H57" s="190"/>
      <c r="I57" s="190"/>
      <c r="J57" s="190"/>
      <c r="K57" s="83">
        <f>Arkusz11!B5</f>
        <v>138061</v>
      </c>
      <c r="L57" s="83"/>
      <c r="M57" s="102">
        <f>Arkusz11!B3</f>
        <v>80943</v>
      </c>
      <c r="N57" s="102"/>
      <c r="O57" s="102">
        <f>Arkusz11!B2</f>
        <v>7991</v>
      </c>
      <c r="P57" s="102"/>
      <c r="Q57" s="102">
        <f>Arkusz11!B4</f>
        <v>3130</v>
      </c>
      <c r="R57" s="118"/>
      <c r="V57" s="25"/>
      <c r="W57" s="25"/>
      <c r="X57" s="25"/>
      <c r="Y57" s="26"/>
      <c r="Z57" s="25"/>
    </row>
    <row r="58" spans="7:26" x14ac:dyDescent="0.25">
      <c r="G58" s="187" t="s">
        <v>35</v>
      </c>
      <c r="H58" s="188"/>
      <c r="I58" s="188"/>
      <c r="J58" s="188"/>
      <c r="K58" s="186">
        <f>Arkusz11!B13</f>
        <v>7021</v>
      </c>
      <c r="L58" s="186"/>
      <c r="M58" s="119">
        <f>Arkusz11!B11</f>
        <v>6570</v>
      </c>
      <c r="N58" s="119"/>
      <c r="O58" s="119">
        <f>Arkusz11!B10</f>
        <v>778</v>
      </c>
      <c r="P58" s="119"/>
      <c r="Q58" s="119">
        <f>Arkusz11!B12</f>
        <v>385</v>
      </c>
      <c r="R58" s="120"/>
      <c r="V58" s="25"/>
      <c r="W58" s="25"/>
      <c r="X58" s="25"/>
      <c r="Y58" s="26"/>
      <c r="Z58" s="25"/>
    </row>
    <row r="59" spans="7:26" ht="15.75" thickBot="1" x14ac:dyDescent="0.3">
      <c r="G59" s="193" t="s">
        <v>24</v>
      </c>
      <c r="H59" s="194"/>
      <c r="I59" s="194"/>
      <c r="J59" s="194"/>
      <c r="K59" s="195">
        <f>Arkusz11!B9</f>
        <v>6219</v>
      </c>
      <c r="L59" s="195"/>
      <c r="M59" s="126">
        <f>Arkusz11!B7</f>
        <v>4091</v>
      </c>
      <c r="N59" s="126"/>
      <c r="O59" s="126">
        <f>Arkusz11!B6</f>
        <v>409</v>
      </c>
      <c r="P59" s="126"/>
      <c r="Q59" s="126">
        <f>Arkusz11!B8</f>
        <v>361</v>
      </c>
      <c r="R59" s="196"/>
      <c r="V59" s="25"/>
      <c r="W59" s="25"/>
      <c r="X59" s="25"/>
      <c r="Y59" s="26"/>
      <c r="Z59" s="25"/>
    </row>
    <row r="60" spans="7:26" ht="15.75" thickBot="1" x14ac:dyDescent="0.3">
      <c r="G60" s="127" t="s">
        <v>72</v>
      </c>
      <c r="H60" s="128"/>
      <c r="I60" s="128"/>
      <c r="J60" s="128"/>
      <c r="K60" s="129">
        <f>SUM(K57:L59)</f>
        <v>151301</v>
      </c>
      <c r="L60" s="129"/>
      <c r="M60" s="129">
        <f t="shared" ref="M60" si="0">SUM(M57:N59)</f>
        <v>91604</v>
      </c>
      <c r="N60" s="129"/>
      <c r="O60" s="129">
        <f t="shared" ref="O60" si="1">SUM(O57:P59)</f>
        <v>9178</v>
      </c>
      <c r="P60" s="129"/>
      <c r="Q60" s="129">
        <f t="shared" ref="Q60" si="2">SUM(Q57:R59)</f>
        <v>3876</v>
      </c>
      <c r="R60" s="130"/>
      <c r="V60" s="25"/>
      <c r="W60" s="25"/>
      <c r="X60" s="25"/>
      <c r="Y60" s="26"/>
      <c r="Z60" s="25"/>
    </row>
    <row r="62" spans="7:26" x14ac:dyDescent="0.25">
      <c r="N62" s="27"/>
      <c r="O62" s="27"/>
      <c r="P62" s="27"/>
      <c r="Q62" s="27"/>
      <c r="R62" s="27"/>
      <c r="S62" s="27"/>
      <c r="T62" s="27"/>
      <c r="U62" s="27"/>
      <c r="V62" s="28"/>
      <c r="W62" s="27"/>
      <c r="X62" s="29"/>
      <c r="Y62" s="30"/>
      <c r="Z62" s="29"/>
    </row>
    <row r="76" spans="7:18" ht="15.75" thickBot="1" x14ac:dyDescent="0.3"/>
    <row r="77" spans="7:18" ht="57.75" customHeight="1" x14ac:dyDescent="0.25">
      <c r="G77" s="321" t="s">
        <v>2</v>
      </c>
      <c r="H77" s="322"/>
      <c r="I77" s="322"/>
      <c r="J77" s="322"/>
      <c r="K77" s="322"/>
      <c r="L77" s="322"/>
      <c r="M77" s="322"/>
      <c r="N77" s="322"/>
      <c r="O77" s="325" t="s">
        <v>3</v>
      </c>
      <c r="P77" s="325"/>
      <c r="Q77" s="313" t="s">
        <v>77</v>
      </c>
      <c r="R77" s="314"/>
    </row>
    <row r="78" spans="7:18" x14ac:dyDescent="0.25">
      <c r="G78" s="323"/>
      <c r="H78" s="324"/>
      <c r="I78" s="324"/>
      <c r="J78" s="324"/>
      <c r="K78" s="324"/>
      <c r="L78" s="324"/>
      <c r="M78" s="324"/>
      <c r="N78" s="324"/>
      <c r="O78" s="326"/>
      <c r="P78" s="326"/>
      <c r="Q78" s="315"/>
      <c r="R78" s="316"/>
    </row>
    <row r="79" spans="7:18" x14ac:dyDescent="0.25">
      <c r="G79" s="271" t="s">
        <v>73</v>
      </c>
      <c r="H79" s="272"/>
      <c r="I79" s="272"/>
      <c r="J79" s="272"/>
      <c r="K79" s="272"/>
      <c r="L79" s="272"/>
      <c r="M79" s="272"/>
      <c r="N79" s="272"/>
      <c r="O79" s="311">
        <f>Arkusz12!A2</f>
        <v>1197</v>
      </c>
      <c r="P79" s="311"/>
      <c r="Q79" s="317">
        <f>Arkusz12!A3</f>
        <v>1054</v>
      </c>
      <c r="R79" s="318"/>
    </row>
    <row r="80" spans="7:18" x14ac:dyDescent="0.25">
      <c r="G80" s="309" t="s">
        <v>74</v>
      </c>
      <c r="H80" s="310"/>
      <c r="I80" s="310"/>
      <c r="J80" s="310"/>
      <c r="K80" s="310"/>
      <c r="L80" s="310"/>
      <c r="M80" s="310"/>
      <c r="N80" s="310"/>
      <c r="O80" s="312">
        <f>Arkusz12!A4</f>
        <v>143</v>
      </c>
      <c r="P80" s="312"/>
      <c r="Q80" s="319">
        <f>Arkusz12!A5</f>
        <v>120</v>
      </c>
      <c r="R80" s="320"/>
    </row>
    <row r="81" spans="1:25" x14ac:dyDescent="0.25">
      <c r="G81" s="271" t="s">
        <v>75</v>
      </c>
      <c r="H81" s="272"/>
      <c r="I81" s="272"/>
      <c r="J81" s="272"/>
      <c r="K81" s="272"/>
      <c r="L81" s="272"/>
      <c r="M81" s="272"/>
      <c r="N81" s="272"/>
      <c r="O81" s="311">
        <f>Arkusz12!A6</f>
        <v>0</v>
      </c>
      <c r="P81" s="311"/>
      <c r="Q81" s="317">
        <f>Arkusz12!A7</f>
        <v>3</v>
      </c>
      <c r="R81" s="318"/>
    </row>
    <row r="82" spans="1:25" ht="15.75" thickBot="1" x14ac:dyDescent="0.3">
      <c r="G82" s="246" t="s">
        <v>76</v>
      </c>
      <c r="H82" s="247"/>
      <c r="I82" s="247"/>
      <c r="J82" s="247"/>
      <c r="K82" s="247"/>
      <c r="L82" s="247"/>
      <c r="M82" s="247"/>
      <c r="N82" s="247"/>
      <c r="O82" s="248">
        <f>Arkusz12!A8</f>
        <v>19</v>
      </c>
      <c r="P82" s="248"/>
      <c r="Q82" s="328">
        <f>Arkusz12!A9</f>
        <v>10</v>
      </c>
      <c r="R82" s="329"/>
    </row>
    <row r="83" spans="1:25" ht="15.75" thickBot="1" x14ac:dyDescent="0.3">
      <c r="G83" s="244" t="s">
        <v>72</v>
      </c>
      <c r="H83" s="245"/>
      <c r="I83" s="245"/>
      <c r="J83" s="245"/>
      <c r="K83" s="245"/>
      <c r="L83" s="245"/>
      <c r="M83" s="245"/>
      <c r="N83" s="245"/>
      <c r="O83" s="308">
        <f>SUM(O79:P82)</f>
        <v>1359</v>
      </c>
      <c r="P83" s="308"/>
      <c r="Q83" s="308">
        <f>SUM(Q79:R82)</f>
        <v>1187</v>
      </c>
      <c r="R83" s="332"/>
    </row>
    <row r="85" spans="1:25" x14ac:dyDescent="0.25">
      <c r="A85" s="334" t="s">
        <v>170</v>
      </c>
      <c r="B85" s="79"/>
      <c r="C85" s="79"/>
      <c r="D85" s="79"/>
      <c r="E85" s="79"/>
      <c r="F85" s="79"/>
      <c r="G85" s="79"/>
      <c r="H85" s="79"/>
      <c r="I85" s="79"/>
      <c r="J85" s="79"/>
      <c r="K85" s="79"/>
      <c r="L85" s="79"/>
      <c r="M85" s="79"/>
      <c r="N85" s="79"/>
      <c r="O85" s="79"/>
      <c r="P85" s="79"/>
      <c r="Q85" s="79"/>
      <c r="R85" s="79"/>
      <c r="S85" s="79"/>
      <c r="T85" s="79"/>
      <c r="U85" s="79"/>
      <c r="V85" s="79"/>
      <c r="W85" s="79"/>
      <c r="X85" s="79"/>
      <c r="Y85" s="79"/>
    </row>
    <row r="86" spans="1:25"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row>
    <row r="87" spans="1:25"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row>
    <row r="88" spans="1:25"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row>
    <row r="89" spans="1:25"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row>
    <row r="90" spans="1:25"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row>
    <row r="91" spans="1:25"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row>
    <row r="92" spans="1:25"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row>
    <row r="93" spans="1:25"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row>
    <row r="97" spans="1:26" ht="36" customHeight="1" x14ac:dyDescent="0.25">
      <c r="A97" s="106" t="s">
        <v>141</v>
      </c>
      <c r="B97" s="106"/>
      <c r="C97" s="106"/>
      <c r="D97" s="106"/>
      <c r="E97" s="106"/>
      <c r="F97" s="106"/>
      <c r="G97" s="106"/>
      <c r="H97" s="106"/>
      <c r="I97" s="106"/>
      <c r="J97" s="106"/>
      <c r="K97" s="106"/>
      <c r="L97" s="106"/>
      <c r="M97" s="106"/>
      <c r="N97" s="106"/>
      <c r="O97" s="106"/>
      <c r="P97" s="106"/>
      <c r="Q97" s="106"/>
      <c r="R97" s="106"/>
      <c r="S97" s="106"/>
      <c r="T97" s="106"/>
      <c r="U97" s="106"/>
    </row>
    <row r="98" spans="1:26" x14ac:dyDescent="0.25">
      <c r="A98" s="106"/>
      <c r="B98" s="106"/>
      <c r="C98" s="106"/>
      <c r="D98" s="106"/>
      <c r="E98" s="106"/>
      <c r="F98" s="106"/>
      <c r="G98" s="106"/>
      <c r="H98" s="106"/>
      <c r="I98" s="106"/>
      <c r="J98" s="106"/>
      <c r="K98" s="106"/>
      <c r="L98" s="106"/>
      <c r="M98" s="106"/>
      <c r="N98" s="106"/>
      <c r="O98" s="106"/>
      <c r="P98" s="106"/>
      <c r="Q98" s="106"/>
      <c r="R98" s="106"/>
      <c r="S98" s="106"/>
      <c r="T98" s="106"/>
      <c r="U98" s="106"/>
    </row>
    <row r="99" spans="1:26" ht="15.75" thickBot="1" x14ac:dyDescent="0.3">
      <c r="A99" s="21"/>
      <c r="B99" s="21"/>
      <c r="C99" s="21"/>
      <c r="D99" s="21"/>
      <c r="E99" s="21"/>
      <c r="F99" s="21"/>
      <c r="G99" s="21"/>
      <c r="H99" s="21"/>
      <c r="I99" s="21"/>
      <c r="J99" s="21"/>
      <c r="K99" s="21"/>
      <c r="L99" s="333" t="str">
        <f>CONCATENATE(Arkusz18!C2," - ",Arkusz18!B2," r.")</f>
        <v>01.01.2024 - 31.03.2024 r.</v>
      </c>
      <c r="M99" s="333"/>
      <c r="N99" s="333"/>
      <c r="O99" s="333"/>
      <c r="P99" s="333"/>
      <c r="Q99" s="333"/>
      <c r="R99" s="333"/>
      <c r="S99" s="333"/>
      <c r="T99" s="333"/>
      <c r="U99" s="333"/>
      <c r="V99" s="333"/>
    </row>
    <row r="100" spans="1:26" ht="196.5" customHeight="1" x14ac:dyDescent="0.25">
      <c r="C100" s="242" t="s">
        <v>2</v>
      </c>
      <c r="D100" s="243"/>
      <c r="E100" s="243"/>
      <c r="F100" s="243"/>
      <c r="G100" s="243"/>
      <c r="H100" s="243"/>
      <c r="I100" s="243"/>
      <c r="J100" s="243"/>
      <c r="K100" s="243"/>
      <c r="L100" s="105" t="s">
        <v>79</v>
      </c>
      <c r="M100" s="105"/>
      <c r="N100" s="31" t="s">
        <v>12</v>
      </c>
      <c r="O100" s="31" t="s">
        <v>94</v>
      </c>
      <c r="P100" s="31" t="s">
        <v>84</v>
      </c>
      <c r="Q100" s="31" t="s">
        <v>53</v>
      </c>
      <c r="R100" s="31" t="s">
        <v>39</v>
      </c>
      <c r="S100" s="31" t="s">
        <v>4</v>
      </c>
      <c r="T100" s="31" t="s">
        <v>42</v>
      </c>
      <c r="U100" s="31" t="s">
        <v>83</v>
      </c>
      <c r="V100" s="103" t="s">
        <v>78</v>
      </c>
      <c r="W100" s="104"/>
      <c r="Y100" s="3"/>
      <c r="Z100" s="7"/>
    </row>
    <row r="101" spans="1:26" x14ac:dyDescent="0.25">
      <c r="C101" s="107" t="s">
        <v>34</v>
      </c>
      <c r="D101" s="108"/>
      <c r="E101" s="108"/>
      <c r="F101" s="108"/>
      <c r="G101" s="108"/>
      <c r="H101" s="108"/>
      <c r="I101" s="108"/>
      <c r="J101" s="108"/>
      <c r="K101" s="108"/>
      <c r="L101" s="102">
        <f>Arkusz13!C2</f>
        <v>6696</v>
      </c>
      <c r="M101" s="102"/>
      <c r="N101" s="32">
        <v>516</v>
      </c>
      <c r="O101" s="32">
        <f>Arkusz13!C34</f>
        <v>2482</v>
      </c>
      <c r="P101" s="32">
        <v>815</v>
      </c>
      <c r="Q101" s="32">
        <v>70</v>
      </c>
      <c r="R101" s="32">
        <f>Arkusz13!C82</f>
        <v>0</v>
      </c>
      <c r="S101" s="32">
        <f>Arkusz13!C98</f>
        <v>0</v>
      </c>
      <c r="T101" s="32">
        <f>Arkusz13!C114</f>
        <v>0</v>
      </c>
      <c r="U101" s="32">
        <f>Arkusz13!C130-SUM(N101:T101)</f>
        <v>1103</v>
      </c>
      <c r="V101" s="59">
        <f t="shared" ref="V101:V115" si="3">SUM(N101:U101)</f>
        <v>4986</v>
      </c>
      <c r="W101" s="60"/>
      <c r="Y101" s="3"/>
      <c r="Z101" s="7"/>
    </row>
    <row r="102" spans="1:26" x14ac:dyDescent="0.25">
      <c r="C102" s="112" t="s">
        <v>35</v>
      </c>
      <c r="D102" s="113"/>
      <c r="E102" s="113"/>
      <c r="F102" s="113"/>
      <c r="G102" s="113"/>
      <c r="H102" s="113"/>
      <c r="I102" s="113"/>
      <c r="J102" s="113"/>
      <c r="K102" s="113"/>
      <c r="L102" s="102">
        <f>Arkusz13!C3</f>
        <v>380</v>
      </c>
      <c r="M102" s="102"/>
      <c r="N102" s="32">
        <f>Arkusz13!C19</f>
        <v>111</v>
      </c>
      <c r="O102" s="32">
        <f>Arkusz13!C35</f>
        <v>99</v>
      </c>
      <c r="P102" s="32">
        <f>Arkusz13!C51</f>
        <v>76</v>
      </c>
      <c r="Q102" s="32">
        <f>Arkusz13!C67</f>
        <v>18</v>
      </c>
      <c r="R102" s="32">
        <f>Arkusz13!C83</f>
        <v>0</v>
      </c>
      <c r="S102" s="32">
        <f>Arkusz13!C99</f>
        <v>0</v>
      </c>
      <c r="T102" s="32">
        <f>Arkusz13!C115</f>
        <v>0</v>
      </c>
      <c r="U102" s="32">
        <f>Arkusz13!C131-SUM(N102:T102)</f>
        <v>28</v>
      </c>
      <c r="V102" s="59">
        <f t="shared" si="3"/>
        <v>332</v>
      </c>
      <c r="W102" s="60"/>
      <c r="Y102" s="3"/>
      <c r="Z102" s="7"/>
    </row>
    <row r="103" spans="1:26" x14ac:dyDescent="0.25">
      <c r="C103" s="107" t="s">
        <v>36</v>
      </c>
      <c r="D103" s="108"/>
      <c r="E103" s="108"/>
      <c r="F103" s="108"/>
      <c r="G103" s="108"/>
      <c r="H103" s="108"/>
      <c r="I103" s="108"/>
      <c r="J103" s="108"/>
      <c r="K103" s="108"/>
      <c r="L103" s="102">
        <f>Arkusz13!C4</f>
        <v>180</v>
      </c>
      <c r="M103" s="102"/>
      <c r="N103" s="32">
        <f>Arkusz13!C20</f>
        <v>72</v>
      </c>
      <c r="O103" s="32">
        <f>Arkusz13!C36</f>
        <v>30</v>
      </c>
      <c r="P103" s="32">
        <f>Arkusz13!C52</f>
        <v>13</v>
      </c>
      <c r="Q103" s="32">
        <f>Arkusz13!C68</f>
        <v>7</v>
      </c>
      <c r="R103" s="32">
        <f>Arkusz13!C84</f>
        <v>0</v>
      </c>
      <c r="S103" s="32">
        <f>Arkusz13!C100</f>
        <v>0</v>
      </c>
      <c r="T103" s="32">
        <f>Arkusz13!C116</f>
        <v>0</v>
      </c>
      <c r="U103" s="32">
        <f>Arkusz13!C132-SUM(N103:T103)</f>
        <v>28</v>
      </c>
      <c r="V103" s="59">
        <f t="shared" si="3"/>
        <v>150</v>
      </c>
      <c r="W103" s="60"/>
      <c r="Y103" s="3"/>
      <c r="Z103" s="7"/>
    </row>
    <row r="104" spans="1:26" x14ac:dyDescent="0.25">
      <c r="C104" s="112" t="s">
        <v>37</v>
      </c>
      <c r="D104" s="113"/>
      <c r="E104" s="113"/>
      <c r="F104" s="113"/>
      <c r="G104" s="113"/>
      <c r="H104" s="113"/>
      <c r="I104" s="113"/>
      <c r="J104" s="113"/>
      <c r="K104" s="113"/>
      <c r="L104" s="102">
        <f>Arkusz13!C5</f>
        <v>11</v>
      </c>
      <c r="M104" s="102"/>
      <c r="N104" s="32">
        <f>Arkusz13!C21</f>
        <v>0</v>
      </c>
      <c r="O104" s="32">
        <f>Arkusz13!C37</f>
        <v>1</v>
      </c>
      <c r="P104" s="32">
        <f>Arkusz13!C53</f>
        <v>1</v>
      </c>
      <c r="Q104" s="32">
        <f>Arkusz13!C69</f>
        <v>1</v>
      </c>
      <c r="R104" s="32">
        <f>Arkusz13!C85</f>
        <v>0</v>
      </c>
      <c r="S104" s="32">
        <f>Arkusz13!C101</f>
        <v>0</v>
      </c>
      <c r="T104" s="32">
        <f>Arkusz13!C117</f>
        <v>0</v>
      </c>
      <c r="U104" s="32">
        <f>Arkusz13!C133-SUM(N104:T104)</f>
        <v>1</v>
      </c>
      <c r="V104" s="59">
        <f t="shared" si="3"/>
        <v>4</v>
      </c>
      <c r="W104" s="60"/>
      <c r="Y104" s="3"/>
      <c r="Z104" s="7"/>
    </row>
    <row r="105" spans="1:26" x14ac:dyDescent="0.25">
      <c r="C105" s="107" t="s">
        <v>38</v>
      </c>
      <c r="D105" s="108"/>
      <c r="E105" s="108"/>
      <c r="F105" s="108"/>
      <c r="G105" s="108"/>
      <c r="H105" s="108"/>
      <c r="I105" s="108"/>
      <c r="J105" s="108"/>
      <c r="K105" s="108"/>
      <c r="L105" s="102">
        <f>Arkusz13!C6</f>
        <v>0</v>
      </c>
      <c r="M105" s="102"/>
      <c r="N105" s="32">
        <f>Arkusz13!C22</f>
        <v>0</v>
      </c>
      <c r="O105" s="32">
        <f>Arkusz13!C38</f>
        <v>3</v>
      </c>
      <c r="P105" s="32">
        <f>Arkusz13!C54</f>
        <v>0</v>
      </c>
      <c r="Q105" s="32">
        <f>Arkusz13!C70</f>
        <v>0</v>
      </c>
      <c r="R105" s="32">
        <f>Arkusz13!C86</f>
        <v>0</v>
      </c>
      <c r="S105" s="32">
        <f>Arkusz13!C102</f>
        <v>0</v>
      </c>
      <c r="T105" s="32">
        <f>Arkusz13!C118</f>
        <v>0</v>
      </c>
      <c r="U105" s="32">
        <f>Arkusz13!C134-SUM(N105:T105)</f>
        <v>0</v>
      </c>
      <c r="V105" s="59">
        <f t="shared" si="3"/>
        <v>3</v>
      </c>
      <c r="W105" s="60"/>
      <c r="Y105" s="3"/>
      <c r="Z105" s="7"/>
    </row>
    <row r="106" spans="1:26" x14ac:dyDescent="0.25">
      <c r="C106" s="112" t="s">
        <v>46</v>
      </c>
      <c r="D106" s="113"/>
      <c r="E106" s="113"/>
      <c r="F106" s="113"/>
      <c r="G106" s="113"/>
      <c r="H106" s="113"/>
      <c r="I106" s="113"/>
      <c r="J106" s="113"/>
      <c r="K106" s="113"/>
      <c r="L106" s="102">
        <f>Arkusz13!C7</f>
        <v>4</v>
      </c>
      <c r="M106" s="102"/>
      <c r="N106" s="32">
        <f>Arkusz13!C23</f>
        <v>0</v>
      </c>
      <c r="O106" s="32">
        <f>Arkusz13!C39</f>
        <v>0</v>
      </c>
      <c r="P106" s="32">
        <f>Arkusz13!C55</f>
        <v>0</v>
      </c>
      <c r="Q106" s="32">
        <f>Arkusz13!C71</f>
        <v>1</v>
      </c>
      <c r="R106" s="32">
        <f>Arkusz13!C87</f>
        <v>0</v>
      </c>
      <c r="S106" s="32">
        <f>Arkusz13!C103</f>
        <v>0</v>
      </c>
      <c r="T106" s="32">
        <f>Arkusz13!C119</f>
        <v>0</v>
      </c>
      <c r="U106" s="32">
        <f>Arkusz13!C135-SUM(N106:T106)</f>
        <v>0</v>
      </c>
      <c r="V106" s="59">
        <f t="shared" si="3"/>
        <v>1</v>
      </c>
      <c r="W106" s="60"/>
      <c r="Y106" s="3"/>
      <c r="Z106" s="7"/>
    </row>
    <row r="107" spans="1:26" x14ac:dyDescent="0.25">
      <c r="C107" s="107" t="s">
        <v>47</v>
      </c>
      <c r="D107" s="108"/>
      <c r="E107" s="108"/>
      <c r="F107" s="108"/>
      <c r="G107" s="108"/>
      <c r="H107" s="108"/>
      <c r="I107" s="108"/>
      <c r="J107" s="108"/>
      <c r="K107" s="108"/>
      <c r="L107" s="102">
        <f>Arkusz13!C8</f>
        <v>0</v>
      </c>
      <c r="M107" s="102"/>
      <c r="N107" s="32">
        <f>Arkusz13!C24</f>
        <v>0</v>
      </c>
      <c r="O107" s="32">
        <f>Arkusz13!C40</f>
        <v>0</v>
      </c>
      <c r="P107" s="32">
        <f>Arkusz13!C56</f>
        <v>0</v>
      </c>
      <c r="Q107" s="32">
        <f>Arkusz13!C72</f>
        <v>0</v>
      </c>
      <c r="R107" s="32">
        <f>Arkusz13!C88</f>
        <v>0</v>
      </c>
      <c r="S107" s="32">
        <f>Arkusz13!C104</f>
        <v>0</v>
      </c>
      <c r="T107" s="32">
        <f>Arkusz13!C120</f>
        <v>0</v>
      </c>
      <c r="U107" s="32">
        <f>Arkusz13!C136-SUM(N107:T107)</f>
        <v>0</v>
      </c>
      <c r="V107" s="59">
        <f t="shared" si="3"/>
        <v>0</v>
      </c>
      <c r="W107" s="60"/>
      <c r="Y107" s="3"/>
      <c r="Z107" s="7"/>
    </row>
    <row r="108" spans="1:26" x14ac:dyDescent="0.25">
      <c r="C108" s="112" t="s">
        <v>4</v>
      </c>
      <c r="D108" s="113"/>
      <c r="E108" s="113"/>
      <c r="F108" s="113"/>
      <c r="G108" s="113"/>
      <c r="H108" s="113"/>
      <c r="I108" s="113"/>
      <c r="J108" s="113"/>
      <c r="K108" s="113"/>
      <c r="L108" s="102">
        <f>Arkusz13!C9</f>
        <v>0</v>
      </c>
      <c r="M108" s="102"/>
      <c r="N108" s="32">
        <f>Arkusz13!C25</f>
        <v>1</v>
      </c>
      <c r="O108" s="32">
        <f>Arkusz13!C41</f>
        <v>0</v>
      </c>
      <c r="P108" s="32">
        <f>Arkusz13!C57</f>
        <v>0</v>
      </c>
      <c r="Q108" s="32">
        <f>Arkusz13!C73</f>
        <v>0</v>
      </c>
      <c r="R108" s="32">
        <f>Arkusz13!C89</f>
        <v>0</v>
      </c>
      <c r="S108" s="32">
        <f>Arkusz13!C105</f>
        <v>0</v>
      </c>
      <c r="T108" s="32">
        <f>Arkusz13!C121</f>
        <v>0</v>
      </c>
      <c r="U108" s="32">
        <f>Arkusz13!C137-SUM(N108:T108)</f>
        <v>0</v>
      </c>
      <c r="V108" s="59">
        <f t="shared" si="3"/>
        <v>1</v>
      </c>
      <c r="W108" s="60"/>
      <c r="Y108" s="3"/>
      <c r="Z108" s="7"/>
    </row>
    <row r="109" spans="1:26" x14ac:dyDescent="0.25">
      <c r="C109" s="107" t="s">
        <v>39</v>
      </c>
      <c r="D109" s="108"/>
      <c r="E109" s="108"/>
      <c r="F109" s="108"/>
      <c r="G109" s="108"/>
      <c r="H109" s="108"/>
      <c r="I109" s="108"/>
      <c r="J109" s="108"/>
      <c r="K109" s="108"/>
      <c r="L109" s="102">
        <f>Arkusz13!C10</f>
        <v>6</v>
      </c>
      <c r="M109" s="102"/>
      <c r="N109" s="32">
        <f>Arkusz13!C26</f>
        <v>2</v>
      </c>
      <c r="O109" s="32">
        <f>Arkusz13!C42</f>
        <v>0</v>
      </c>
      <c r="P109" s="32">
        <f>Arkusz13!C58</f>
        <v>0</v>
      </c>
      <c r="Q109" s="32">
        <f>Arkusz13!C74</f>
        <v>0</v>
      </c>
      <c r="R109" s="32">
        <f>Arkusz13!C90</f>
        <v>0</v>
      </c>
      <c r="S109" s="32">
        <f>Arkusz13!C106</f>
        <v>0</v>
      </c>
      <c r="T109" s="32">
        <f>Arkusz13!C122</f>
        <v>0</v>
      </c>
      <c r="U109" s="32">
        <f>Arkusz13!C138-SUM(N109:T109)</f>
        <v>0</v>
      </c>
      <c r="V109" s="59">
        <f t="shared" si="3"/>
        <v>2</v>
      </c>
      <c r="W109" s="60"/>
      <c r="Y109" s="3"/>
      <c r="Z109" s="7"/>
    </row>
    <row r="110" spans="1:26" x14ac:dyDescent="0.25">
      <c r="C110" s="112" t="s">
        <v>40</v>
      </c>
      <c r="D110" s="113"/>
      <c r="E110" s="113"/>
      <c r="F110" s="113"/>
      <c r="G110" s="113"/>
      <c r="H110" s="113"/>
      <c r="I110" s="113"/>
      <c r="J110" s="113"/>
      <c r="K110" s="113"/>
      <c r="L110" s="102">
        <f>Arkusz13!C11</f>
        <v>0</v>
      </c>
      <c r="M110" s="102"/>
      <c r="N110" s="32">
        <f>Arkusz13!C27</f>
        <v>0</v>
      </c>
      <c r="O110" s="32">
        <f>Arkusz13!C43</f>
        <v>0</v>
      </c>
      <c r="P110" s="32">
        <f>Arkusz13!C59</f>
        <v>0</v>
      </c>
      <c r="Q110" s="32">
        <f>Arkusz13!C75</f>
        <v>0</v>
      </c>
      <c r="R110" s="32">
        <f>Arkusz13!C91</f>
        <v>0</v>
      </c>
      <c r="S110" s="32">
        <f>Arkusz13!C107</f>
        <v>0</v>
      </c>
      <c r="T110" s="32">
        <f>Arkusz13!C123</f>
        <v>0</v>
      </c>
      <c r="U110" s="32">
        <f>Arkusz13!C139-SUM(N110:T110)</f>
        <v>1</v>
      </c>
      <c r="V110" s="59">
        <f t="shared" si="3"/>
        <v>1</v>
      </c>
      <c r="W110" s="60"/>
      <c r="Y110" s="3"/>
      <c r="Z110" s="7"/>
    </row>
    <row r="111" spans="1:26" x14ac:dyDescent="0.25">
      <c r="C111" s="107" t="s">
        <v>41</v>
      </c>
      <c r="D111" s="108"/>
      <c r="E111" s="108"/>
      <c r="F111" s="108"/>
      <c r="G111" s="108"/>
      <c r="H111" s="108"/>
      <c r="I111" s="108"/>
      <c r="J111" s="108"/>
      <c r="K111" s="108"/>
      <c r="L111" s="102">
        <v>0</v>
      </c>
      <c r="M111" s="102"/>
      <c r="N111" s="32">
        <f>Arkusz13!C28</f>
        <v>104</v>
      </c>
      <c r="O111" s="32">
        <f>Arkusz13!C44</f>
        <v>0</v>
      </c>
      <c r="P111" s="32">
        <f>Arkusz13!C60</f>
        <v>4</v>
      </c>
      <c r="Q111" s="32">
        <f>Arkusz13!C76</f>
        <v>38</v>
      </c>
      <c r="R111" s="32">
        <v>32</v>
      </c>
      <c r="S111" s="32">
        <f>Arkusz13!C108</f>
        <v>0</v>
      </c>
      <c r="T111" s="32">
        <f>Arkusz13!C124</f>
        <v>31</v>
      </c>
      <c r="U111" s="32">
        <f>Arkusz13!C140-SUM(N111:T111)</f>
        <v>37</v>
      </c>
      <c r="V111" s="59">
        <f t="shared" si="3"/>
        <v>246</v>
      </c>
      <c r="W111" s="60"/>
      <c r="X111" s="51"/>
      <c r="Y111" s="3"/>
      <c r="Z111" s="7"/>
    </row>
    <row r="112" spans="1:26" x14ac:dyDescent="0.25">
      <c r="C112" s="107" t="s">
        <v>11</v>
      </c>
      <c r="D112" s="108"/>
      <c r="E112" s="108"/>
      <c r="F112" s="108"/>
      <c r="G112" s="108"/>
      <c r="H112" s="108"/>
      <c r="I112" s="108"/>
      <c r="J112" s="108"/>
      <c r="K112" s="108"/>
      <c r="L112" s="102">
        <f>Arkusz13!C14</f>
        <v>14</v>
      </c>
      <c r="M112" s="102"/>
      <c r="N112" s="32">
        <f>Arkusz13!C30</f>
        <v>1</v>
      </c>
      <c r="O112" s="32">
        <f>Arkusz13!C46</f>
        <v>0</v>
      </c>
      <c r="P112" s="32">
        <f>Arkusz13!C62</f>
        <v>0</v>
      </c>
      <c r="Q112" s="32">
        <f>Arkusz13!C78</f>
        <v>0</v>
      </c>
      <c r="R112" s="32">
        <f>Arkusz13!C94</f>
        <v>0</v>
      </c>
      <c r="S112" s="32">
        <f>Arkusz13!C110</f>
        <v>0</v>
      </c>
      <c r="T112" s="32">
        <f>Arkusz13!C126</f>
        <v>0</v>
      </c>
      <c r="U112" s="32">
        <f>Arkusz13!C142-SUM(N112:T112)</f>
        <v>0</v>
      </c>
      <c r="V112" s="59">
        <f t="shared" si="3"/>
        <v>1</v>
      </c>
      <c r="W112" s="60"/>
      <c r="Y112" s="3"/>
      <c r="Z112" s="7"/>
    </row>
    <row r="113" spans="1:26" x14ac:dyDescent="0.25">
      <c r="C113" s="112" t="s">
        <v>43</v>
      </c>
      <c r="D113" s="113"/>
      <c r="E113" s="113"/>
      <c r="F113" s="113"/>
      <c r="G113" s="113"/>
      <c r="H113" s="113"/>
      <c r="I113" s="113"/>
      <c r="J113" s="113"/>
      <c r="K113" s="113"/>
      <c r="L113" s="102">
        <f>Arkusz13!C15</f>
        <v>6</v>
      </c>
      <c r="M113" s="102"/>
      <c r="N113" s="32">
        <f>Arkusz13!C31</f>
        <v>1</v>
      </c>
      <c r="O113" s="32">
        <f>Arkusz13!C47</f>
        <v>0</v>
      </c>
      <c r="P113" s="32">
        <f>Arkusz13!C63</f>
        <v>1</v>
      </c>
      <c r="Q113" s="32">
        <f>Arkusz13!C79</f>
        <v>0</v>
      </c>
      <c r="R113" s="32">
        <f>Arkusz13!C95</f>
        <v>0</v>
      </c>
      <c r="S113" s="32">
        <f>Arkusz13!C111</f>
        <v>0</v>
      </c>
      <c r="T113" s="32">
        <f>Arkusz13!C127</f>
        <v>0</v>
      </c>
      <c r="U113" s="32">
        <f>Arkusz13!C143-SUM(N113:T113)</f>
        <v>1</v>
      </c>
      <c r="V113" s="59">
        <f t="shared" si="3"/>
        <v>3</v>
      </c>
      <c r="W113" s="60"/>
      <c r="Y113" s="3"/>
      <c r="Z113" s="7"/>
    </row>
    <row r="114" spans="1:26" x14ac:dyDescent="0.25">
      <c r="C114" s="107" t="s">
        <v>44</v>
      </c>
      <c r="D114" s="108"/>
      <c r="E114" s="108"/>
      <c r="F114" s="108"/>
      <c r="G114" s="108"/>
      <c r="H114" s="108"/>
      <c r="I114" s="108"/>
      <c r="J114" s="108"/>
      <c r="K114" s="108"/>
      <c r="L114" s="102">
        <f>Arkusz13!C16</f>
        <v>1</v>
      </c>
      <c r="M114" s="102"/>
      <c r="N114" s="32">
        <f>Arkusz13!C32</f>
        <v>0</v>
      </c>
      <c r="O114" s="32">
        <f>Arkusz13!C48</f>
        <v>0</v>
      </c>
      <c r="P114" s="32">
        <f>Arkusz13!C64</f>
        <v>0</v>
      </c>
      <c r="Q114" s="32">
        <f>Arkusz13!C80</f>
        <v>0</v>
      </c>
      <c r="R114" s="32">
        <f>Arkusz13!C96</f>
        <v>0</v>
      </c>
      <c r="S114" s="32">
        <f>Arkusz13!C112</f>
        <v>0</v>
      </c>
      <c r="T114" s="32">
        <f>Arkusz13!C128</f>
        <v>0</v>
      </c>
      <c r="U114" s="32">
        <f>Arkusz13!C144-SUM(N114:T114)</f>
        <v>0</v>
      </c>
      <c r="V114" s="59">
        <f t="shared" si="3"/>
        <v>0</v>
      </c>
      <c r="W114" s="60"/>
      <c r="Y114" s="3"/>
      <c r="Z114" s="7"/>
    </row>
    <row r="115" spans="1:26" ht="15.75" thickBot="1" x14ac:dyDescent="0.3">
      <c r="C115" s="100" t="s">
        <v>45</v>
      </c>
      <c r="D115" s="101"/>
      <c r="E115" s="101"/>
      <c r="F115" s="101"/>
      <c r="G115" s="101"/>
      <c r="H115" s="101"/>
      <c r="I115" s="101"/>
      <c r="J115" s="101"/>
      <c r="K115" s="101"/>
      <c r="L115" s="102">
        <f>Arkusz13!C17</f>
        <v>3</v>
      </c>
      <c r="M115" s="102"/>
      <c r="N115" s="32">
        <f>Arkusz13!C33</f>
        <v>0</v>
      </c>
      <c r="O115" s="32">
        <f>Arkusz13!C49</f>
        <v>0</v>
      </c>
      <c r="P115" s="32">
        <f>Arkusz13!C65</f>
        <v>0</v>
      </c>
      <c r="Q115" s="32">
        <f>Arkusz13!C81</f>
        <v>0</v>
      </c>
      <c r="R115" s="32">
        <f>Arkusz13!C97</f>
        <v>0</v>
      </c>
      <c r="S115" s="32">
        <f>Arkusz13!C113</f>
        <v>0</v>
      </c>
      <c r="T115" s="32">
        <f>Arkusz13!C129</f>
        <v>0</v>
      </c>
      <c r="U115" s="32">
        <f>Arkusz13!C145-SUM(N115:T115)</f>
        <v>0</v>
      </c>
      <c r="V115" s="77">
        <f t="shared" si="3"/>
        <v>0</v>
      </c>
      <c r="W115" s="78"/>
      <c r="Y115" s="3"/>
      <c r="Z115" s="7"/>
    </row>
    <row r="116" spans="1:26" ht="15.75" thickBot="1" x14ac:dyDescent="0.3">
      <c r="C116" s="87" t="s">
        <v>1</v>
      </c>
      <c r="D116" s="88"/>
      <c r="E116" s="88"/>
      <c r="F116" s="88"/>
      <c r="G116" s="88"/>
      <c r="H116" s="88"/>
      <c r="I116" s="88"/>
      <c r="J116" s="88"/>
      <c r="K116" s="88"/>
      <c r="L116" s="179">
        <f>SUM(L101:L115)</f>
        <v>7301</v>
      </c>
      <c r="M116" s="179"/>
      <c r="N116" s="33">
        <f t="shared" ref="N116:V116" si="4">SUM(N101:N115)</f>
        <v>808</v>
      </c>
      <c r="O116" s="33">
        <f t="shared" si="4"/>
        <v>2615</v>
      </c>
      <c r="P116" s="33">
        <f t="shared" si="4"/>
        <v>910</v>
      </c>
      <c r="Q116" s="33">
        <f t="shared" si="4"/>
        <v>135</v>
      </c>
      <c r="R116" s="33">
        <f t="shared" si="4"/>
        <v>32</v>
      </c>
      <c r="S116" s="33">
        <f t="shared" si="4"/>
        <v>0</v>
      </c>
      <c r="T116" s="33">
        <f t="shared" si="4"/>
        <v>31</v>
      </c>
      <c r="U116" s="33">
        <f t="shared" si="4"/>
        <v>1199</v>
      </c>
      <c r="V116" s="114">
        <f t="shared" si="4"/>
        <v>5730</v>
      </c>
      <c r="W116" s="115"/>
      <c r="Y116" s="3"/>
      <c r="Z116" s="7"/>
    </row>
    <row r="117" spans="1:26" x14ac:dyDescent="0.25">
      <c r="A117" s="34"/>
      <c r="B117" s="34"/>
      <c r="C117" s="34"/>
      <c r="D117" s="34"/>
      <c r="E117" s="34"/>
      <c r="F117" s="34"/>
      <c r="G117" s="34"/>
      <c r="H117" s="34"/>
      <c r="I117" s="34"/>
      <c r="J117" s="35"/>
      <c r="K117" s="35"/>
      <c r="L117" s="35"/>
      <c r="M117" s="35"/>
      <c r="N117" s="35"/>
      <c r="O117" s="35"/>
      <c r="P117" s="35"/>
      <c r="Q117" s="35"/>
      <c r="R117" s="35"/>
      <c r="S117" s="35"/>
      <c r="T117" s="35"/>
    </row>
    <row r="141" spans="4:25" s="56" customFormat="1" x14ac:dyDescent="0.25">
      <c r="Y141" s="7"/>
    </row>
    <row r="142" spans="4:25" ht="15.75" thickBot="1" x14ac:dyDescent="0.3"/>
    <row r="143" spans="4:25" ht="31.5" customHeight="1" x14ac:dyDescent="0.25">
      <c r="D143" s="178" t="s">
        <v>2</v>
      </c>
      <c r="E143" s="89"/>
      <c r="F143" s="89"/>
      <c r="G143" s="89"/>
      <c r="H143" s="89"/>
      <c r="I143" s="89"/>
      <c r="J143" s="89"/>
      <c r="K143" s="89"/>
      <c r="L143" s="89" t="s">
        <v>3</v>
      </c>
      <c r="M143" s="89"/>
      <c r="N143" s="165" t="s">
        <v>86</v>
      </c>
      <c r="O143" s="165"/>
      <c r="P143" s="165"/>
      <c r="Q143" s="109" t="s">
        <v>87</v>
      </c>
      <c r="R143" s="110"/>
      <c r="S143" s="111"/>
    </row>
    <row r="144" spans="4:25" ht="15.75" thickBot="1" x14ac:dyDescent="0.3">
      <c r="D144" s="250" t="s">
        <v>85</v>
      </c>
      <c r="E144" s="251"/>
      <c r="F144" s="251"/>
      <c r="G144" s="251"/>
      <c r="H144" s="251"/>
      <c r="I144" s="251"/>
      <c r="J144" s="251"/>
      <c r="K144" s="251"/>
      <c r="L144" s="249">
        <f>Arkusz14!B2</f>
        <v>3</v>
      </c>
      <c r="M144" s="249"/>
      <c r="N144" s="249">
        <v>1</v>
      </c>
      <c r="O144" s="249"/>
      <c r="P144" s="249"/>
      <c r="Q144" s="90">
        <f>Arkusz14!B4</f>
        <v>0</v>
      </c>
      <c r="R144" s="91"/>
      <c r="S144" s="92"/>
    </row>
    <row r="145" spans="1:25" s="56" customFormat="1" x14ac:dyDescent="0.25">
      <c r="D145" s="336"/>
      <c r="E145" s="336"/>
      <c r="F145" s="336"/>
      <c r="G145" s="336"/>
      <c r="H145" s="336"/>
      <c r="I145" s="336"/>
      <c r="J145" s="336"/>
      <c r="K145" s="336"/>
      <c r="L145" s="337"/>
      <c r="M145" s="337"/>
      <c r="N145" s="337"/>
      <c r="O145" s="337"/>
      <c r="P145" s="337"/>
      <c r="Q145" s="337"/>
      <c r="R145" s="337"/>
      <c r="S145" s="337"/>
      <c r="Y145" s="7"/>
    </row>
    <row r="146" spans="1:25" x14ac:dyDescent="0.25">
      <c r="A146" s="25"/>
      <c r="B146" s="25"/>
      <c r="C146" s="25"/>
      <c r="D146" s="25"/>
      <c r="E146" s="25"/>
      <c r="F146" s="25"/>
      <c r="G146" s="25"/>
      <c r="H146" s="25"/>
      <c r="I146" s="25"/>
      <c r="J146" s="25"/>
      <c r="K146" s="25"/>
      <c r="L146" s="25"/>
      <c r="M146" s="25"/>
      <c r="N146" s="25"/>
      <c r="O146" s="25"/>
      <c r="P146" s="25"/>
      <c r="Q146" s="25"/>
      <c r="R146" s="25"/>
      <c r="S146" s="25"/>
      <c r="T146" s="25"/>
      <c r="U146" s="25"/>
    </row>
    <row r="147" spans="1:25" x14ac:dyDescent="0.25">
      <c r="A147" s="334" t="s">
        <v>171</v>
      </c>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row>
    <row r="148" spans="1:25" x14ac:dyDescent="0.2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row>
    <row r="149" spans="1:25" x14ac:dyDescent="0.2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row>
    <row r="150" spans="1:25" x14ac:dyDescent="0.2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row>
    <row r="151" spans="1:25" x14ac:dyDescent="0.2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row>
    <row r="152" spans="1:25" s="56" customFormat="1" x14ac:dyDescent="0.2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row>
    <row r="153" spans="1:25" s="56" customFormat="1" x14ac:dyDescent="0.2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row>
    <row r="154" spans="1:25" s="56" customFormat="1" x14ac:dyDescent="0.2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row>
    <row r="155" spans="1:25" x14ac:dyDescent="0.2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row>
    <row r="156" spans="1:25" s="56" customFormat="1" x14ac:dyDescent="0.2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row>
    <row r="158" spans="1:25" x14ac:dyDescent="0.25">
      <c r="A158" s="106" t="s">
        <v>142</v>
      </c>
      <c r="B158" s="106"/>
      <c r="C158" s="106"/>
      <c r="D158" s="106"/>
      <c r="E158" s="106"/>
      <c r="F158" s="106"/>
      <c r="G158" s="106"/>
      <c r="H158" s="106"/>
      <c r="I158" s="106"/>
      <c r="J158" s="106"/>
      <c r="K158" s="106"/>
      <c r="L158" s="106"/>
      <c r="M158" s="106"/>
      <c r="N158" s="106"/>
      <c r="O158" s="106"/>
      <c r="P158" s="106"/>
      <c r="Q158" s="106"/>
      <c r="R158" s="106"/>
      <c r="S158" s="106"/>
      <c r="T158" s="106"/>
      <c r="U158" s="106"/>
    </row>
    <row r="159" spans="1:25" s="56" customFormat="1" x14ac:dyDescent="0.25">
      <c r="A159" s="55"/>
      <c r="B159" s="55"/>
      <c r="C159" s="55"/>
      <c r="D159" s="55"/>
      <c r="E159" s="55"/>
      <c r="F159" s="55"/>
      <c r="G159" s="55"/>
      <c r="H159" s="55"/>
      <c r="I159" s="55"/>
      <c r="J159" s="55"/>
      <c r="K159" s="55"/>
      <c r="L159" s="55"/>
      <c r="M159" s="55"/>
      <c r="N159" s="55"/>
      <c r="O159" s="55"/>
      <c r="P159" s="55"/>
      <c r="Q159" s="55"/>
      <c r="R159" s="55"/>
      <c r="S159" s="55"/>
      <c r="T159" s="55"/>
      <c r="U159" s="55"/>
      <c r="Y159" s="7"/>
    </row>
    <row r="160" spans="1:25" ht="15.75" thickBot="1" x14ac:dyDescent="0.3"/>
    <row r="161" spans="1:25" x14ac:dyDescent="0.25">
      <c r="G161" s="242" t="s">
        <v>23</v>
      </c>
      <c r="H161" s="243"/>
      <c r="I161" s="243"/>
      <c r="J161" s="243"/>
      <c r="K161" s="85" t="s">
        <v>8</v>
      </c>
      <c r="L161" s="86"/>
    </row>
    <row r="162" spans="1:25" x14ac:dyDescent="0.25">
      <c r="G162" s="81" t="s">
        <v>13</v>
      </c>
      <c r="H162" s="82"/>
      <c r="I162" s="82"/>
      <c r="J162" s="82"/>
      <c r="K162" s="83">
        <v>1571</v>
      </c>
      <c r="L162" s="84"/>
      <c r="M162" s="52"/>
    </row>
    <row r="163" spans="1:25" x14ac:dyDescent="0.25">
      <c r="G163" s="97" t="s">
        <v>14</v>
      </c>
      <c r="H163" s="98"/>
      <c r="I163" s="98"/>
      <c r="J163" s="98"/>
      <c r="K163" s="83">
        <v>874</v>
      </c>
      <c r="L163" s="84"/>
      <c r="M163" s="52"/>
    </row>
    <row r="164" spans="1:25" x14ac:dyDescent="0.25">
      <c r="G164" s="81" t="s">
        <v>15</v>
      </c>
      <c r="H164" s="82"/>
      <c r="I164" s="82"/>
      <c r="J164" s="82"/>
      <c r="K164" s="83">
        <v>90</v>
      </c>
      <c r="L164" s="84"/>
      <c r="M164" s="52"/>
    </row>
    <row r="165" spans="1:25" x14ac:dyDescent="0.25">
      <c r="G165" s="97" t="s">
        <v>80</v>
      </c>
      <c r="H165" s="98"/>
      <c r="I165" s="98"/>
      <c r="J165" s="98"/>
      <c r="K165" s="83">
        <v>2212</v>
      </c>
      <c r="L165" s="84"/>
      <c r="M165" s="52"/>
    </row>
    <row r="166" spans="1:25" x14ac:dyDescent="0.25">
      <c r="G166" s="81" t="s">
        <v>81</v>
      </c>
      <c r="H166" s="82"/>
      <c r="I166" s="82"/>
      <c r="J166" s="82"/>
      <c r="K166" s="83">
        <v>0</v>
      </c>
      <c r="L166" s="84"/>
      <c r="M166" s="52"/>
    </row>
    <row r="167" spans="1:25" x14ac:dyDescent="0.25">
      <c r="G167" s="93" t="s">
        <v>91</v>
      </c>
      <c r="H167" s="94"/>
      <c r="I167" s="94"/>
      <c r="J167" s="94"/>
      <c r="K167" s="83">
        <v>7</v>
      </c>
      <c r="L167" s="84"/>
      <c r="M167" s="52"/>
    </row>
    <row r="168" spans="1:25" x14ac:dyDescent="0.25">
      <c r="G168" s="95" t="s">
        <v>16</v>
      </c>
      <c r="H168" s="96"/>
      <c r="I168" s="96"/>
      <c r="J168" s="96"/>
      <c r="K168" s="83">
        <v>40</v>
      </c>
      <c r="L168" s="84"/>
      <c r="M168" s="52"/>
    </row>
    <row r="169" spans="1:25" x14ac:dyDescent="0.25">
      <c r="G169" s="93" t="s">
        <v>17</v>
      </c>
      <c r="H169" s="94"/>
      <c r="I169" s="94"/>
      <c r="J169" s="94"/>
      <c r="K169" s="83">
        <v>117</v>
      </c>
      <c r="L169" s="84"/>
      <c r="M169" s="52"/>
    </row>
    <row r="170" spans="1:25" x14ac:dyDescent="0.25">
      <c r="G170" s="95" t="s">
        <v>18</v>
      </c>
      <c r="H170" s="96"/>
      <c r="I170" s="96"/>
      <c r="J170" s="96"/>
      <c r="K170" s="83">
        <v>68</v>
      </c>
      <c r="L170" s="84"/>
      <c r="M170" s="52"/>
    </row>
    <row r="171" spans="1:25" x14ac:dyDescent="0.25">
      <c r="G171" s="93" t="s">
        <v>19</v>
      </c>
      <c r="H171" s="94"/>
      <c r="I171" s="94"/>
      <c r="J171" s="94"/>
      <c r="K171" s="83">
        <v>53</v>
      </c>
      <c r="L171" s="84"/>
      <c r="M171" s="52"/>
    </row>
    <row r="172" spans="1:25" ht="15.75" thickBot="1" x14ac:dyDescent="0.3">
      <c r="G172" s="140" t="s">
        <v>82</v>
      </c>
      <c r="H172" s="141"/>
      <c r="I172" s="141"/>
      <c r="J172" s="141"/>
      <c r="K172" s="83">
        <v>836</v>
      </c>
      <c r="L172" s="84"/>
      <c r="M172" s="52"/>
    </row>
    <row r="173" spans="1:25" ht="15.75" thickBot="1" x14ac:dyDescent="0.3">
      <c r="G173" s="116" t="s">
        <v>1</v>
      </c>
      <c r="H173" s="117"/>
      <c r="I173" s="117"/>
      <c r="J173" s="117"/>
      <c r="K173" s="131">
        <f>SUM(K162:L172)</f>
        <v>5868</v>
      </c>
      <c r="L173" s="132"/>
      <c r="M173" s="52"/>
    </row>
    <row r="175" spans="1:25" x14ac:dyDescent="0.25">
      <c r="A175" s="80" t="s">
        <v>172</v>
      </c>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row>
    <row r="176" spans="1:25"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row>
    <row r="177" spans="1:25"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row>
    <row r="180" spans="1:25" x14ac:dyDescent="0.25">
      <c r="A180" s="11" t="s">
        <v>143</v>
      </c>
      <c r="B180" s="11"/>
      <c r="C180" s="11"/>
      <c r="D180" s="11"/>
      <c r="E180" s="11"/>
      <c r="F180" s="11"/>
    </row>
    <row r="181" spans="1:25" ht="15.75" thickBot="1" x14ac:dyDescent="0.3"/>
    <row r="182" spans="1:25" x14ac:dyDescent="0.25">
      <c r="D182" s="191" t="s">
        <v>28</v>
      </c>
      <c r="E182" s="85"/>
      <c r="F182" s="85"/>
      <c r="G182" s="85"/>
      <c r="H182" s="85" t="s">
        <v>3</v>
      </c>
      <c r="I182" s="85"/>
      <c r="J182" s="85"/>
      <c r="K182" s="85" t="s">
        <v>22</v>
      </c>
      <c r="L182" s="85"/>
      <c r="M182" s="86"/>
    </row>
    <row r="183" spans="1:25" x14ac:dyDescent="0.25">
      <c r="D183" s="286" t="s">
        <v>20</v>
      </c>
      <c r="E183" s="287"/>
      <c r="F183" s="287"/>
      <c r="G183" s="287"/>
      <c r="H183" s="83">
        <v>59490</v>
      </c>
      <c r="I183" s="83"/>
      <c r="J183" s="83"/>
      <c r="K183" s="83">
        <v>61747</v>
      </c>
      <c r="L183" s="83"/>
      <c r="M183" s="84"/>
    </row>
    <row r="184" spans="1:25" x14ac:dyDescent="0.25">
      <c r="D184" s="288" t="s">
        <v>139</v>
      </c>
      <c r="E184" s="289"/>
      <c r="F184" s="289"/>
      <c r="G184" s="289"/>
      <c r="H184" s="83">
        <v>4866</v>
      </c>
      <c r="I184" s="83"/>
      <c r="J184" s="83"/>
      <c r="K184" s="83">
        <v>4929</v>
      </c>
      <c r="L184" s="83"/>
      <c r="M184" s="84"/>
    </row>
    <row r="185" spans="1:25" ht="15.75" thickBot="1" x14ac:dyDescent="0.3">
      <c r="D185" s="147" t="s">
        <v>21</v>
      </c>
      <c r="E185" s="148"/>
      <c r="F185" s="148"/>
      <c r="G185" s="148"/>
      <c r="H185" s="83">
        <v>4734</v>
      </c>
      <c r="I185" s="83"/>
      <c r="J185" s="83"/>
      <c r="K185" s="83">
        <v>5154</v>
      </c>
      <c r="L185" s="83"/>
      <c r="M185" s="84"/>
    </row>
    <row r="186" spans="1:25" ht="15.75" thickBot="1" x14ac:dyDescent="0.3">
      <c r="D186" s="142" t="s">
        <v>1</v>
      </c>
      <c r="E186" s="143"/>
      <c r="F186" s="143"/>
      <c r="G186" s="143"/>
      <c r="H186" s="131">
        <f>SUM(H183:J185)</f>
        <v>69090</v>
      </c>
      <c r="I186" s="131"/>
      <c r="J186" s="131"/>
      <c r="K186" s="131">
        <f>SUM(K183:M185)</f>
        <v>71830</v>
      </c>
      <c r="L186" s="131"/>
      <c r="M186" s="131"/>
    </row>
    <row r="187" spans="1:25" x14ac:dyDescent="0.25">
      <c r="D187" s="36"/>
      <c r="E187" s="36"/>
      <c r="F187" s="36"/>
      <c r="G187" s="36"/>
      <c r="H187" s="37"/>
      <c r="I187" s="37"/>
      <c r="J187" s="37"/>
      <c r="K187" s="37"/>
      <c r="L187" s="37"/>
      <c r="M187" s="37"/>
    </row>
    <row r="188" spans="1:25" s="56" customFormat="1" x14ac:dyDescent="0.25">
      <c r="D188" s="36"/>
      <c r="E188" s="36"/>
      <c r="F188" s="36"/>
      <c r="G188" s="36"/>
      <c r="H188" s="37"/>
      <c r="I188" s="37"/>
      <c r="J188" s="37"/>
      <c r="K188" s="37"/>
      <c r="L188" s="37"/>
      <c r="M188" s="37"/>
      <c r="Y188" s="7"/>
    </row>
    <row r="189" spans="1:25" x14ac:dyDescent="0.25">
      <c r="D189" s="36"/>
      <c r="E189" s="36"/>
      <c r="F189" s="36"/>
      <c r="G189" s="36"/>
      <c r="H189" s="37"/>
      <c r="I189" s="37"/>
      <c r="J189" s="37"/>
      <c r="K189" s="37"/>
      <c r="L189" s="37"/>
      <c r="M189" s="37"/>
    </row>
    <row r="190" spans="1:25" x14ac:dyDescent="0.25">
      <c r="D190" s="36"/>
      <c r="E190" s="36"/>
      <c r="F190" s="36"/>
      <c r="G190" s="36"/>
      <c r="H190" s="37"/>
      <c r="I190" s="37"/>
      <c r="J190" s="37"/>
      <c r="K190" s="37"/>
      <c r="L190" s="37"/>
      <c r="M190" s="37"/>
    </row>
    <row r="191" spans="1:25" x14ac:dyDescent="0.25">
      <c r="D191" s="38"/>
      <c r="E191" s="38"/>
      <c r="F191" s="38"/>
      <c r="G191" s="38"/>
      <c r="H191" s="38"/>
      <c r="I191" s="38"/>
      <c r="J191" s="38"/>
      <c r="K191" s="38"/>
      <c r="L191" s="38"/>
      <c r="M191" s="38"/>
    </row>
    <row r="192" spans="1:25" x14ac:dyDescent="0.25">
      <c r="D192" s="38"/>
      <c r="E192" s="38"/>
      <c r="F192" s="38"/>
      <c r="G192" s="38"/>
      <c r="H192" s="38"/>
      <c r="I192" s="38"/>
      <c r="J192" s="38"/>
      <c r="K192" s="38"/>
      <c r="L192" s="38"/>
      <c r="M192" s="38"/>
    </row>
    <row r="193" spans="1:25" x14ac:dyDescent="0.25">
      <c r="D193" s="38"/>
      <c r="E193" s="38"/>
      <c r="F193" s="38"/>
      <c r="G193" s="38"/>
      <c r="H193" s="38"/>
      <c r="I193" s="38"/>
      <c r="J193" s="38"/>
      <c r="K193" s="38"/>
      <c r="L193" s="38"/>
      <c r="M193" s="38"/>
    </row>
    <row r="194" spans="1:25" x14ac:dyDescent="0.25">
      <c r="D194" s="38"/>
      <c r="E194" s="38"/>
      <c r="F194" s="38"/>
      <c r="G194" s="38"/>
      <c r="H194" s="38"/>
      <c r="I194" s="38"/>
      <c r="J194" s="38"/>
      <c r="K194" s="38"/>
      <c r="L194" s="38"/>
      <c r="M194" s="38"/>
    </row>
    <row r="195" spans="1:25" x14ac:dyDescent="0.25">
      <c r="D195" s="38"/>
      <c r="E195" s="38"/>
      <c r="F195" s="38"/>
      <c r="G195" s="38"/>
      <c r="H195" s="38"/>
      <c r="I195" s="38"/>
      <c r="J195" s="38"/>
      <c r="K195" s="38"/>
      <c r="L195" s="38"/>
      <c r="M195" s="38"/>
    </row>
    <row r="196" spans="1:25" x14ac:dyDescent="0.25">
      <c r="D196" s="38"/>
      <c r="E196" s="38"/>
      <c r="F196" s="38"/>
      <c r="G196" s="38"/>
      <c r="H196" s="38"/>
      <c r="I196" s="38"/>
      <c r="J196" s="38"/>
      <c r="K196" s="38"/>
      <c r="L196" s="38"/>
      <c r="M196" s="38"/>
    </row>
    <row r="197" spans="1:25" x14ac:dyDescent="0.25">
      <c r="D197" s="38"/>
      <c r="E197" s="38"/>
      <c r="F197" s="38"/>
      <c r="G197" s="38"/>
      <c r="H197" s="38"/>
      <c r="I197" s="38"/>
      <c r="J197" s="38"/>
      <c r="K197" s="38"/>
      <c r="L197" s="38"/>
      <c r="M197" s="38"/>
    </row>
    <row r="198" spans="1:25" x14ac:dyDescent="0.25">
      <c r="D198" s="38"/>
      <c r="E198" s="38"/>
      <c r="F198" s="38"/>
      <c r="G198" s="38"/>
      <c r="H198" s="38"/>
      <c r="I198" s="38"/>
      <c r="J198" s="38"/>
      <c r="K198" s="38"/>
      <c r="L198" s="38"/>
      <c r="M198" s="38"/>
    </row>
    <row r="199" spans="1:25" x14ac:dyDescent="0.25">
      <c r="D199" s="38"/>
      <c r="E199" s="38"/>
      <c r="F199" s="38"/>
      <c r="G199" s="38"/>
      <c r="H199" s="38"/>
      <c r="I199" s="38"/>
      <c r="J199" s="38"/>
      <c r="K199" s="38"/>
      <c r="L199" s="38"/>
      <c r="M199" s="38"/>
    </row>
    <row r="200" spans="1:25" x14ac:dyDescent="0.25">
      <c r="D200" s="38"/>
      <c r="E200" s="38"/>
      <c r="F200" s="38"/>
      <c r="G200" s="38"/>
      <c r="H200" s="38"/>
      <c r="I200" s="38"/>
      <c r="J200" s="38"/>
      <c r="K200" s="38"/>
      <c r="L200" s="38"/>
      <c r="M200" s="38"/>
    </row>
    <row r="201" spans="1:25" x14ac:dyDescent="0.25">
      <c r="D201" s="38"/>
      <c r="E201" s="38"/>
      <c r="F201" s="38"/>
      <c r="G201" s="38"/>
      <c r="H201" s="38"/>
      <c r="I201" s="38"/>
      <c r="J201" s="38"/>
      <c r="K201" s="38"/>
      <c r="L201" s="38"/>
      <c r="M201" s="38"/>
    </row>
    <row r="202" spans="1:25" x14ac:dyDescent="0.25">
      <c r="D202" s="38"/>
      <c r="E202" s="38"/>
      <c r="F202" s="38"/>
      <c r="G202" s="38"/>
      <c r="H202" s="38"/>
      <c r="I202" s="38"/>
      <c r="J202" s="38"/>
      <c r="K202" s="38"/>
      <c r="L202" s="38"/>
      <c r="M202" s="38"/>
    </row>
    <row r="203" spans="1:25" x14ac:dyDescent="0.25">
      <c r="D203" s="38"/>
      <c r="E203" s="38"/>
      <c r="F203" s="38"/>
      <c r="G203" s="38"/>
      <c r="H203" s="38"/>
      <c r="I203" s="38"/>
      <c r="J203" s="38"/>
      <c r="K203" s="38"/>
      <c r="L203" s="38"/>
      <c r="M203" s="38"/>
    </row>
    <row r="205" spans="1:25" s="56" customFormat="1" x14ac:dyDescent="0.25">
      <c r="Y205" s="7"/>
    </row>
    <row r="207" spans="1:25" x14ac:dyDescent="0.25">
      <c r="A207" s="334" t="s">
        <v>173</v>
      </c>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row>
    <row r="208" spans="1:25" x14ac:dyDescent="0.25">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row>
    <row r="209" spans="1:25" x14ac:dyDescent="0.25">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row>
    <row r="210" spans="1:25" x14ac:dyDescent="0.25">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row>
    <row r="211" spans="1:25" s="56" customFormat="1" x14ac:dyDescent="0.25">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row>
    <row r="213" spans="1:25" x14ac:dyDescent="0.25">
      <c r="A213" s="11" t="s">
        <v>144</v>
      </c>
      <c r="B213" s="11"/>
      <c r="C213" s="11"/>
      <c r="D213" s="11"/>
      <c r="E213" s="11"/>
      <c r="F213" s="11"/>
      <c r="G213" s="11"/>
      <c r="H213" s="11"/>
      <c r="I213" s="11"/>
      <c r="J213" s="11"/>
    </row>
    <row r="214" spans="1:25" s="56" customFormat="1" x14ac:dyDescent="0.25">
      <c r="A214" s="58"/>
      <c r="B214" s="58"/>
      <c r="C214" s="58"/>
      <c r="D214" s="58"/>
      <c r="E214" s="58"/>
      <c r="F214" s="58"/>
      <c r="G214" s="58"/>
      <c r="H214" s="58"/>
      <c r="I214" s="58"/>
      <c r="J214" s="58"/>
      <c r="Y214" s="7"/>
    </row>
    <row r="215" spans="1:25" x14ac:dyDescent="0.25">
      <c r="A215" s="11"/>
      <c r="B215" s="11"/>
      <c r="C215" s="11"/>
      <c r="D215" s="11"/>
      <c r="E215" s="11"/>
      <c r="F215" s="11"/>
      <c r="G215" s="11"/>
      <c r="H215" s="11"/>
      <c r="I215" s="11"/>
      <c r="J215" s="11"/>
    </row>
    <row r="216" spans="1:25" ht="15.75" thickBot="1" x14ac:dyDescent="0.3">
      <c r="A216" s="11"/>
      <c r="B216" s="11"/>
      <c r="C216" s="11"/>
      <c r="D216" s="11"/>
      <c r="E216" s="11"/>
      <c r="F216" s="11"/>
      <c r="G216" s="11"/>
      <c r="H216" s="11"/>
      <c r="I216" s="11"/>
      <c r="J216" s="11"/>
    </row>
    <row r="217" spans="1:25" x14ac:dyDescent="0.25">
      <c r="D217" s="135" t="s">
        <v>49</v>
      </c>
      <c r="E217" s="136"/>
      <c r="F217" s="136"/>
      <c r="G217" s="144" t="str">
        <f>CONCATENATE(Arkusz18!A2," - ",Arkusz18!B2," r.")</f>
        <v>01.03.2024 - 31.03.2024 r.</v>
      </c>
      <c r="H217" s="144"/>
      <c r="I217" s="144"/>
      <c r="J217" s="144"/>
      <c r="K217" s="144"/>
      <c r="L217" s="144"/>
      <c r="M217" s="144"/>
      <c r="N217" s="144"/>
      <c r="O217" s="144"/>
      <c r="P217" s="144"/>
      <c r="Q217" s="144"/>
      <c r="R217" s="145"/>
    </row>
    <row r="218" spans="1:25" ht="31.5" customHeight="1" x14ac:dyDescent="0.25">
      <c r="D218" s="137"/>
      <c r="E218" s="138"/>
      <c r="F218" s="138"/>
      <c r="G218" s="139" t="s">
        <v>65</v>
      </c>
      <c r="H218" s="139"/>
      <c r="I218" s="139"/>
      <c r="J218" s="139" t="s">
        <v>90</v>
      </c>
      <c r="K218" s="139"/>
      <c r="L218" s="139"/>
      <c r="M218" s="139" t="s">
        <v>64</v>
      </c>
      <c r="N218" s="139"/>
      <c r="O218" s="139"/>
      <c r="P218" s="139" t="s">
        <v>89</v>
      </c>
      <c r="Q218" s="139"/>
      <c r="R218" s="146"/>
    </row>
    <row r="219" spans="1:25" x14ac:dyDescent="0.25">
      <c r="D219" s="290" t="s">
        <v>88</v>
      </c>
      <c r="E219" s="291"/>
      <c r="F219" s="291"/>
      <c r="G219" s="297">
        <f>Arkusz16!A2</f>
        <v>0</v>
      </c>
      <c r="H219" s="297"/>
      <c r="I219" s="297"/>
      <c r="J219" s="297">
        <f>Arkusz16!A3</f>
        <v>0</v>
      </c>
      <c r="K219" s="297"/>
      <c r="L219" s="297"/>
      <c r="M219" s="297">
        <f>Arkusz16!A4</f>
        <v>0</v>
      </c>
      <c r="N219" s="297"/>
      <c r="O219" s="297"/>
      <c r="P219" s="297">
        <f>Arkusz16!A5</f>
        <v>0</v>
      </c>
      <c r="Q219" s="297"/>
      <c r="R219" s="297"/>
    </row>
    <row r="220" spans="1:25" x14ac:dyDescent="0.25">
      <c r="D220" s="292" t="s">
        <v>51</v>
      </c>
      <c r="E220" s="293"/>
      <c r="F220" s="293"/>
      <c r="G220" s="294">
        <f>Arkusz16!A6</f>
        <v>283</v>
      </c>
      <c r="H220" s="294"/>
      <c r="I220" s="294"/>
      <c r="J220" s="298">
        <f>Arkusz16!A7</f>
        <v>1</v>
      </c>
      <c r="K220" s="299"/>
      <c r="L220" s="300"/>
      <c r="M220" s="298">
        <f>Arkusz16!A8</f>
        <v>0</v>
      </c>
      <c r="N220" s="299"/>
      <c r="O220" s="300"/>
      <c r="P220" s="298">
        <f>Arkusz16!A9</f>
        <v>0</v>
      </c>
      <c r="Q220" s="299"/>
      <c r="R220" s="300"/>
    </row>
    <row r="221" spans="1:25" ht="15.75" thickBot="1" x14ac:dyDescent="0.3">
      <c r="D221" s="150" t="s">
        <v>52</v>
      </c>
      <c r="E221" s="151"/>
      <c r="F221" s="151"/>
      <c r="G221" s="152">
        <f>Arkusz16!A10</f>
        <v>0</v>
      </c>
      <c r="H221" s="152"/>
      <c r="I221" s="152"/>
      <c r="J221" s="152">
        <f>Arkusz16!A11</f>
        <v>0</v>
      </c>
      <c r="K221" s="152"/>
      <c r="L221" s="152"/>
      <c r="M221" s="152">
        <f>Arkusz16!A12</f>
        <v>0</v>
      </c>
      <c r="N221" s="152"/>
      <c r="O221" s="152"/>
      <c r="P221" s="152">
        <f>Arkusz16!A13</f>
        <v>0</v>
      </c>
      <c r="Q221" s="152"/>
      <c r="R221" s="152"/>
    </row>
    <row r="222" spans="1:25" ht="15.75" thickBot="1" x14ac:dyDescent="0.3">
      <c r="D222" s="295" t="s">
        <v>50</v>
      </c>
      <c r="E222" s="296"/>
      <c r="F222" s="296"/>
      <c r="G222" s="133">
        <f>SUM(G219:I221)</f>
        <v>283</v>
      </c>
      <c r="H222" s="133"/>
      <c r="I222" s="133"/>
      <c r="J222" s="133">
        <f t="shared" ref="J222" si="5">SUM(J219:L221)</f>
        <v>1</v>
      </c>
      <c r="K222" s="133"/>
      <c r="L222" s="133"/>
      <c r="M222" s="133">
        <f t="shared" ref="M222" si="6">SUM(M219:O221)</f>
        <v>0</v>
      </c>
      <c r="N222" s="133"/>
      <c r="O222" s="133"/>
      <c r="P222" s="133">
        <f t="shared" ref="P222" si="7">SUM(P219:R221)</f>
        <v>0</v>
      </c>
      <c r="Q222" s="133"/>
      <c r="R222" s="134"/>
    </row>
    <row r="223" spans="1:25" x14ac:dyDescent="0.25">
      <c r="A223" s="39"/>
      <c r="B223" s="39"/>
      <c r="C223" s="39"/>
      <c r="D223" s="35"/>
      <c r="E223" s="35"/>
      <c r="F223" s="35"/>
      <c r="G223" s="35"/>
      <c r="H223" s="35"/>
      <c r="I223" s="35"/>
      <c r="J223" s="35"/>
      <c r="K223" s="35"/>
      <c r="L223" s="35"/>
      <c r="M223" s="35"/>
      <c r="N223" s="35"/>
      <c r="O223" s="35"/>
    </row>
    <row r="224" spans="1:25" s="56" customFormat="1" x14ac:dyDescent="0.25">
      <c r="A224" s="39"/>
      <c r="B224" s="39"/>
      <c r="C224" s="39"/>
      <c r="D224" s="35"/>
      <c r="E224" s="35"/>
      <c r="F224" s="35"/>
      <c r="G224" s="35"/>
      <c r="H224" s="35"/>
      <c r="I224" s="35"/>
      <c r="J224" s="35"/>
      <c r="K224" s="35"/>
      <c r="L224" s="35"/>
      <c r="M224" s="35"/>
      <c r="N224" s="35"/>
      <c r="O224" s="35"/>
      <c r="Y224" s="7"/>
    </row>
    <row r="226" spans="1:25" ht="15.75" thickBot="1" x14ac:dyDescent="0.3"/>
    <row r="227" spans="1:25" x14ac:dyDescent="0.25">
      <c r="D227" s="135" t="s">
        <v>49</v>
      </c>
      <c r="E227" s="136"/>
      <c r="F227" s="136"/>
      <c r="G227" s="144" t="str">
        <f>CONCATENATE(Arkusz18!C2," - ",Arkusz18!B2," r.")</f>
        <v>01.01.2024 - 31.03.2024 r.</v>
      </c>
      <c r="H227" s="144"/>
      <c r="I227" s="144"/>
      <c r="J227" s="144"/>
      <c r="K227" s="144"/>
      <c r="L227" s="144"/>
      <c r="M227" s="144"/>
      <c r="N227" s="144"/>
      <c r="O227" s="144"/>
      <c r="P227" s="144"/>
      <c r="Q227" s="144"/>
      <c r="R227" s="145"/>
    </row>
    <row r="228" spans="1:25" ht="32.25" customHeight="1" x14ac:dyDescent="0.25">
      <c r="D228" s="137"/>
      <c r="E228" s="138"/>
      <c r="F228" s="138"/>
      <c r="G228" s="139" t="s">
        <v>65</v>
      </c>
      <c r="H228" s="139"/>
      <c r="I228" s="139"/>
      <c r="J228" s="139" t="s">
        <v>90</v>
      </c>
      <c r="K228" s="139"/>
      <c r="L228" s="139"/>
      <c r="M228" s="139" t="s">
        <v>64</v>
      </c>
      <c r="N228" s="139"/>
      <c r="O228" s="139"/>
      <c r="P228" s="139" t="s">
        <v>89</v>
      </c>
      <c r="Q228" s="139"/>
      <c r="R228" s="146"/>
    </row>
    <row r="229" spans="1:25" x14ac:dyDescent="0.25">
      <c r="D229" s="290" t="s">
        <v>88</v>
      </c>
      <c r="E229" s="291"/>
      <c r="F229" s="291"/>
      <c r="G229" s="297">
        <f>Arkusz17!A2</f>
        <v>0</v>
      </c>
      <c r="H229" s="297"/>
      <c r="I229" s="297"/>
      <c r="J229" s="297">
        <f>Arkusz17!A3</f>
        <v>0</v>
      </c>
      <c r="K229" s="297"/>
      <c r="L229" s="297"/>
      <c r="M229" s="297">
        <f>Arkusz17!A4</f>
        <v>0</v>
      </c>
      <c r="N229" s="297"/>
      <c r="O229" s="297"/>
      <c r="P229" s="297">
        <f>Arkusz17!A5</f>
        <v>0</v>
      </c>
      <c r="Q229" s="297"/>
      <c r="R229" s="297"/>
    </row>
    <row r="230" spans="1:25" x14ac:dyDescent="0.25">
      <c r="D230" s="292" t="s">
        <v>51</v>
      </c>
      <c r="E230" s="293"/>
      <c r="F230" s="293"/>
      <c r="G230" s="294">
        <f>Arkusz17!A6</f>
        <v>1031</v>
      </c>
      <c r="H230" s="294"/>
      <c r="I230" s="294"/>
      <c r="J230" s="294">
        <f>Arkusz17!A7</f>
        <v>2</v>
      </c>
      <c r="K230" s="294"/>
      <c r="L230" s="294"/>
      <c r="M230" s="294">
        <f>Arkusz17!A8</f>
        <v>0</v>
      </c>
      <c r="N230" s="294"/>
      <c r="O230" s="294"/>
      <c r="P230" s="294">
        <f>Arkusz17!A9</f>
        <v>0</v>
      </c>
      <c r="Q230" s="294"/>
      <c r="R230" s="294"/>
    </row>
    <row r="231" spans="1:25" ht="15.75" thickBot="1" x14ac:dyDescent="0.3">
      <c r="D231" s="150" t="s">
        <v>52</v>
      </c>
      <c r="E231" s="151"/>
      <c r="F231" s="151"/>
      <c r="G231" s="152">
        <f>Arkusz17!A10</f>
        <v>0</v>
      </c>
      <c r="H231" s="152"/>
      <c r="I231" s="152"/>
      <c r="J231" s="152">
        <f>Arkusz17!A11</f>
        <v>0</v>
      </c>
      <c r="K231" s="152"/>
      <c r="L231" s="152"/>
      <c r="M231" s="152">
        <f>Arkusz17!A12</f>
        <v>0</v>
      </c>
      <c r="N231" s="152"/>
      <c r="O231" s="152"/>
      <c r="P231" s="152">
        <f>Arkusz17!A13</f>
        <v>0</v>
      </c>
      <c r="Q231" s="152"/>
      <c r="R231" s="152"/>
    </row>
    <row r="232" spans="1:25" ht="15.75" thickBot="1" x14ac:dyDescent="0.3">
      <c r="D232" s="295" t="s">
        <v>50</v>
      </c>
      <c r="E232" s="296"/>
      <c r="F232" s="296"/>
      <c r="G232" s="133">
        <f>SUM(G229:I231)</f>
        <v>1031</v>
      </c>
      <c r="H232" s="133"/>
      <c r="I232" s="133"/>
      <c r="J232" s="133">
        <f t="shared" ref="J232" si="8">SUM(J229:L231)</f>
        <v>2</v>
      </c>
      <c r="K232" s="133"/>
      <c r="L232" s="133"/>
      <c r="M232" s="133">
        <f t="shared" ref="M232" si="9">SUM(M229:O231)</f>
        <v>0</v>
      </c>
      <c r="N232" s="133"/>
      <c r="O232" s="133"/>
      <c r="P232" s="133">
        <f t="shared" ref="P232" si="10">SUM(P229:R231)</f>
        <v>0</v>
      </c>
      <c r="Q232" s="133"/>
      <c r="R232" s="134"/>
    </row>
    <row r="234" spans="1:25" s="56" customFormat="1" x14ac:dyDescent="0.25">
      <c r="Y234" s="7"/>
    </row>
    <row r="236" spans="1:25" x14ac:dyDescent="0.25">
      <c r="A236" s="335" t="s">
        <v>174</v>
      </c>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row>
    <row r="237" spans="1:25" x14ac:dyDescent="0.25">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row>
    <row r="238" spans="1:25" x14ac:dyDescent="0.25">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row>
    <row r="240" spans="1:25" s="56" customFormat="1" x14ac:dyDescent="0.25">
      <c r="Y240" s="7"/>
    </row>
    <row r="242" spans="1:22" ht="18.75" x14ac:dyDescent="0.25">
      <c r="A242" s="9" t="s">
        <v>67</v>
      </c>
      <c r="F242" s="10"/>
    </row>
    <row r="243" spans="1:22" x14ac:dyDescent="0.25">
      <c r="F243" s="10"/>
    </row>
    <row r="244" spans="1:22" x14ac:dyDescent="0.25">
      <c r="A244" s="214" t="s">
        <v>145</v>
      </c>
      <c r="B244" s="214"/>
      <c r="C244" s="214"/>
      <c r="D244" s="214"/>
      <c r="E244" s="214"/>
      <c r="F244" s="214"/>
      <c r="G244" s="214"/>
      <c r="H244" s="214"/>
      <c r="I244" s="214"/>
      <c r="J244" s="214"/>
      <c r="K244" s="214"/>
      <c r="L244" s="214"/>
      <c r="M244" s="214"/>
      <c r="N244" s="214"/>
      <c r="O244" s="214"/>
      <c r="P244" s="214"/>
      <c r="Q244" s="214"/>
      <c r="R244" s="214"/>
      <c r="S244" s="214"/>
      <c r="T244" s="214"/>
      <c r="U244" s="214"/>
    </row>
    <row r="245" spans="1:22" x14ac:dyDescent="0.25">
      <c r="A245" s="11"/>
      <c r="B245" s="11"/>
      <c r="C245" s="11"/>
      <c r="D245" s="11"/>
      <c r="E245" s="11"/>
      <c r="F245" s="11"/>
      <c r="G245" s="11"/>
      <c r="H245" s="11"/>
      <c r="I245" s="11"/>
      <c r="J245" s="11"/>
      <c r="K245" s="11"/>
      <c r="L245" s="11"/>
      <c r="M245" s="11"/>
      <c r="N245" s="11"/>
      <c r="O245" s="11"/>
      <c r="P245" s="11"/>
      <c r="Q245" s="11"/>
      <c r="R245" s="11"/>
      <c r="S245" s="11"/>
      <c r="T245" s="11"/>
      <c r="U245" s="11"/>
    </row>
    <row r="246" spans="1:22" ht="15.75" thickBot="1" x14ac:dyDescent="0.3">
      <c r="A246" s="11"/>
      <c r="B246" s="11"/>
      <c r="C246" s="11"/>
      <c r="D246" s="11"/>
      <c r="E246" s="11"/>
      <c r="F246" s="11"/>
      <c r="G246" s="11"/>
      <c r="H246" s="11"/>
      <c r="I246" s="11"/>
      <c r="J246" s="11"/>
      <c r="K246" s="11"/>
      <c r="L246" s="11"/>
      <c r="M246" s="11"/>
      <c r="N246" s="11"/>
      <c r="O246" s="11"/>
      <c r="P246" s="11"/>
      <c r="Q246" s="11"/>
      <c r="R246" s="11"/>
      <c r="S246" s="11"/>
      <c r="T246" s="11"/>
      <c r="U246" s="11"/>
    </row>
    <row r="247" spans="1:22" x14ac:dyDescent="0.25">
      <c r="C247" s="225" t="s">
        <v>0</v>
      </c>
      <c r="D247" s="226"/>
      <c r="E247" s="226"/>
      <c r="F247" s="226"/>
      <c r="G247" s="301" t="str">
        <f>CONCATENATE(Arkusz18!A2," - ",Arkusz18!B2," r.")</f>
        <v>01.03.2024 - 31.03.2024 r.</v>
      </c>
      <c r="H247" s="302"/>
      <c r="I247" s="302"/>
      <c r="J247" s="302"/>
      <c r="K247" s="302"/>
      <c r="L247" s="302"/>
      <c r="M247" s="302"/>
      <c r="N247" s="302"/>
      <c r="O247" s="302"/>
      <c r="P247" s="302"/>
      <c r="Q247" s="302"/>
      <c r="R247" s="302"/>
      <c r="S247" s="302"/>
      <c r="T247" s="302"/>
      <c r="U247" s="302"/>
      <c r="V247" s="303"/>
    </row>
    <row r="248" spans="1:22" x14ac:dyDescent="0.25">
      <c r="C248" s="227"/>
      <c r="D248" s="213"/>
      <c r="E248" s="213"/>
      <c r="F248" s="213"/>
      <c r="G248" s="219" t="s">
        <v>31</v>
      </c>
      <c r="H248" s="221"/>
      <c r="I248" s="221"/>
      <c r="J248" s="222"/>
      <c r="K248" s="219" t="s">
        <v>32</v>
      </c>
      <c r="L248" s="221"/>
      <c r="M248" s="221"/>
      <c r="N248" s="222"/>
      <c r="O248" s="219" t="s">
        <v>103</v>
      </c>
      <c r="P248" s="221"/>
      <c r="Q248" s="221"/>
      <c r="R248" s="222"/>
      <c r="S248" s="219" t="s">
        <v>55</v>
      </c>
      <c r="T248" s="221"/>
      <c r="U248" s="221"/>
      <c r="V248" s="220"/>
    </row>
    <row r="249" spans="1:22" x14ac:dyDescent="0.25">
      <c r="C249" s="227"/>
      <c r="D249" s="213"/>
      <c r="E249" s="213"/>
      <c r="F249" s="213"/>
      <c r="G249" s="284" t="s">
        <v>30</v>
      </c>
      <c r="H249" s="285"/>
      <c r="I249" s="219" t="s">
        <v>10</v>
      </c>
      <c r="J249" s="222"/>
      <c r="K249" s="284" t="s">
        <v>33</v>
      </c>
      <c r="L249" s="285"/>
      <c r="M249" s="219" t="s">
        <v>10</v>
      </c>
      <c r="N249" s="222"/>
      <c r="O249" s="284" t="s">
        <v>30</v>
      </c>
      <c r="P249" s="285"/>
      <c r="Q249" s="219" t="s">
        <v>10</v>
      </c>
      <c r="R249" s="222"/>
      <c r="S249" s="284" t="s">
        <v>30</v>
      </c>
      <c r="T249" s="285"/>
      <c r="U249" s="219" t="s">
        <v>10</v>
      </c>
      <c r="V249" s="220"/>
    </row>
    <row r="250" spans="1:22" x14ac:dyDescent="0.25">
      <c r="C250" s="180" t="str">
        <f>Arkusz2!B2</f>
        <v>UKRAINA</v>
      </c>
      <c r="D250" s="181"/>
      <c r="E250" s="181"/>
      <c r="F250" s="181"/>
      <c r="G250" s="75">
        <f>Arkusz2!F2</f>
        <v>258</v>
      </c>
      <c r="H250" s="228"/>
      <c r="I250" s="75">
        <f>Arkusz2!F8</f>
        <v>389</v>
      </c>
      <c r="J250" s="228"/>
      <c r="K250" s="75">
        <f>SUM(Arkusz2!F14,-G250)</f>
        <v>9</v>
      </c>
      <c r="L250" s="228"/>
      <c r="M250" s="75">
        <f>SUM(Arkusz2!F20,-I250)</f>
        <v>19</v>
      </c>
      <c r="N250" s="228"/>
      <c r="O250" s="75">
        <f>Arkusz2!F26</f>
        <v>0</v>
      </c>
      <c r="P250" s="228"/>
      <c r="Q250" s="75">
        <f>Arkusz2!F32</f>
        <v>0</v>
      </c>
      <c r="R250" s="228"/>
      <c r="S250" s="75">
        <f>SUM(Arkusz2!F14,O250)</f>
        <v>267</v>
      </c>
      <c r="T250" s="228"/>
      <c r="U250" s="75">
        <f>SUM(Arkusz2!F20,Q250)</f>
        <v>408</v>
      </c>
      <c r="V250" s="76"/>
    </row>
    <row r="251" spans="1:22" x14ac:dyDescent="0.25">
      <c r="C251" s="271" t="str">
        <f>Arkusz2!B3</f>
        <v>BIAŁORUŚ</v>
      </c>
      <c r="D251" s="272"/>
      <c r="E251" s="272"/>
      <c r="F251" s="272"/>
      <c r="G251" s="73">
        <f>Arkusz2!F3</f>
        <v>270</v>
      </c>
      <c r="H251" s="229"/>
      <c r="I251" s="73">
        <f>Arkusz2!F9</f>
        <v>331</v>
      </c>
      <c r="J251" s="229"/>
      <c r="K251" s="73">
        <f>SUM(Arkusz2!F15,-G251)</f>
        <v>3</v>
      </c>
      <c r="L251" s="229"/>
      <c r="M251" s="73">
        <f>SUM(Arkusz2!F21,-I251)</f>
        <v>8</v>
      </c>
      <c r="N251" s="229"/>
      <c r="O251" s="73">
        <f>Arkusz2!F27</f>
        <v>1</v>
      </c>
      <c r="P251" s="229"/>
      <c r="Q251" s="73">
        <f>Arkusz2!F33</f>
        <v>1</v>
      </c>
      <c r="R251" s="229"/>
      <c r="S251" s="73">
        <f>SUM(Arkusz2!F15,O251)</f>
        <v>274</v>
      </c>
      <c r="T251" s="229"/>
      <c r="U251" s="73">
        <f>SUM(Arkusz2!F21,Q251)</f>
        <v>340</v>
      </c>
      <c r="V251" s="74"/>
    </row>
    <row r="252" spans="1:22" x14ac:dyDescent="0.25">
      <c r="C252" s="180" t="str">
        <f>Arkusz2!B4</f>
        <v>ROSJA</v>
      </c>
      <c r="D252" s="181"/>
      <c r="E252" s="181"/>
      <c r="F252" s="181"/>
      <c r="G252" s="75">
        <f>Arkusz2!F4</f>
        <v>26</v>
      </c>
      <c r="H252" s="228"/>
      <c r="I252" s="75">
        <f>Arkusz2!F10</f>
        <v>49</v>
      </c>
      <c r="J252" s="228"/>
      <c r="K252" s="75">
        <f>SUM(Arkusz2!F16,-G252)</f>
        <v>17</v>
      </c>
      <c r="L252" s="228"/>
      <c r="M252" s="75">
        <f>SUM(Arkusz2!F22,-I252)</f>
        <v>30</v>
      </c>
      <c r="N252" s="228"/>
      <c r="O252" s="75">
        <f>Arkusz2!F28</f>
        <v>1</v>
      </c>
      <c r="P252" s="228"/>
      <c r="Q252" s="75">
        <f>Arkusz2!F34</f>
        <v>5</v>
      </c>
      <c r="R252" s="228"/>
      <c r="S252" s="75">
        <f>SUM(Arkusz2!F16,O252)</f>
        <v>44</v>
      </c>
      <c r="T252" s="228"/>
      <c r="U252" s="75">
        <f>SUM(Arkusz2!F22,Q252)</f>
        <v>84</v>
      </c>
      <c r="V252" s="76"/>
    </row>
    <row r="253" spans="1:22" x14ac:dyDescent="0.25">
      <c r="C253" s="271" t="str">
        <f>Arkusz2!B5</f>
        <v>AFGANISTAN</v>
      </c>
      <c r="D253" s="272"/>
      <c r="E253" s="272"/>
      <c r="F253" s="272"/>
      <c r="G253" s="73">
        <f>Arkusz2!F5</f>
        <v>22</v>
      </c>
      <c r="H253" s="229"/>
      <c r="I253" s="73">
        <f>Arkusz2!F11</f>
        <v>22</v>
      </c>
      <c r="J253" s="229"/>
      <c r="K253" s="73">
        <f>SUM(Arkusz2!F17,-G253)</f>
        <v>0</v>
      </c>
      <c r="L253" s="229"/>
      <c r="M253" s="73">
        <f>SUM(Arkusz2!F23,-I253)</f>
        <v>1</v>
      </c>
      <c r="N253" s="229"/>
      <c r="O253" s="73">
        <f>Arkusz2!F29</f>
        <v>2</v>
      </c>
      <c r="P253" s="229"/>
      <c r="Q253" s="73">
        <f>Arkusz2!F35</f>
        <v>2</v>
      </c>
      <c r="R253" s="229"/>
      <c r="S253" s="73">
        <f>SUM(Arkusz2!F17,O253)</f>
        <v>24</v>
      </c>
      <c r="T253" s="229"/>
      <c r="U253" s="73">
        <f>SUM(Arkusz2!F23,Q253)</f>
        <v>25</v>
      </c>
      <c r="V253" s="74"/>
    </row>
    <row r="254" spans="1:22" x14ac:dyDescent="0.25">
      <c r="C254" s="180" t="str">
        <f>Arkusz2!B6</f>
        <v>ERYTREA</v>
      </c>
      <c r="D254" s="181"/>
      <c r="E254" s="181"/>
      <c r="F254" s="181"/>
      <c r="G254" s="75">
        <f>Arkusz2!F6</f>
        <v>21</v>
      </c>
      <c r="H254" s="228"/>
      <c r="I254" s="75">
        <f>Arkusz2!F12</f>
        <v>21</v>
      </c>
      <c r="J254" s="228"/>
      <c r="K254" s="75">
        <f>SUM(Arkusz2!F18,-G254)</f>
        <v>0</v>
      </c>
      <c r="L254" s="228"/>
      <c r="M254" s="75">
        <f>SUM(Arkusz2!F24,-I254)</f>
        <v>0</v>
      </c>
      <c r="N254" s="228"/>
      <c r="O254" s="75">
        <f>Arkusz2!F30</f>
        <v>0</v>
      </c>
      <c r="P254" s="228"/>
      <c r="Q254" s="75">
        <f>Arkusz2!F36</f>
        <v>0</v>
      </c>
      <c r="R254" s="228"/>
      <c r="S254" s="75">
        <f>SUM(Arkusz2!F18,O254)</f>
        <v>21</v>
      </c>
      <c r="T254" s="228"/>
      <c r="U254" s="75">
        <f>SUM(Arkusz2!F24,Q254)</f>
        <v>21</v>
      </c>
      <c r="V254" s="76"/>
    </row>
    <row r="255" spans="1:22" ht="15.75" thickBot="1" x14ac:dyDescent="0.3">
      <c r="C255" s="273" t="str">
        <f>Arkusz2!B7</f>
        <v>Pozostałe</v>
      </c>
      <c r="D255" s="274"/>
      <c r="E255" s="274"/>
      <c r="F255" s="274"/>
      <c r="G255" s="176">
        <f>Arkusz2!F7</f>
        <v>111</v>
      </c>
      <c r="H255" s="177"/>
      <c r="I255" s="176">
        <f>Arkusz2!F13</f>
        <v>121</v>
      </c>
      <c r="J255" s="177"/>
      <c r="K255" s="176">
        <f>SUM(Arkusz2!F19,-G255)</f>
        <v>25</v>
      </c>
      <c r="L255" s="177"/>
      <c r="M255" s="176">
        <f>SUM(Arkusz2!F25,-I255)</f>
        <v>40</v>
      </c>
      <c r="N255" s="177"/>
      <c r="O255" s="176">
        <f>Arkusz2!F31</f>
        <v>3</v>
      </c>
      <c r="P255" s="177"/>
      <c r="Q255" s="176">
        <f>Arkusz2!F37</f>
        <v>3</v>
      </c>
      <c r="R255" s="177"/>
      <c r="S255" s="176">
        <f>SUM(Arkusz2!F19,O255)</f>
        <v>139</v>
      </c>
      <c r="T255" s="177"/>
      <c r="U255" s="201">
        <f>SUM(Arkusz2!F25,Q255)</f>
        <v>164</v>
      </c>
      <c r="V255" s="202"/>
    </row>
    <row r="256" spans="1:22" ht="15.75" thickBot="1" x14ac:dyDescent="0.3">
      <c r="C256" s="282" t="s">
        <v>1</v>
      </c>
      <c r="D256" s="283"/>
      <c r="E256" s="283"/>
      <c r="F256" s="283"/>
      <c r="G256" s="174">
        <f>SUM(G250:G255)</f>
        <v>708</v>
      </c>
      <c r="H256" s="175"/>
      <c r="I256" s="174">
        <f>SUM(I250:I255)</f>
        <v>933</v>
      </c>
      <c r="J256" s="175"/>
      <c r="K256" s="174">
        <f>SUM(K250:K255)</f>
        <v>54</v>
      </c>
      <c r="L256" s="175"/>
      <c r="M256" s="174">
        <f>SUM(M250:M255)</f>
        <v>98</v>
      </c>
      <c r="N256" s="175"/>
      <c r="O256" s="174">
        <f>SUM(O250:O255)</f>
        <v>7</v>
      </c>
      <c r="P256" s="175"/>
      <c r="Q256" s="174">
        <f>SUM(Q250:Q255)</f>
        <v>11</v>
      </c>
      <c r="R256" s="175"/>
      <c r="S256" s="174">
        <f>SUM(S250:S255)</f>
        <v>769</v>
      </c>
      <c r="T256" s="175"/>
      <c r="U256" s="174">
        <f>SUM(U250:U255)</f>
        <v>1042</v>
      </c>
      <c r="V256" s="223"/>
    </row>
    <row r="258" spans="4:25" s="56" customFormat="1" x14ac:dyDescent="0.25">
      <c r="Y258" s="7"/>
    </row>
    <row r="261" spans="4:25" x14ac:dyDescent="0.25">
      <c r="M261" s="12"/>
      <c r="N261" s="12"/>
      <c r="O261" s="12"/>
      <c r="P261" s="12"/>
      <c r="Q261" s="12"/>
      <c r="R261" s="12"/>
      <c r="S261" s="12"/>
    </row>
    <row r="262" spans="4:25" x14ac:dyDescent="0.25">
      <c r="M262" s="12"/>
      <c r="N262" s="12"/>
      <c r="O262" s="12"/>
      <c r="P262" s="12"/>
      <c r="Q262" s="12"/>
      <c r="R262" s="12"/>
      <c r="S262" s="12"/>
    </row>
    <row r="263" spans="4:25" x14ac:dyDescent="0.25">
      <c r="M263" s="12"/>
      <c r="N263" s="12"/>
      <c r="O263" s="12"/>
      <c r="P263" s="12"/>
      <c r="Q263" s="12"/>
      <c r="R263" s="12"/>
      <c r="S263" s="12"/>
    </row>
    <row r="264" spans="4:25" x14ac:dyDescent="0.25">
      <c r="M264" s="12"/>
      <c r="N264" s="12"/>
      <c r="O264" s="12"/>
      <c r="P264" s="12"/>
      <c r="Q264" s="12"/>
      <c r="R264" s="12"/>
      <c r="S264" s="12"/>
    </row>
    <row r="265" spans="4:25" x14ac:dyDescent="0.25">
      <c r="M265" s="12"/>
      <c r="N265" s="12"/>
      <c r="O265" s="12"/>
      <c r="P265" s="12"/>
      <c r="Q265" s="12"/>
      <c r="R265" s="12"/>
      <c r="S265" s="12"/>
    </row>
    <row r="266" spans="4:25" x14ac:dyDescent="0.25">
      <c r="M266" s="12"/>
      <c r="N266" s="12"/>
      <c r="O266" s="12"/>
      <c r="P266" s="12"/>
      <c r="Q266" s="12"/>
      <c r="R266" s="12"/>
      <c r="S266" s="12"/>
    </row>
    <row r="267" spans="4:25" x14ac:dyDescent="0.25">
      <c r="M267" s="12"/>
      <c r="N267" s="12"/>
      <c r="O267" s="12"/>
      <c r="P267" s="12"/>
      <c r="Q267" s="12"/>
      <c r="R267" s="12"/>
      <c r="S267" s="12"/>
    </row>
    <row r="268" spans="4:25" x14ac:dyDescent="0.25">
      <c r="M268" s="12"/>
      <c r="N268" s="12"/>
      <c r="O268" s="12"/>
      <c r="P268" s="12"/>
      <c r="Q268" s="12"/>
      <c r="R268" s="12"/>
      <c r="S268" s="12"/>
    </row>
    <row r="269" spans="4:25" x14ac:dyDescent="0.25">
      <c r="D269" s="224"/>
      <c r="E269" s="224"/>
    </row>
    <row r="273" spans="1:25" x14ac:dyDescent="0.25">
      <c r="A273" s="8"/>
      <c r="B273" s="8"/>
      <c r="C273" s="8"/>
      <c r="D273" s="8"/>
      <c r="E273" s="8"/>
      <c r="F273" s="8"/>
      <c r="G273" s="8"/>
      <c r="H273" s="8"/>
      <c r="I273" s="8"/>
      <c r="J273" s="8"/>
      <c r="K273" s="8"/>
      <c r="L273" s="8"/>
      <c r="M273" s="8"/>
      <c r="N273" s="8"/>
      <c r="O273" s="8"/>
      <c r="P273" s="8"/>
      <c r="Q273" s="8"/>
      <c r="R273" s="8"/>
      <c r="S273" s="8"/>
    </row>
    <row r="279" spans="1:25" s="56" customFormat="1" x14ac:dyDescent="0.25">
      <c r="Y279" s="7"/>
    </row>
    <row r="280" spans="1:25" ht="15.75" thickBot="1" x14ac:dyDescent="0.3"/>
    <row r="281" spans="1:25" x14ac:dyDescent="0.25">
      <c r="C281" s="225" t="s">
        <v>0</v>
      </c>
      <c r="D281" s="226"/>
      <c r="E281" s="226"/>
      <c r="F281" s="226"/>
      <c r="G281" s="215" t="str">
        <f>CONCATENATE(Arkusz18!C2," - ",Arkusz18!B2," r.")</f>
        <v>01.01.2024 - 31.03.2024 r.</v>
      </c>
      <c r="H281" s="215"/>
      <c r="I281" s="215"/>
      <c r="J281" s="215"/>
      <c r="K281" s="215"/>
      <c r="L281" s="215"/>
      <c r="M281" s="215"/>
      <c r="N281" s="215"/>
      <c r="O281" s="215"/>
      <c r="P281" s="215"/>
      <c r="Q281" s="215"/>
      <c r="R281" s="215"/>
      <c r="S281" s="215"/>
      <c r="T281" s="215"/>
      <c r="U281" s="215"/>
      <c r="V281" s="216"/>
    </row>
    <row r="282" spans="1:25" x14ac:dyDescent="0.25">
      <c r="C282" s="227"/>
      <c r="D282" s="213"/>
      <c r="E282" s="213"/>
      <c r="F282" s="213"/>
      <c r="G282" s="213" t="s">
        <v>31</v>
      </c>
      <c r="H282" s="213"/>
      <c r="I282" s="213"/>
      <c r="J282" s="213"/>
      <c r="K282" s="213" t="s">
        <v>32</v>
      </c>
      <c r="L282" s="213"/>
      <c r="M282" s="213"/>
      <c r="N282" s="213"/>
      <c r="O282" s="213" t="s">
        <v>136</v>
      </c>
      <c r="P282" s="213"/>
      <c r="Q282" s="213"/>
      <c r="R282" s="213"/>
      <c r="S282" s="213" t="s">
        <v>55</v>
      </c>
      <c r="T282" s="213"/>
      <c r="U282" s="213"/>
      <c r="V282" s="217"/>
    </row>
    <row r="283" spans="1:25" x14ac:dyDescent="0.25">
      <c r="C283" s="227"/>
      <c r="D283" s="213"/>
      <c r="E283" s="213"/>
      <c r="F283" s="213"/>
      <c r="G283" s="218" t="s">
        <v>30</v>
      </c>
      <c r="H283" s="218"/>
      <c r="I283" s="213" t="s">
        <v>10</v>
      </c>
      <c r="J283" s="213"/>
      <c r="K283" s="218" t="s">
        <v>33</v>
      </c>
      <c r="L283" s="218"/>
      <c r="M283" s="213" t="s">
        <v>10</v>
      </c>
      <c r="N283" s="213"/>
      <c r="O283" s="218" t="s">
        <v>30</v>
      </c>
      <c r="P283" s="218"/>
      <c r="Q283" s="213" t="s">
        <v>10</v>
      </c>
      <c r="R283" s="213"/>
      <c r="S283" s="218" t="s">
        <v>30</v>
      </c>
      <c r="T283" s="218"/>
      <c r="U283" s="219" t="s">
        <v>10</v>
      </c>
      <c r="V283" s="220"/>
    </row>
    <row r="284" spans="1:25" x14ac:dyDescent="0.25">
      <c r="C284" s="180" t="str">
        <f>Arkusz3!B2</f>
        <v>UKRAINA</v>
      </c>
      <c r="D284" s="181"/>
      <c r="E284" s="181"/>
      <c r="F284" s="181"/>
      <c r="G284" s="99">
        <f>Arkusz3!F2</f>
        <v>764</v>
      </c>
      <c r="H284" s="99"/>
      <c r="I284" s="99">
        <f>Arkusz3!F8</f>
        <v>1124</v>
      </c>
      <c r="J284" s="99"/>
      <c r="K284" s="99">
        <f>SUM(Arkusz3!F14,-G284)</f>
        <v>19</v>
      </c>
      <c r="L284" s="99"/>
      <c r="M284" s="99">
        <f>SUM(Arkusz3!F20,-I284)</f>
        <v>48</v>
      </c>
      <c r="N284" s="99"/>
      <c r="O284" s="99">
        <f>Arkusz3!F26</f>
        <v>0</v>
      </c>
      <c r="P284" s="99"/>
      <c r="Q284" s="99">
        <f>Arkusz3!F32</f>
        <v>0</v>
      </c>
      <c r="R284" s="99"/>
      <c r="S284" s="99">
        <f>SUM(Arkusz3!F14,O284)</f>
        <v>783</v>
      </c>
      <c r="T284" s="99"/>
      <c r="U284" s="75">
        <f>SUM(Arkusz3!F20,Q284)</f>
        <v>1172</v>
      </c>
      <c r="V284" s="76"/>
    </row>
    <row r="285" spans="1:25" x14ac:dyDescent="0.25">
      <c r="C285" s="271" t="str">
        <f>Arkusz3!B3</f>
        <v>BIAŁORUŚ</v>
      </c>
      <c r="D285" s="272"/>
      <c r="E285" s="272"/>
      <c r="F285" s="272"/>
      <c r="G285" s="172">
        <f>Arkusz3!F3</f>
        <v>767</v>
      </c>
      <c r="H285" s="172"/>
      <c r="I285" s="172">
        <f>Arkusz3!F9</f>
        <v>964</v>
      </c>
      <c r="J285" s="172"/>
      <c r="K285" s="172">
        <f>SUM(Arkusz3!F15,-G285)</f>
        <v>12</v>
      </c>
      <c r="L285" s="172"/>
      <c r="M285" s="172">
        <f>SUM(Arkusz3!F21,-I285)</f>
        <v>28</v>
      </c>
      <c r="N285" s="172"/>
      <c r="O285" s="172">
        <f>Arkusz3!F27</f>
        <v>1</v>
      </c>
      <c r="P285" s="172"/>
      <c r="Q285" s="172">
        <f>Arkusz3!F33</f>
        <v>1</v>
      </c>
      <c r="R285" s="172"/>
      <c r="S285" s="172">
        <f>SUM(Arkusz3!F15,O285)</f>
        <v>780</v>
      </c>
      <c r="T285" s="172"/>
      <c r="U285" s="73">
        <f>SUM(Arkusz3!F21,Q285)</f>
        <v>993</v>
      </c>
      <c r="V285" s="74"/>
    </row>
    <row r="286" spans="1:25" x14ac:dyDescent="0.25">
      <c r="C286" s="180" t="str">
        <f>Arkusz3!B4</f>
        <v>ROSJA</v>
      </c>
      <c r="D286" s="181"/>
      <c r="E286" s="181"/>
      <c r="F286" s="181"/>
      <c r="G286" s="99">
        <f>Arkusz3!F4</f>
        <v>97</v>
      </c>
      <c r="H286" s="99"/>
      <c r="I286" s="99">
        <f>Arkusz3!F10</f>
        <v>162</v>
      </c>
      <c r="J286" s="99"/>
      <c r="K286" s="99">
        <f>SUM(Arkusz3!F16,-G286)</f>
        <v>91</v>
      </c>
      <c r="L286" s="99"/>
      <c r="M286" s="99">
        <f>SUM(Arkusz3!F22,-I286)</f>
        <v>134</v>
      </c>
      <c r="N286" s="99"/>
      <c r="O286" s="99">
        <f>Arkusz3!F28</f>
        <v>6</v>
      </c>
      <c r="P286" s="99"/>
      <c r="Q286" s="99">
        <f>Arkusz3!F34</f>
        <v>24</v>
      </c>
      <c r="R286" s="99"/>
      <c r="S286" s="99">
        <f>SUM(Arkusz3!F16,O286)</f>
        <v>194</v>
      </c>
      <c r="T286" s="99"/>
      <c r="U286" s="75">
        <f>SUM(Arkusz3!F22,Q286)</f>
        <v>320</v>
      </c>
      <c r="V286" s="76"/>
    </row>
    <row r="287" spans="1:25" x14ac:dyDescent="0.25">
      <c r="C287" s="271" t="str">
        <f>Arkusz3!B5</f>
        <v>TADŻYKISTAN</v>
      </c>
      <c r="D287" s="272"/>
      <c r="E287" s="272"/>
      <c r="F287" s="272"/>
      <c r="G287" s="172">
        <f>Arkusz3!F5</f>
        <v>33</v>
      </c>
      <c r="H287" s="172"/>
      <c r="I287" s="172">
        <f>Arkusz3!F11</f>
        <v>62</v>
      </c>
      <c r="J287" s="172"/>
      <c r="K287" s="172">
        <f>SUM(Arkusz3!F17,-G287)</f>
        <v>7</v>
      </c>
      <c r="L287" s="172"/>
      <c r="M287" s="172">
        <f>SUM(Arkusz3!F23,-I287)</f>
        <v>8</v>
      </c>
      <c r="N287" s="172"/>
      <c r="O287" s="172">
        <f>Arkusz3!F29</f>
        <v>0</v>
      </c>
      <c r="P287" s="172"/>
      <c r="Q287" s="172">
        <f>Arkusz3!F35</f>
        <v>0</v>
      </c>
      <c r="R287" s="172"/>
      <c r="S287" s="172">
        <f>SUM(Arkusz3!F17,O287)</f>
        <v>40</v>
      </c>
      <c r="T287" s="172"/>
      <c r="U287" s="73">
        <f>SUM(Arkusz3!F23,Q287)</f>
        <v>70</v>
      </c>
      <c r="V287" s="74"/>
    </row>
    <row r="288" spans="1:25" x14ac:dyDescent="0.25">
      <c r="C288" s="180" t="str">
        <f>Arkusz3!B6</f>
        <v>AFGANISTAN</v>
      </c>
      <c r="D288" s="181"/>
      <c r="E288" s="181"/>
      <c r="F288" s="181"/>
      <c r="G288" s="99">
        <f>Arkusz3!F6</f>
        <v>27</v>
      </c>
      <c r="H288" s="99"/>
      <c r="I288" s="99">
        <f>Arkusz3!F12</f>
        <v>27</v>
      </c>
      <c r="J288" s="99"/>
      <c r="K288" s="99">
        <f>SUM(Arkusz3!F18,-G288)</f>
        <v>2</v>
      </c>
      <c r="L288" s="99"/>
      <c r="M288" s="99">
        <f>SUM(Arkusz3!F24,-I288)</f>
        <v>4</v>
      </c>
      <c r="N288" s="99"/>
      <c r="O288" s="99">
        <f>Arkusz3!F30</f>
        <v>5</v>
      </c>
      <c r="P288" s="99"/>
      <c r="Q288" s="99">
        <f>Arkusz3!F36</f>
        <v>5</v>
      </c>
      <c r="R288" s="99"/>
      <c r="S288" s="99">
        <f>SUM(Arkusz3!F18,O288)</f>
        <v>34</v>
      </c>
      <c r="T288" s="99"/>
      <c r="U288" s="75">
        <f>SUM(Arkusz3!F24,Q288)</f>
        <v>36</v>
      </c>
      <c r="V288" s="76"/>
    </row>
    <row r="289" spans="1:26" ht="15.75" thickBot="1" x14ac:dyDescent="0.3">
      <c r="C289" s="273" t="str">
        <f>Arkusz3!B7</f>
        <v>Pozostałe</v>
      </c>
      <c r="D289" s="274"/>
      <c r="E289" s="274"/>
      <c r="F289" s="274"/>
      <c r="G289" s="173">
        <f>Arkusz3!F7</f>
        <v>242</v>
      </c>
      <c r="H289" s="173"/>
      <c r="I289" s="173">
        <f>Arkusz3!F13</f>
        <v>271</v>
      </c>
      <c r="J289" s="173"/>
      <c r="K289" s="173">
        <f>SUM(Arkusz3!F19,-G289)</f>
        <v>61</v>
      </c>
      <c r="L289" s="173"/>
      <c r="M289" s="173">
        <f>SUM(Arkusz3!F25,-I289)</f>
        <v>90</v>
      </c>
      <c r="N289" s="173"/>
      <c r="O289" s="173">
        <f>Arkusz3!F31</f>
        <v>17</v>
      </c>
      <c r="P289" s="173"/>
      <c r="Q289" s="173">
        <f>Arkusz3!F37</f>
        <v>18</v>
      </c>
      <c r="R289" s="173"/>
      <c r="S289" s="173">
        <f>SUM(Arkusz3!F19,O289)</f>
        <v>320</v>
      </c>
      <c r="T289" s="173"/>
      <c r="U289" s="201">
        <f>SUM(Arkusz3!F25,Q289)</f>
        <v>379</v>
      </c>
      <c r="V289" s="202"/>
    </row>
    <row r="290" spans="1:26" x14ac:dyDescent="0.25">
      <c r="C290" s="275" t="s">
        <v>1</v>
      </c>
      <c r="D290" s="276"/>
      <c r="E290" s="276"/>
      <c r="F290" s="276"/>
      <c r="G290" s="171">
        <f>SUM(G284:G289)</f>
        <v>1930</v>
      </c>
      <c r="H290" s="171"/>
      <c r="I290" s="171">
        <f>SUM(I284:I289)</f>
        <v>2610</v>
      </c>
      <c r="J290" s="171"/>
      <c r="K290" s="171">
        <f>SUM(K284:K289)</f>
        <v>192</v>
      </c>
      <c r="L290" s="171"/>
      <c r="M290" s="171">
        <f>SUM(M284:M289)</f>
        <v>312</v>
      </c>
      <c r="N290" s="171"/>
      <c r="O290" s="171">
        <f>SUM(O284:O289)</f>
        <v>29</v>
      </c>
      <c r="P290" s="171"/>
      <c r="Q290" s="171">
        <f>SUM(Q284:Q289)</f>
        <v>48</v>
      </c>
      <c r="R290" s="171"/>
      <c r="S290" s="171">
        <f>SUM(S284:S289)</f>
        <v>2151</v>
      </c>
      <c r="T290" s="171"/>
      <c r="U290" s="304">
        <f>SUM(U284:U289)</f>
        <v>2970</v>
      </c>
      <c r="V290" s="305"/>
    </row>
    <row r="291" spans="1:26" x14ac:dyDescent="0.25">
      <c r="A291" s="4"/>
      <c r="B291" s="13"/>
      <c r="C291" s="14"/>
      <c r="D291" s="14"/>
      <c r="E291" s="14"/>
      <c r="F291" s="14"/>
      <c r="G291" s="15"/>
      <c r="H291" s="15"/>
      <c r="I291" s="15"/>
      <c r="J291" s="15"/>
      <c r="K291" s="15"/>
      <c r="L291" s="15"/>
      <c r="M291" s="15"/>
      <c r="N291" s="15"/>
      <c r="O291" s="15"/>
      <c r="P291" s="15"/>
      <c r="Q291" s="15"/>
      <c r="R291" s="15"/>
      <c r="S291" s="15"/>
      <c r="T291" s="15"/>
      <c r="U291" s="15"/>
      <c r="V291" s="15"/>
      <c r="W291" s="13"/>
    </row>
    <row r="292" spans="1:26" x14ac:dyDescent="0.25">
      <c r="A292" s="277" t="s">
        <v>138</v>
      </c>
      <c r="B292" s="277"/>
      <c r="C292" s="277"/>
      <c r="D292" s="277"/>
      <c r="E292" s="277"/>
      <c r="F292" s="277"/>
      <c r="G292" s="277"/>
      <c r="H292" s="277"/>
      <c r="I292" s="277"/>
      <c r="J292" s="277"/>
      <c r="K292" s="277"/>
      <c r="L292" s="277"/>
      <c r="M292" s="277"/>
      <c r="N292" s="277"/>
      <c r="O292" s="277"/>
      <c r="P292" s="277"/>
      <c r="Q292" s="277"/>
      <c r="R292" s="277"/>
      <c r="S292" s="277"/>
      <c r="T292" s="277"/>
      <c r="U292" s="277"/>
      <c r="V292" s="277"/>
      <c r="W292" s="277"/>
      <c r="X292" s="277"/>
      <c r="Y292" s="277"/>
      <c r="Z292" s="277"/>
    </row>
    <row r="293" spans="1:26" x14ac:dyDescent="0.25">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7"/>
      <c r="Z293" s="16"/>
    </row>
    <row r="294" spans="1:26" s="56" customFormat="1" x14ac:dyDescent="0.25">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17"/>
      <c r="Z294" s="57"/>
    </row>
    <row r="298" spans="1:26" x14ac:dyDescent="0.25">
      <c r="M298" s="12"/>
      <c r="N298" s="12"/>
      <c r="O298" s="12"/>
      <c r="P298" s="12"/>
      <c r="Q298" s="12"/>
      <c r="R298" s="12"/>
      <c r="S298" s="12"/>
    </row>
    <row r="299" spans="1:26" x14ac:dyDescent="0.25">
      <c r="M299" s="12"/>
      <c r="N299" s="12"/>
      <c r="O299" s="12"/>
      <c r="P299" s="12"/>
      <c r="Q299" s="12"/>
      <c r="R299" s="12"/>
      <c r="S299" s="12"/>
    </row>
    <row r="300" spans="1:26" x14ac:dyDescent="0.25">
      <c r="M300" s="12"/>
      <c r="N300" s="12"/>
      <c r="O300" s="12"/>
      <c r="P300" s="12"/>
      <c r="Q300" s="12"/>
      <c r="R300" s="12"/>
      <c r="S300" s="12"/>
    </row>
    <row r="301" spans="1:26" x14ac:dyDescent="0.25">
      <c r="M301" s="12"/>
      <c r="N301" s="12"/>
      <c r="O301" s="12"/>
      <c r="P301" s="12"/>
      <c r="Q301" s="12"/>
      <c r="R301" s="12"/>
      <c r="S301" s="12"/>
    </row>
    <row r="302" spans="1:26" x14ac:dyDescent="0.25">
      <c r="M302" s="12"/>
      <c r="N302" s="12"/>
      <c r="O302" s="12"/>
      <c r="P302" s="12"/>
      <c r="Q302" s="12"/>
      <c r="R302" s="12"/>
      <c r="S302" s="12"/>
    </row>
    <row r="303" spans="1:26" x14ac:dyDescent="0.25">
      <c r="M303" s="12"/>
      <c r="N303" s="12"/>
      <c r="O303" s="12"/>
      <c r="P303" s="12"/>
      <c r="Q303" s="12"/>
      <c r="R303" s="12"/>
      <c r="S303" s="12"/>
    </row>
    <row r="304" spans="1:26" x14ac:dyDescent="0.25">
      <c r="M304" s="12"/>
      <c r="N304" s="12"/>
      <c r="O304" s="12"/>
      <c r="P304" s="12"/>
      <c r="Q304" s="12"/>
      <c r="R304" s="12"/>
      <c r="S304" s="12"/>
    </row>
    <row r="305" spans="1:26" x14ac:dyDescent="0.25">
      <c r="M305" s="12"/>
      <c r="N305" s="12"/>
      <c r="O305" s="12"/>
      <c r="P305" s="12"/>
      <c r="Q305" s="12"/>
      <c r="R305" s="12"/>
      <c r="S305" s="12"/>
    </row>
    <row r="306" spans="1:26" x14ac:dyDescent="0.25">
      <c r="D306" s="224"/>
      <c r="E306" s="224"/>
    </row>
    <row r="311" spans="1:26" x14ac:dyDescent="0.25">
      <c r="V311" s="18"/>
      <c r="W311" s="18"/>
      <c r="X311" s="18"/>
      <c r="Y311" s="19"/>
      <c r="Z311" s="18"/>
    </row>
    <row r="312" spans="1:26" x14ac:dyDescent="0.25">
      <c r="V312" s="18"/>
      <c r="W312" s="18"/>
      <c r="X312" s="18"/>
      <c r="Y312" s="19"/>
      <c r="Z312" s="18"/>
    </row>
    <row r="313" spans="1:26"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18"/>
      <c r="W313" s="18"/>
      <c r="X313" s="18"/>
      <c r="Y313" s="19"/>
      <c r="Z313" s="18"/>
    </row>
    <row r="314" spans="1:26"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18"/>
      <c r="W314" s="18"/>
      <c r="X314" s="18"/>
      <c r="Y314" s="19"/>
      <c r="Z314" s="18"/>
    </row>
    <row r="315" spans="1:26"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18"/>
      <c r="W315" s="18"/>
      <c r="X315" s="18"/>
      <c r="Y315" s="19"/>
      <c r="Z315" s="18"/>
    </row>
    <row r="316" spans="1:26"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18"/>
      <c r="W316" s="18"/>
      <c r="X316" s="18"/>
      <c r="Y316" s="19"/>
      <c r="Z316" s="18"/>
    </row>
    <row r="317" spans="1:26" s="56" customForma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18"/>
      <c r="W317" s="18"/>
      <c r="X317" s="18"/>
      <c r="Y317" s="19"/>
      <c r="Z317" s="18"/>
    </row>
    <row r="318" spans="1:26"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18"/>
      <c r="W318" s="18"/>
      <c r="X318" s="18"/>
      <c r="Y318" s="19"/>
      <c r="Z318" s="18"/>
    </row>
    <row r="319" spans="1:26" x14ac:dyDescent="0.25">
      <c r="A319" s="335" t="s">
        <v>175</v>
      </c>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row>
    <row r="320" spans="1:26" x14ac:dyDescent="0.25">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row>
    <row r="321" spans="1:25" x14ac:dyDescent="0.25">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row>
    <row r="322" spans="1:25" x14ac:dyDescent="0.25">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row>
    <row r="323" spans="1:25" x14ac:dyDescent="0.25">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row>
    <row r="324" spans="1:25" x14ac:dyDescent="0.25">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row>
    <row r="325" spans="1:25" x14ac:dyDescent="0.25">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row>
    <row r="326" spans="1:25" x14ac:dyDescent="0.25">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row>
    <row r="331" spans="1:25" x14ac:dyDescent="0.25">
      <c r="A331" s="106" t="s">
        <v>146</v>
      </c>
      <c r="B331" s="106"/>
      <c r="C331" s="106"/>
      <c r="D331" s="106"/>
      <c r="E331" s="106"/>
      <c r="F331" s="106"/>
      <c r="G331" s="106"/>
      <c r="H331" s="106"/>
      <c r="I331" s="106"/>
      <c r="J331" s="106"/>
      <c r="K331" s="106"/>
      <c r="L331" s="106"/>
      <c r="M331" s="106"/>
      <c r="N331" s="106"/>
      <c r="O331" s="106"/>
      <c r="P331" s="106"/>
      <c r="Q331" s="106"/>
      <c r="R331" s="106"/>
      <c r="S331" s="106"/>
      <c r="T331" s="106"/>
      <c r="U331" s="106"/>
    </row>
    <row r="332" spans="1:25" x14ac:dyDescent="0.25">
      <c r="A332" s="21"/>
      <c r="B332" s="21"/>
      <c r="C332" s="21"/>
      <c r="D332" s="21"/>
      <c r="E332" s="21"/>
      <c r="F332" s="21"/>
      <c r="G332" s="21"/>
      <c r="H332" s="21"/>
      <c r="I332" s="21"/>
      <c r="J332" s="21"/>
      <c r="K332" s="21"/>
      <c r="L332" s="21"/>
      <c r="M332" s="21"/>
      <c r="N332" s="21"/>
      <c r="O332" s="21"/>
      <c r="P332" s="21"/>
      <c r="Q332" s="21"/>
      <c r="R332" s="21"/>
      <c r="S332" s="21"/>
      <c r="T332" s="21"/>
      <c r="U332" s="21"/>
    </row>
    <row r="334" spans="1:25" ht="15.75" thickBot="1" x14ac:dyDescent="0.3"/>
    <row r="335" spans="1:25" x14ac:dyDescent="0.25">
      <c r="A335" s="203" t="str">
        <f>CONCATENATE(Arkusz18!C2," - ",Arkusz18!B2," r.")</f>
        <v>01.01.2024 - 31.03.2024 r.</v>
      </c>
      <c r="B335" s="204"/>
      <c r="C335" s="204"/>
      <c r="D335" s="204"/>
      <c r="E335" s="204"/>
      <c r="F335" s="204"/>
      <c r="G335" s="204"/>
      <c r="H335" s="204"/>
      <c r="I335" s="205"/>
      <c r="M335" s="203" t="str">
        <f>CONCATENATE(Arkusz18!C2," - ",Arkusz18!B2," r.")</f>
        <v>01.01.2024 - 31.03.2024 r.</v>
      </c>
      <c r="N335" s="204"/>
      <c r="O335" s="204"/>
      <c r="P335" s="204"/>
      <c r="Q335" s="204"/>
      <c r="R335" s="204"/>
      <c r="S335" s="204"/>
      <c r="T335" s="204"/>
      <c r="U335" s="205"/>
    </row>
    <row r="336" spans="1:25" ht="52.5" customHeight="1" x14ac:dyDescent="0.25">
      <c r="A336" s="230" t="s">
        <v>56</v>
      </c>
      <c r="B336" s="231"/>
      <c r="C336" s="232"/>
      <c r="D336" s="206" t="s">
        <v>57</v>
      </c>
      <c r="E336" s="210"/>
      <c r="F336" s="206" t="s">
        <v>58</v>
      </c>
      <c r="G336" s="210"/>
      <c r="H336" s="206" t="s">
        <v>54</v>
      </c>
      <c r="I336" s="207"/>
      <c r="M336" s="230" t="s">
        <v>56</v>
      </c>
      <c r="N336" s="231"/>
      <c r="O336" s="232"/>
      <c r="P336" s="206" t="s">
        <v>59</v>
      </c>
      <c r="Q336" s="210"/>
      <c r="R336" s="206" t="s">
        <v>58</v>
      </c>
      <c r="S336" s="210"/>
      <c r="T336" s="206" t="s">
        <v>54</v>
      </c>
      <c r="U336" s="207"/>
    </row>
    <row r="337" spans="1:25" x14ac:dyDescent="0.25">
      <c r="A337" s="233"/>
      <c r="B337" s="234"/>
      <c r="C337" s="235"/>
      <c r="D337" s="208"/>
      <c r="E337" s="211"/>
      <c r="F337" s="208"/>
      <c r="G337" s="211"/>
      <c r="H337" s="208"/>
      <c r="I337" s="209"/>
      <c r="M337" s="233"/>
      <c r="N337" s="234"/>
      <c r="O337" s="235"/>
      <c r="P337" s="208"/>
      <c r="Q337" s="211"/>
      <c r="R337" s="208"/>
      <c r="S337" s="211"/>
      <c r="T337" s="208"/>
      <c r="U337" s="209"/>
    </row>
    <row r="338" spans="1:25" x14ac:dyDescent="0.25">
      <c r="A338" s="254" t="str">
        <f>Arkusz4!B2</f>
        <v>NIEMCY</v>
      </c>
      <c r="B338" s="255"/>
      <c r="C338" s="255"/>
      <c r="D338" s="212">
        <f>Arkusz4!C2</f>
        <v>333</v>
      </c>
      <c r="E338" s="212"/>
      <c r="F338" s="212">
        <f>Arkusz4!D2</f>
        <v>294</v>
      </c>
      <c r="G338" s="212"/>
      <c r="H338" s="212">
        <f>Arkusz4!E2</f>
        <v>79</v>
      </c>
      <c r="I338" s="212"/>
      <c r="J338" s="52"/>
      <c r="M338" s="254" t="str">
        <f>Arkusz5!B2</f>
        <v>NIEMCY</v>
      </c>
      <c r="N338" s="255"/>
      <c r="O338" s="255"/>
      <c r="P338" s="212">
        <f>Arkusz5!C2</f>
        <v>21</v>
      </c>
      <c r="Q338" s="212"/>
      <c r="R338" s="212">
        <f>Arkusz5!D2</f>
        <v>11</v>
      </c>
      <c r="S338" s="212"/>
      <c r="T338" s="269">
        <f>Arkusz5!E2</f>
        <v>5</v>
      </c>
      <c r="U338" s="270"/>
      <c r="V338" s="52"/>
    </row>
    <row r="339" spans="1:25" x14ac:dyDescent="0.25">
      <c r="A339" s="256" t="str">
        <f>Arkusz4!B3</f>
        <v>BELGIA</v>
      </c>
      <c r="B339" s="257"/>
      <c r="C339" s="257"/>
      <c r="D339" s="240">
        <f>Arkusz4!C3</f>
        <v>61</v>
      </c>
      <c r="E339" s="240"/>
      <c r="F339" s="240">
        <f>Arkusz4!D3</f>
        <v>57</v>
      </c>
      <c r="G339" s="240"/>
      <c r="H339" s="240">
        <f>Arkusz4!E3</f>
        <v>2</v>
      </c>
      <c r="I339" s="240"/>
      <c r="J339" s="52"/>
      <c r="M339" s="256" t="str">
        <f>Arkusz5!B3</f>
        <v>RUMUNIA</v>
      </c>
      <c r="N339" s="257"/>
      <c r="O339" s="257"/>
      <c r="P339" s="240">
        <f>Arkusz5!C3</f>
        <v>12</v>
      </c>
      <c r="Q339" s="240"/>
      <c r="R339" s="240">
        <f>Arkusz5!D3</f>
        <v>12</v>
      </c>
      <c r="S339" s="240"/>
      <c r="T339" s="267">
        <f>Arkusz5!E3</f>
        <v>5</v>
      </c>
      <c r="U339" s="268"/>
      <c r="V339" s="52"/>
    </row>
    <row r="340" spans="1:25" x14ac:dyDescent="0.25">
      <c r="A340" s="254" t="str">
        <f>Arkusz4!B4</f>
        <v>FRANCJA</v>
      </c>
      <c r="B340" s="255"/>
      <c r="C340" s="255"/>
      <c r="D340" s="212">
        <f>Arkusz4!C4</f>
        <v>58</v>
      </c>
      <c r="E340" s="212"/>
      <c r="F340" s="212">
        <f>Arkusz4!D4</f>
        <v>45</v>
      </c>
      <c r="G340" s="212"/>
      <c r="H340" s="212">
        <f>Arkusz4!E4</f>
        <v>14</v>
      </c>
      <c r="I340" s="212"/>
      <c r="J340" s="52"/>
      <c r="M340" s="254" t="str">
        <f>Arkusz5!B4</f>
        <v>ŁOTWA</v>
      </c>
      <c r="N340" s="255"/>
      <c r="O340" s="255"/>
      <c r="P340" s="212">
        <f>Arkusz5!C4</f>
        <v>6</v>
      </c>
      <c r="Q340" s="212"/>
      <c r="R340" s="212">
        <f>Arkusz5!D4</f>
        <v>8</v>
      </c>
      <c r="S340" s="212"/>
      <c r="T340" s="269">
        <f>Arkusz5!E4</f>
        <v>8</v>
      </c>
      <c r="U340" s="270"/>
      <c r="V340" s="52"/>
    </row>
    <row r="341" spans="1:25" x14ac:dyDescent="0.25">
      <c r="A341" s="256" t="str">
        <f>Arkusz4!B5</f>
        <v>NORWEGIA</v>
      </c>
      <c r="B341" s="257"/>
      <c r="C341" s="257"/>
      <c r="D341" s="240">
        <f>Arkusz4!C5</f>
        <v>48</v>
      </c>
      <c r="E341" s="240"/>
      <c r="F341" s="240">
        <f>Arkusz4!D5</f>
        <v>51</v>
      </c>
      <c r="G341" s="240"/>
      <c r="H341" s="240">
        <f>Arkusz4!E5</f>
        <v>49</v>
      </c>
      <c r="I341" s="240"/>
      <c r="J341" s="52"/>
      <c r="M341" s="256" t="str">
        <f>Arkusz5!B5</f>
        <v>AUSTRIA</v>
      </c>
      <c r="N341" s="257"/>
      <c r="O341" s="257"/>
      <c r="P341" s="240">
        <f>Arkusz5!C5</f>
        <v>4</v>
      </c>
      <c r="Q341" s="240"/>
      <c r="R341" s="240">
        <f>Arkusz5!D5</f>
        <v>4</v>
      </c>
      <c r="S341" s="240"/>
      <c r="T341" s="267">
        <f>Arkusz5!E5</f>
        <v>2</v>
      </c>
      <c r="U341" s="268"/>
      <c r="V341" s="52"/>
    </row>
    <row r="342" spans="1:25" x14ac:dyDescent="0.25">
      <c r="A342" s="254" t="str">
        <f>Arkusz4!B6</f>
        <v>NIDERLANDY</v>
      </c>
      <c r="B342" s="255"/>
      <c r="C342" s="255"/>
      <c r="D342" s="212">
        <f>Arkusz4!C6</f>
        <v>26</v>
      </c>
      <c r="E342" s="212"/>
      <c r="F342" s="212">
        <f>Arkusz4!D6</f>
        <v>24</v>
      </c>
      <c r="G342" s="212"/>
      <c r="H342" s="212">
        <f>Arkusz4!E6</f>
        <v>0</v>
      </c>
      <c r="I342" s="212"/>
      <c r="J342" s="52"/>
      <c r="M342" s="254" t="str">
        <f>Arkusz5!B6</f>
        <v>HISZPANIA</v>
      </c>
      <c r="N342" s="255"/>
      <c r="O342" s="255"/>
      <c r="P342" s="212">
        <f>Arkusz5!C6</f>
        <v>4</v>
      </c>
      <c r="Q342" s="212"/>
      <c r="R342" s="212">
        <f>Arkusz5!D6</f>
        <v>3</v>
      </c>
      <c r="S342" s="212"/>
      <c r="T342" s="269">
        <f>Arkusz5!E6</f>
        <v>1</v>
      </c>
      <c r="U342" s="270"/>
      <c r="V342" s="52"/>
    </row>
    <row r="343" spans="1:25" ht="15.75" thickBot="1" x14ac:dyDescent="0.3">
      <c r="A343" s="258" t="str">
        <f>Arkusz4!B7</f>
        <v>Pozostałe</v>
      </c>
      <c r="B343" s="259"/>
      <c r="C343" s="259"/>
      <c r="D343" s="241">
        <f>Arkusz4!C7</f>
        <v>89</v>
      </c>
      <c r="E343" s="241"/>
      <c r="F343" s="241">
        <f>Arkusz4!D7</f>
        <v>81</v>
      </c>
      <c r="G343" s="241"/>
      <c r="H343" s="241">
        <f>Arkusz4!E7</f>
        <v>40</v>
      </c>
      <c r="I343" s="241"/>
      <c r="J343" s="52"/>
      <c r="M343" s="258" t="str">
        <f>Arkusz5!B7</f>
        <v>Pozostałe</v>
      </c>
      <c r="N343" s="259"/>
      <c r="O343" s="259"/>
      <c r="P343" s="241">
        <f>Arkusz5!C7</f>
        <v>22</v>
      </c>
      <c r="Q343" s="241"/>
      <c r="R343" s="241">
        <f>Arkusz5!D7</f>
        <v>16</v>
      </c>
      <c r="S343" s="241"/>
      <c r="T343" s="306">
        <f>Arkusz5!E7</f>
        <v>4</v>
      </c>
      <c r="U343" s="307"/>
      <c r="V343" s="52"/>
    </row>
    <row r="344" spans="1:25" ht="15.75" thickBot="1" x14ac:dyDescent="0.3">
      <c r="A344" s="238" t="s">
        <v>69</v>
      </c>
      <c r="B344" s="239"/>
      <c r="C344" s="239"/>
      <c r="D344" s="236">
        <f>SUM(D338:E343)</f>
        <v>615</v>
      </c>
      <c r="E344" s="236"/>
      <c r="F344" s="236">
        <f>SUM(F338:G343)</f>
        <v>552</v>
      </c>
      <c r="G344" s="236"/>
      <c r="H344" s="236">
        <f>SUM(H338:I343)</f>
        <v>184</v>
      </c>
      <c r="I344" s="237"/>
      <c r="J344" s="52"/>
      <c r="M344" s="238" t="s">
        <v>69</v>
      </c>
      <c r="N344" s="239"/>
      <c r="O344" s="239"/>
      <c r="P344" s="236">
        <f>SUM(P338:Q343)</f>
        <v>69</v>
      </c>
      <c r="Q344" s="236"/>
      <c r="R344" s="236">
        <f t="shared" ref="R344" si="11">SUM(R338:S343)</f>
        <v>54</v>
      </c>
      <c r="S344" s="236"/>
      <c r="T344" s="174">
        <f>SUM(T338:U343)</f>
        <v>25</v>
      </c>
      <c r="U344" s="223"/>
      <c r="V344" s="52"/>
    </row>
    <row r="346" spans="1:25" x14ac:dyDescent="0.25">
      <c r="A346" s="335" t="s">
        <v>176</v>
      </c>
      <c r="B346" s="79"/>
      <c r="C346" s="79"/>
      <c r="D346" s="79"/>
      <c r="E346" s="79"/>
      <c r="F346" s="79"/>
      <c r="G346" s="79"/>
      <c r="H346" s="79"/>
      <c r="I346" s="79"/>
      <c r="J346" s="79"/>
      <c r="K346" s="79"/>
      <c r="L346" s="79"/>
      <c r="M346" s="79"/>
      <c r="N346" s="79"/>
      <c r="O346" s="79"/>
      <c r="P346" s="79"/>
      <c r="Q346" s="79"/>
      <c r="R346" s="79"/>
      <c r="S346" s="79"/>
      <c r="T346" s="79"/>
      <c r="U346" s="79"/>
      <c r="V346" s="79"/>
      <c r="W346" s="79"/>
      <c r="X346" s="79"/>
      <c r="Y346" s="79"/>
    </row>
    <row r="347" spans="1:25" x14ac:dyDescent="0.25">
      <c r="A347" s="79"/>
      <c r="B347" s="79"/>
      <c r="C347" s="79"/>
      <c r="D347" s="79"/>
      <c r="E347" s="79"/>
      <c r="F347" s="79"/>
      <c r="G347" s="79"/>
      <c r="H347" s="79"/>
      <c r="I347" s="79"/>
      <c r="J347" s="79"/>
      <c r="K347" s="79"/>
      <c r="L347" s="79"/>
      <c r="M347" s="79"/>
      <c r="N347" s="79"/>
      <c r="O347" s="79"/>
      <c r="P347" s="79"/>
      <c r="Q347" s="79"/>
      <c r="R347" s="79"/>
      <c r="S347" s="79"/>
      <c r="T347" s="79"/>
      <c r="U347" s="79"/>
      <c r="V347" s="79"/>
      <c r="W347" s="79"/>
      <c r="X347" s="79"/>
      <c r="Y347" s="79"/>
    </row>
    <row r="348" spans="1:25" x14ac:dyDescent="0.25">
      <c r="A348" s="79"/>
      <c r="B348" s="79"/>
      <c r="C348" s="79"/>
      <c r="D348" s="79"/>
      <c r="E348" s="79"/>
      <c r="F348" s="79"/>
      <c r="G348" s="79"/>
      <c r="H348" s="79"/>
      <c r="I348" s="79"/>
      <c r="J348" s="79"/>
      <c r="K348" s="79"/>
      <c r="L348" s="79"/>
      <c r="M348" s="79"/>
      <c r="N348" s="79"/>
      <c r="O348" s="79"/>
      <c r="P348" s="79"/>
      <c r="Q348" s="79"/>
      <c r="R348" s="79"/>
      <c r="S348" s="79"/>
      <c r="T348" s="79"/>
      <c r="U348" s="79"/>
      <c r="V348" s="79"/>
      <c r="W348" s="79"/>
      <c r="X348" s="79"/>
      <c r="Y348" s="79"/>
    </row>
    <row r="349" spans="1:25" s="56" customFormat="1" x14ac:dyDescent="0.25">
      <c r="A349" s="79"/>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row>
    <row r="350" spans="1:25" s="56" customFormat="1" x14ac:dyDescent="0.25">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row>
    <row r="351" spans="1:25" x14ac:dyDescent="0.25">
      <c r="A351" s="79"/>
      <c r="B351" s="79"/>
      <c r="C351" s="79"/>
      <c r="D351" s="79"/>
      <c r="E351" s="79"/>
      <c r="F351" s="79"/>
      <c r="G351" s="79"/>
      <c r="H351" s="79"/>
      <c r="I351" s="79"/>
      <c r="J351" s="79"/>
      <c r="K351" s="79"/>
      <c r="L351" s="79"/>
      <c r="M351" s="79"/>
      <c r="N351" s="79"/>
      <c r="O351" s="79"/>
      <c r="P351" s="79"/>
      <c r="Q351" s="79"/>
      <c r="R351" s="79"/>
      <c r="S351" s="79"/>
      <c r="T351" s="79"/>
      <c r="U351" s="79"/>
      <c r="V351" s="79"/>
      <c r="W351" s="79"/>
      <c r="X351" s="79"/>
      <c r="Y351" s="79"/>
    </row>
    <row r="353" spans="1:26" x14ac:dyDescent="0.25">
      <c r="A353" s="277" t="s">
        <v>68</v>
      </c>
      <c r="B353" s="277"/>
      <c r="C353" s="277"/>
      <c r="D353" s="277"/>
      <c r="E353" s="277"/>
      <c r="F353" s="277"/>
      <c r="G353" s="277"/>
      <c r="H353" s="277"/>
      <c r="I353" s="277"/>
      <c r="J353" s="277"/>
      <c r="K353" s="277"/>
      <c r="L353" s="277"/>
      <c r="M353" s="277"/>
      <c r="N353" s="277"/>
      <c r="O353" s="277"/>
      <c r="P353" s="277"/>
      <c r="Q353" s="277"/>
      <c r="R353" s="277"/>
      <c r="S353" s="277"/>
      <c r="T353" s="277"/>
      <c r="U353" s="277"/>
      <c r="V353" s="277"/>
      <c r="W353" s="277"/>
      <c r="X353" s="277"/>
      <c r="Y353" s="277"/>
      <c r="Z353" s="277"/>
    </row>
    <row r="354" spans="1:26" x14ac:dyDescent="0.25">
      <c r="A354" s="22"/>
      <c r="B354" s="22"/>
      <c r="C354" s="22"/>
      <c r="D354" s="22"/>
      <c r="E354" s="22"/>
      <c r="F354" s="22"/>
      <c r="G354" s="22"/>
      <c r="H354" s="22"/>
      <c r="I354" s="22"/>
      <c r="J354" s="22"/>
      <c r="K354" s="22"/>
      <c r="L354" s="22"/>
      <c r="M354" s="22"/>
      <c r="N354" s="22"/>
      <c r="O354" s="22"/>
      <c r="P354" s="22"/>
      <c r="Q354" s="22"/>
      <c r="R354" s="22"/>
      <c r="S354" s="22"/>
      <c r="T354" s="22"/>
      <c r="U354" s="22"/>
    </row>
    <row r="355" spans="1:26" x14ac:dyDescent="0.25">
      <c r="A355" s="106" t="s">
        <v>147</v>
      </c>
      <c r="B355" s="106"/>
      <c r="C355" s="106"/>
      <c r="D355" s="106"/>
      <c r="E355" s="106"/>
      <c r="F355" s="106"/>
      <c r="G355" s="106"/>
      <c r="H355" s="106"/>
      <c r="I355" s="106"/>
      <c r="J355" s="106"/>
      <c r="K355" s="106"/>
      <c r="L355" s="106"/>
      <c r="M355" s="106"/>
      <c r="N355" s="106"/>
      <c r="O355" s="106"/>
      <c r="P355" s="106"/>
      <c r="Q355" s="106"/>
      <c r="R355" s="106"/>
      <c r="S355" s="106"/>
      <c r="T355" s="106"/>
      <c r="U355" s="106"/>
    </row>
    <row r="356" spans="1:26" x14ac:dyDescent="0.25">
      <c r="A356" s="21"/>
      <c r="B356" s="21"/>
      <c r="C356" s="21"/>
      <c r="D356" s="21"/>
      <c r="E356" s="21"/>
      <c r="F356" s="21"/>
      <c r="G356" s="21"/>
      <c r="H356" s="21"/>
      <c r="I356" s="21"/>
      <c r="J356" s="21"/>
      <c r="K356" s="21"/>
      <c r="L356" s="21"/>
      <c r="M356" s="21"/>
      <c r="N356" s="21"/>
      <c r="O356" s="21"/>
      <c r="P356" s="21"/>
      <c r="Q356" s="21"/>
      <c r="R356" s="21"/>
      <c r="S356" s="21"/>
      <c r="T356" s="21"/>
      <c r="U356" s="21"/>
    </row>
    <row r="357" spans="1:26" ht="15.75" thickBot="1" x14ac:dyDescent="0.3">
      <c r="A357" s="21"/>
      <c r="B357" s="21"/>
      <c r="C357" s="21"/>
      <c r="D357" s="21"/>
      <c r="E357" s="21"/>
      <c r="F357" s="21"/>
      <c r="G357" s="21"/>
      <c r="H357" s="21"/>
      <c r="I357" s="21"/>
      <c r="J357" s="21"/>
      <c r="K357" s="21"/>
      <c r="L357" s="21"/>
      <c r="M357" s="21"/>
      <c r="N357" s="21"/>
      <c r="O357" s="21"/>
      <c r="P357" s="21"/>
      <c r="Q357" s="21"/>
      <c r="R357" s="21"/>
      <c r="S357" s="21"/>
      <c r="T357" s="21"/>
      <c r="U357" s="21"/>
    </row>
    <row r="358" spans="1:26" x14ac:dyDescent="0.25">
      <c r="C358" s="164" t="s">
        <v>0</v>
      </c>
      <c r="D358" s="165"/>
      <c r="E358" s="165"/>
      <c r="F358" s="165"/>
      <c r="G358" s="215" t="str">
        <f>CONCATENATE(Arkusz18!A2," - ",Arkusz18!B2," r.")</f>
        <v>01.03.2024 - 31.03.2024 r.</v>
      </c>
      <c r="H358" s="215"/>
      <c r="I358" s="215"/>
      <c r="J358" s="215"/>
      <c r="K358" s="215"/>
      <c r="L358" s="215"/>
      <c r="M358" s="215"/>
      <c r="N358" s="215"/>
      <c r="O358" s="215"/>
      <c r="P358" s="215"/>
      <c r="Q358" s="215"/>
      <c r="R358" s="215"/>
      <c r="S358" s="215"/>
      <c r="T358" s="215"/>
      <c r="U358" s="216"/>
    </row>
    <row r="359" spans="1:26" ht="73.5" customHeight="1" x14ac:dyDescent="0.25">
      <c r="C359" s="166"/>
      <c r="D359" s="167"/>
      <c r="E359" s="167"/>
      <c r="F359" s="167"/>
      <c r="G359" s="263" t="s">
        <v>60</v>
      </c>
      <c r="H359" s="264"/>
      <c r="I359" s="265"/>
      <c r="J359" s="263" t="s">
        <v>61</v>
      </c>
      <c r="K359" s="264"/>
      <c r="L359" s="265"/>
      <c r="M359" s="263" t="s">
        <v>62</v>
      </c>
      <c r="N359" s="264"/>
      <c r="O359" s="265"/>
      <c r="P359" s="263" t="s">
        <v>71</v>
      </c>
      <c r="Q359" s="264"/>
      <c r="R359" s="265"/>
      <c r="S359" s="263" t="s">
        <v>63</v>
      </c>
      <c r="T359" s="264"/>
      <c r="U359" s="266"/>
    </row>
    <row r="360" spans="1:26" x14ac:dyDescent="0.25">
      <c r="C360" s="261" t="str">
        <f>Arkusz6!B2</f>
        <v>BIAŁORUŚ</v>
      </c>
      <c r="D360" s="262"/>
      <c r="E360" s="262"/>
      <c r="F360" s="262"/>
      <c r="G360" s="158">
        <f>Arkusz6!C2</f>
        <v>24</v>
      </c>
      <c r="H360" s="158"/>
      <c r="I360" s="158"/>
      <c r="J360" s="158">
        <f>Arkusz6!D2</f>
        <v>283</v>
      </c>
      <c r="K360" s="158"/>
      <c r="L360" s="158"/>
      <c r="M360" s="158">
        <f>Arkusz6!E2</f>
        <v>0</v>
      </c>
      <c r="N360" s="158"/>
      <c r="O360" s="158"/>
      <c r="P360" s="158">
        <f>Arkusz6!F2</f>
        <v>9</v>
      </c>
      <c r="Q360" s="158"/>
      <c r="R360" s="158"/>
      <c r="S360" s="158">
        <f>Arkusz6!G2</f>
        <v>4</v>
      </c>
      <c r="T360" s="158"/>
      <c r="U360" s="158"/>
    </row>
    <row r="361" spans="1:26" x14ac:dyDescent="0.25">
      <c r="C361" s="252" t="str">
        <f>Arkusz6!B3</f>
        <v>UKRAINA</v>
      </c>
      <c r="D361" s="253"/>
      <c r="E361" s="253"/>
      <c r="F361" s="253"/>
      <c r="G361" s="260">
        <f>Arkusz6!C3</f>
        <v>0</v>
      </c>
      <c r="H361" s="260"/>
      <c r="I361" s="260"/>
      <c r="J361" s="260">
        <f>Arkusz6!D3</f>
        <v>177</v>
      </c>
      <c r="K361" s="260"/>
      <c r="L361" s="260"/>
      <c r="M361" s="260">
        <f>Arkusz6!E3</f>
        <v>0</v>
      </c>
      <c r="N361" s="260"/>
      <c r="O361" s="260"/>
      <c r="P361" s="260">
        <f>Arkusz6!F3</f>
        <v>6</v>
      </c>
      <c r="Q361" s="260"/>
      <c r="R361" s="260"/>
      <c r="S361" s="260">
        <f>Arkusz6!G3</f>
        <v>6</v>
      </c>
      <c r="T361" s="260"/>
      <c r="U361" s="260"/>
    </row>
    <row r="362" spans="1:26" x14ac:dyDescent="0.25">
      <c r="C362" s="261" t="str">
        <f>Arkusz6!B4</f>
        <v>ROSJA</v>
      </c>
      <c r="D362" s="262"/>
      <c r="E362" s="262"/>
      <c r="F362" s="262"/>
      <c r="G362" s="158">
        <f>Arkusz6!C4</f>
        <v>8</v>
      </c>
      <c r="H362" s="158"/>
      <c r="I362" s="158"/>
      <c r="J362" s="158">
        <f>Arkusz6!D4</f>
        <v>10</v>
      </c>
      <c r="K362" s="158"/>
      <c r="L362" s="158"/>
      <c r="M362" s="158">
        <f>Arkusz6!E4</f>
        <v>0</v>
      </c>
      <c r="N362" s="158"/>
      <c r="O362" s="158"/>
      <c r="P362" s="158">
        <f>Arkusz6!F4</f>
        <v>43</v>
      </c>
      <c r="Q362" s="158"/>
      <c r="R362" s="158"/>
      <c r="S362" s="158">
        <f>Arkusz6!G4</f>
        <v>59</v>
      </c>
      <c r="T362" s="158"/>
      <c r="U362" s="158"/>
    </row>
    <row r="363" spans="1:26" x14ac:dyDescent="0.25">
      <c r="C363" s="252" t="str">
        <f>Arkusz6!B5</f>
        <v>TADŻYKISTAN</v>
      </c>
      <c r="D363" s="253"/>
      <c r="E363" s="253"/>
      <c r="F363" s="253"/>
      <c r="G363" s="260">
        <f>Arkusz6!C5</f>
        <v>0</v>
      </c>
      <c r="H363" s="260"/>
      <c r="I363" s="260"/>
      <c r="J363" s="260">
        <f>Arkusz6!D5</f>
        <v>0</v>
      </c>
      <c r="K363" s="260"/>
      <c r="L363" s="260"/>
      <c r="M363" s="260">
        <f>Arkusz6!E5</f>
        <v>0</v>
      </c>
      <c r="N363" s="260"/>
      <c r="O363" s="260"/>
      <c r="P363" s="260">
        <f>Arkusz6!F5</f>
        <v>2</v>
      </c>
      <c r="Q363" s="260"/>
      <c r="R363" s="260"/>
      <c r="S363" s="260">
        <f>Arkusz6!G5</f>
        <v>17</v>
      </c>
      <c r="T363" s="260"/>
      <c r="U363" s="260"/>
    </row>
    <row r="364" spans="1:26" x14ac:dyDescent="0.25">
      <c r="C364" s="261" t="str">
        <f>Arkusz6!B6</f>
        <v>TURCJA</v>
      </c>
      <c r="D364" s="262"/>
      <c r="E364" s="262"/>
      <c r="F364" s="262"/>
      <c r="G364" s="158">
        <f>Arkusz6!C6</f>
        <v>4</v>
      </c>
      <c r="H364" s="158"/>
      <c r="I364" s="158"/>
      <c r="J364" s="158">
        <f>Arkusz6!D6</f>
        <v>0</v>
      </c>
      <c r="K364" s="158"/>
      <c r="L364" s="158"/>
      <c r="M364" s="158">
        <f>Arkusz6!E6</f>
        <v>0</v>
      </c>
      <c r="N364" s="158"/>
      <c r="O364" s="158"/>
      <c r="P364" s="158">
        <f>Arkusz6!F6</f>
        <v>0</v>
      </c>
      <c r="Q364" s="158"/>
      <c r="R364" s="158"/>
      <c r="S364" s="158">
        <f>Arkusz6!G6</f>
        <v>12</v>
      </c>
      <c r="T364" s="158"/>
      <c r="U364" s="158"/>
    </row>
    <row r="365" spans="1:26" ht="15.75" thickBot="1" x14ac:dyDescent="0.3">
      <c r="C365" s="160" t="str">
        <f>Arkusz6!B7</f>
        <v>Pozostałe</v>
      </c>
      <c r="D365" s="161"/>
      <c r="E365" s="161"/>
      <c r="F365" s="161"/>
      <c r="G365" s="159">
        <f>Arkusz6!C7</f>
        <v>12</v>
      </c>
      <c r="H365" s="159"/>
      <c r="I365" s="159"/>
      <c r="J365" s="159">
        <f>Arkusz6!D7</f>
        <v>12</v>
      </c>
      <c r="K365" s="159"/>
      <c r="L365" s="159"/>
      <c r="M365" s="159">
        <f>Arkusz6!E7</f>
        <v>0</v>
      </c>
      <c r="N365" s="159"/>
      <c r="O365" s="159"/>
      <c r="P365" s="159">
        <f>Arkusz6!F7</f>
        <v>56</v>
      </c>
      <c r="Q365" s="159"/>
      <c r="R365" s="159"/>
      <c r="S365" s="159">
        <f>Arkusz6!G7</f>
        <v>39</v>
      </c>
      <c r="T365" s="159"/>
      <c r="U365" s="159"/>
    </row>
    <row r="366" spans="1:26" ht="15.75" thickBot="1" x14ac:dyDescent="0.3">
      <c r="C366" s="162" t="s">
        <v>1</v>
      </c>
      <c r="D366" s="163"/>
      <c r="E366" s="163"/>
      <c r="F366" s="163"/>
      <c r="G366" s="131">
        <f>SUM(G360:I365)</f>
        <v>48</v>
      </c>
      <c r="H366" s="131"/>
      <c r="I366" s="131"/>
      <c r="J366" s="131">
        <f t="shared" ref="J366" si="12">SUM(J360:L365)</f>
        <v>482</v>
      </c>
      <c r="K366" s="131"/>
      <c r="L366" s="131"/>
      <c r="M366" s="131">
        <f t="shared" ref="M366" si="13">SUM(M360:O365)</f>
        <v>0</v>
      </c>
      <c r="N366" s="131"/>
      <c r="O366" s="131"/>
      <c r="P366" s="131">
        <f t="shared" ref="P366" si="14">SUM(P360:R365)</f>
        <v>116</v>
      </c>
      <c r="Q366" s="131"/>
      <c r="R366" s="131"/>
      <c r="S366" s="131">
        <f>SUM(S360:U365)</f>
        <v>137</v>
      </c>
      <c r="T366" s="131"/>
      <c r="U366" s="132"/>
    </row>
    <row r="369" spans="1:25" ht="15.75" thickBot="1" x14ac:dyDescent="0.3"/>
    <row r="370" spans="1:25" x14ac:dyDescent="0.25">
      <c r="C370" s="164" t="s">
        <v>0</v>
      </c>
      <c r="D370" s="165"/>
      <c r="E370" s="165"/>
      <c r="F370" s="165"/>
      <c r="G370" s="215" t="str">
        <f>CONCATENATE(Arkusz18!C2," - ",Arkusz18!B2," r.")</f>
        <v>01.01.2024 - 31.03.2024 r.</v>
      </c>
      <c r="H370" s="215"/>
      <c r="I370" s="215"/>
      <c r="J370" s="215"/>
      <c r="K370" s="215"/>
      <c r="L370" s="215"/>
      <c r="M370" s="215"/>
      <c r="N370" s="215"/>
      <c r="O370" s="215"/>
      <c r="P370" s="215"/>
      <c r="Q370" s="215"/>
      <c r="R370" s="215"/>
      <c r="S370" s="215"/>
      <c r="T370" s="215"/>
      <c r="U370" s="216"/>
    </row>
    <row r="371" spans="1:25" ht="71.25" customHeight="1" x14ac:dyDescent="0.25">
      <c r="C371" s="166"/>
      <c r="D371" s="167"/>
      <c r="E371" s="167"/>
      <c r="F371" s="167"/>
      <c r="G371" s="263" t="s">
        <v>60</v>
      </c>
      <c r="H371" s="264"/>
      <c r="I371" s="265"/>
      <c r="J371" s="263" t="s">
        <v>61</v>
      </c>
      <c r="K371" s="264"/>
      <c r="L371" s="265"/>
      <c r="M371" s="263" t="s">
        <v>62</v>
      </c>
      <c r="N371" s="264"/>
      <c r="O371" s="265"/>
      <c r="P371" s="263" t="s">
        <v>71</v>
      </c>
      <c r="Q371" s="264"/>
      <c r="R371" s="265"/>
      <c r="S371" s="263" t="s">
        <v>63</v>
      </c>
      <c r="T371" s="264"/>
      <c r="U371" s="266"/>
    </row>
    <row r="372" spans="1:25" x14ac:dyDescent="0.25">
      <c r="C372" s="261" t="str">
        <f>Arkusz7!B2</f>
        <v>BIAŁORUŚ</v>
      </c>
      <c r="D372" s="262"/>
      <c r="E372" s="262"/>
      <c r="F372" s="262"/>
      <c r="G372" s="158">
        <f>Arkusz7!C2</f>
        <v>52</v>
      </c>
      <c r="H372" s="158"/>
      <c r="I372" s="158"/>
      <c r="J372" s="158">
        <v>621</v>
      </c>
      <c r="K372" s="158"/>
      <c r="L372" s="158"/>
      <c r="M372" s="158">
        <f>Arkusz7!E2</f>
        <v>0</v>
      </c>
      <c r="N372" s="158"/>
      <c r="O372" s="158"/>
      <c r="P372" s="158">
        <f>Arkusz7!F2</f>
        <v>31</v>
      </c>
      <c r="Q372" s="158"/>
      <c r="R372" s="158"/>
      <c r="S372" s="158">
        <f>Arkusz7!G2</f>
        <v>11</v>
      </c>
      <c r="T372" s="158"/>
      <c r="U372" s="158"/>
    </row>
    <row r="373" spans="1:25" x14ac:dyDescent="0.25">
      <c r="C373" s="252" t="str">
        <f>Arkusz7!B3</f>
        <v>UKRAINA</v>
      </c>
      <c r="D373" s="253"/>
      <c r="E373" s="253"/>
      <c r="F373" s="253"/>
      <c r="G373" s="260">
        <f>Arkusz7!C3</f>
        <v>2</v>
      </c>
      <c r="H373" s="260"/>
      <c r="I373" s="260"/>
      <c r="J373" s="260">
        <f>Arkusz7!D3</f>
        <v>406</v>
      </c>
      <c r="K373" s="260"/>
      <c r="L373" s="260"/>
      <c r="M373" s="260">
        <f>Arkusz7!E3</f>
        <v>0</v>
      </c>
      <c r="N373" s="260"/>
      <c r="O373" s="260"/>
      <c r="P373" s="260">
        <f>Arkusz7!F3</f>
        <v>18</v>
      </c>
      <c r="Q373" s="260"/>
      <c r="R373" s="260"/>
      <c r="S373" s="260">
        <f>Arkusz7!G3</f>
        <v>25</v>
      </c>
      <c r="T373" s="260"/>
      <c r="U373" s="260"/>
    </row>
    <row r="374" spans="1:25" x14ac:dyDescent="0.25">
      <c r="C374" s="261" t="str">
        <f>Arkusz7!B4</f>
        <v>ROSJA</v>
      </c>
      <c r="D374" s="262"/>
      <c r="E374" s="262"/>
      <c r="F374" s="262"/>
      <c r="G374" s="158">
        <f>Arkusz7!C4</f>
        <v>30</v>
      </c>
      <c r="H374" s="158"/>
      <c r="I374" s="158"/>
      <c r="J374" s="158">
        <f>Arkusz7!D4</f>
        <v>21</v>
      </c>
      <c r="K374" s="158"/>
      <c r="L374" s="158"/>
      <c r="M374" s="158">
        <f>Arkusz7!E4</f>
        <v>0</v>
      </c>
      <c r="N374" s="158"/>
      <c r="O374" s="158"/>
      <c r="P374" s="158">
        <f>Arkusz7!F4</f>
        <v>168</v>
      </c>
      <c r="Q374" s="158"/>
      <c r="R374" s="158"/>
      <c r="S374" s="158">
        <f>Arkusz7!G4</f>
        <v>158</v>
      </c>
      <c r="T374" s="158"/>
      <c r="U374" s="158"/>
    </row>
    <row r="375" spans="1:25" x14ac:dyDescent="0.25">
      <c r="C375" s="252" t="str">
        <f>Arkusz7!B5</f>
        <v>AFGANISTAN</v>
      </c>
      <c r="D375" s="253"/>
      <c r="E375" s="253"/>
      <c r="F375" s="253"/>
      <c r="G375" s="260">
        <f>Arkusz7!C5</f>
        <v>12</v>
      </c>
      <c r="H375" s="260"/>
      <c r="I375" s="260"/>
      <c r="J375" s="260">
        <f>Arkusz7!D5</f>
        <v>11</v>
      </c>
      <c r="K375" s="260"/>
      <c r="L375" s="260"/>
      <c r="M375" s="260">
        <f>Arkusz7!E5</f>
        <v>0</v>
      </c>
      <c r="N375" s="260"/>
      <c r="O375" s="260"/>
      <c r="P375" s="260">
        <f>Arkusz7!F5</f>
        <v>1</v>
      </c>
      <c r="Q375" s="260"/>
      <c r="R375" s="260"/>
      <c r="S375" s="260">
        <f>Arkusz7!G5</f>
        <v>18</v>
      </c>
      <c r="T375" s="260"/>
      <c r="U375" s="260"/>
    </row>
    <row r="376" spans="1:25" x14ac:dyDescent="0.25">
      <c r="C376" s="261" t="str">
        <f>Arkusz7!B6</f>
        <v>TADŻYKISTAN</v>
      </c>
      <c r="D376" s="262"/>
      <c r="E376" s="262"/>
      <c r="F376" s="262"/>
      <c r="G376" s="158">
        <f>Arkusz7!C6</f>
        <v>0</v>
      </c>
      <c r="H376" s="158"/>
      <c r="I376" s="158"/>
      <c r="J376" s="158">
        <f>Arkusz7!D6</f>
        <v>0</v>
      </c>
      <c r="K376" s="158"/>
      <c r="L376" s="158"/>
      <c r="M376" s="158">
        <f>Arkusz7!E6</f>
        <v>0</v>
      </c>
      <c r="N376" s="158"/>
      <c r="O376" s="158"/>
      <c r="P376" s="158">
        <f>Arkusz7!F6</f>
        <v>4</v>
      </c>
      <c r="Q376" s="158"/>
      <c r="R376" s="158"/>
      <c r="S376" s="158">
        <f>Arkusz7!G6</f>
        <v>37</v>
      </c>
      <c r="T376" s="158"/>
      <c r="U376" s="158"/>
    </row>
    <row r="377" spans="1:25" ht="15.75" thickBot="1" x14ac:dyDescent="0.3">
      <c r="C377" s="160" t="str">
        <f>Arkusz7!B7</f>
        <v>Pozostałe</v>
      </c>
      <c r="D377" s="161"/>
      <c r="E377" s="161"/>
      <c r="F377" s="161"/>
      <c r="G377" s="159">
        <f>Arkusz7!C7</f>
        <v>29</v>
      </c>
      <c r="H377" s="159"/>
      <c r="I377" s="159"/>
      <c r="J377" s="159">
        <f>Arkusz7!D7</f>
        <v>30</v>
      </c>
      <c r="K377" s="159"/>
      <c r="L377" s="159"/>
      <c r="M377" s="159">
        <f>Arkusz7!E7</f>
        <v>0</v>
      </c>
      <c r="N377" s="159"/>
      <c r="O377" s="159"/>
      <c r="P377" s="159">
        <f>Arkusz7!F7</f>
        <v>171</v>
      </c>
      <c r="Q377" s="159"/>
      <c r="R377" s="159"/>
      <c r="S377" s="159">
        <f>Arkusz7!G7</f>
        <v>135</v>
      </c>
      <c r="T377" s="159"/>
      <c r="U377" s="159"/>
    </row>
    <row r="378" spans="1:25" ht="15.75" thickBot="1" x14ac:dyDescent="0.3">
      <c r="C378" s="162" t="s">
        <v>1</v>
      </c>
      <c r="D378" s="163"/>
      <c r="E378" s="163"/>
      <c r="F378" s="163"/>
      <c r="G378" s="131">
        <f>SUM(G372:I377)</f>
        <v>125</v>
      </c>
      <c r="H378" s="131"/>
      <c r="I378" s="131"/>
      <c r="J378" s="131">
        <f t="shared" ref="J378" si="15">SUM(J372:L377)</f>
        <v>1089</v>
      </c>
      <c r="K378" s="131"/>
      <c r="L378" s="131"/>
      <c r="M378" s="131">
        <f t="shared" ref="M378" si="16">SUM(M372:O377)</f>
        <v>0</v>
      </c>
      <c r="N378" s="131"/>
      <c r="O378" s="131"/>
      <c r="P378" s="131">
        <f t="shared" ref="P378" si="17">SUM(P372:R377)</f>
        <v>393</v>
      </c>
      <c r="Q378" s="131"/>
      <c r="R378" s="131"/>
      <c r="S378" s="131">
        <f>SUM(S372:U377)</f>
        <v>384</v>
      </c>
      <c r="T378" s="131"/>
      <c r="U378" s="132"/>
    </row>
    <row r="381" spans="1:25" x14ac:dyDescent="0.25">
      <c r="A381" s="334" t="s">
        <v>177</v>
      </c>
      <c r="B381" s="79"/>
      <c r="C381" s="79"/>
      <c r="D381" s="79"/>
      <c r="E381" s="79"/>
      <c r="F381" s="79"/>
      <c r="G381" s="79"/>
      <c r="H381" s="79"/>
      <c r="I381" s="79"/>
      <c r="J381" s="79"/>
      <c r="K381" s="79"/>
      <c r="L381" s="79"/>
      <c r="M381" s="79"/>
      <c r="N381" s="79"/>
      <c r="O381" s="79"/>
      <c r="P381" s="79"/>
      <c r="Q381" s="79"/>
      <c r="R381" s="79"/>
      <c r="S381" s="79"/>
      <c r="T381" s="79"/>
      <c r="U381" s="79"/>
      <c r="V381" s="79"/>
      <c r="W381" s="79"/>
      <c r="X381" s="79"/>
      <c r="Y381" s="79"/>
    </row>
    <row r="382" spans="1:25" x14ac:dyDescent="0.25">
      <c r="A382" s="79"/>
      <c r="B382" s="79"/>
      <c r="C382" s="79"/>
      <c r="D382" s="79"/>
      <c r="E382" s="79"/>
      <c r="F382" s="79"/>
      <c r="G382" s="79"/>
      <c r="H382" s="79"/>
      <c r="I382" s="79"/>
      <c r="J382" s="79"/>
      <c r="K382" s="79"/>
      <c r="L382" s="79"/>
      <c r="M382" s="79"/>
      <c r="N382" s="79"/>
      <c r="O382" s="79"/>
      <c r="P382" s="79"/>
      <c r="Q382" s="79"/>
      <c r="R382" s="79"/>
      <c r="S382" s="79"/>
      <c r="T382" s="79"/>
      <c r="U382" s="79"/>
      <c r="V382" s="79"/>
      <c r="W382" s="79"/>
      <c r="X382" s="79"/>
      <c r="Y382" s="79"/>
    </row>
    <row r="383" spans="1:25" x14ac:dyDescent="0.25">
      <c r="A383" s="79"/>
      <c r="B383" s="79"/>
      <c r="C383" s="79"/>
      <c r="D383" s="79"/>
      <c r="E383" s="79"/>
      <c r="F383" s="79"/>
      <c r="G383" s="79"/>
      <c r="H383" s="79"/>
      <c r="I383" s="79"/>
      <c r="J383" s="79"/>
      <c r="K383" s="79"/>
      <c r="L383" s="79"/>
      <c r="M383" s="79"/>
      <c r="N383" s="79"/>
      <c r="O383" s="79"/>
      <c r="P383" s="79"/>
      <c r="Q383" s="79"/>
      <c r="R383" s="79"/>
      <c r="S383" s="79"/>
      <c r="T383" s="79"/>
      <c r="U383" s="79"/>
      <c r="V383" s="79"/>
      <c r="W383" s="79"/>
      <c r="X383" s="79"/>
      <c r="Y383" s="79"/>
    </row>
    <row r="384" spans="1:25" x14ac:dyDescent="0.25">
      <c r="A384" s="79"/>
      <c r="B384" s="79"/>
      <c r="C384" s="79"/>
      <c r="D384" s="79"/>
      <c r="E384" s="79"/>
      <c r="F384" s="79"/>
      <c r="G384" s="79"/>
      <c r="H384" s="79"/>
      <c r="I384" s="79"/>
      <c r="J384" s="79"/>
      <c r="K384" s="79"/>
      <c r="L384" s="79"/>
      <c r="M384" s="79"/>
      <c r="N384" s="79"/>
      <c r="O384" s="79"/>
      <c r="P384" s="79"/>
      <c r="Q384" s="79"/>
      <c r="R384" s="79"/>
      <c r="S384" s="79"/>
      <c r="T384" s="79"/>
      <c r="U384" s="79"/>
      <c r="V384" s="79"/>
      <c r="W384" s="79"/>
      <c r="X384" s="79"/>
      <c r="Y384" s="79"/>
    </row>
    <row r="385" spans="1:25" x14ac:dyDescent="0.25">
      <c r="A385" s="79"/>
      <c r="B385" s="79"/>
      <c r="C385" s="79"/>
      <c r="D385" s="79"/>
      <c r="E385" s="79"/>
      <c r="F385" s="79"/>
      <c r="G385" s="79"/>
      <c r="H385" s="79"/>
      <c r="I385" s="79"/>
      <c r="J385" s="79"/>
      <c r="K385" s="79"/>
      <c r="L385" s="79"/>
      <c r="M385" s="79"/>
      <c r="N385" s="79"/>
      <c r="O385" s="79"/>
      <c r="P385" s="79"/>
      <c r="Q385" s="79"/>
      <c r="R385" s="79"/>
      <c r="S385" s="79"/>
      <c r="T385" s="79"/>
      <c r="U385" s="79"/>
      <c r="V385" s="79"/>
      <c r="W385" s="79"/>
      <c r="X385" s="79"/>
      <c r="Y385" s="79"/>
    </row>
    <row r="386" spans="1:25" x14ac:dyDescent="0.25">
      <c r="A386" s="79"/>
      <c r="B386" s="79"/>
      <c r="C386" s="79"/>
      <c r="D386" s="79"/>
      <c r="E386" s="79"/>
      <c r="F386" s="79"/>
      <c r="G386" s="79"/>
      <c r="H386" s="79"/>
      <c r="I386" s="79"/>
      <c r="J386" s="79"/>
      <c r="K386" s="79"/>
      <c r="L386" s="79"/>
      <c r="M386" s="79"/>
      <c r="N386" s="79"/>
      <c r="O386" s="79"/>
      <c r="P386" s="79"/>
      <c r="Q386" s="79"/>
      <c r="R386" s="79"/>
      <c r="S386" s="79"/>
      <c r="T386" s="79"/>
      <c r="U386" s="79"/>
      <c r="V386" s="79"/>
      <c r="W386" s="79"/>
      <c r="X386" s="79"/>
      <c r="Y386" s="79"/>
    </row>
    <row r="387" spans="1:25" x14ac:dyDescent="0.25">
      <c r="A387" s="79"/>
      <c r="B387" s="79"/>
      <c r="C387" s="79"/>
      <c r="D387" s="79"/>
      <c r="E387" s="79"/>
      <c r="F387" s="79"/>
      <c r="G387" s="79"/>
      <c r="H387" s="79"/>
      <c r="I387" s="79"/>
      <c r="J387" s="79"/>
      <c r="K387" s="79"/>
      <c r="L387" s="79"/>
      <c r="M387" s="79"/>
      <c r="N387" s="79"/>
      <c r="O387" s="79"/>
      <c r="P387" s="79"/>
      <c r="Q387" s="79"/>
      <c r="R387" s="79"/>
      <c r="S387" s="79"/>
      <c r="T387" s="79"/>
      <c r="U387" s="79"/>
      <c r="V387" s="79"/>
      <c r="W387" s="79"/>
      <c r="X387" s="79"/>
      <c r="Y387" s="79"/>
    </row>
    <row r="388" spans="1:25" x14ac:dyDescent="0.25">
      <c r="A388" s="79"/>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row>
    <row r="389" spans="1:25" x14ac:dyDescent="0.25">
      <c r="A389" s="79"/>
      <c r="B389" s="79"/>
      <c r="C389" s="79"/>
      <c r="D389" s="79"/>
      <c r="E389" s="79"/>
      <c r="F389" s="79"/>
      <c r="G389" s="79"/>
      <c r="H389" s="79"/>
      <c r="I389" s="79"/>
      <c r="J389" s="79"/>
      <c r="K389" s="79"/>
      <c r="L389" s="79"/>
      <c r="M389" s="79"/>
      <c r="N389" s="79"/>
      <c r="O389" s="79"/>
      <c r="P389" s="79"/>
      <c r="Q389" s="79"/>
      <c r="R389" s="79"/>
      <c r="S389" s="79"/>
      <c r="T389" s="79"/>
      <c r="U389" s="79"/>
      <c r="V389" s="79"/>
      <c r="W389" s="79"/>
      <c r="X389" s="79"/>
      <c r="Y389" s="79"/>
    </row>
    <row r="393" spans="1:25" x14ac:dyDescent="0.25">
      <c r="A393" s="106" t="s">
        <v>148</v>
      </c>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row>
    <row r="394" spans="1:25" x14ac:dyDescent="0.25">
      <c r="A394" s="106"/>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row>
    <row r="395" spans="1:25" x14ac:dyDescent="0.25">
      <c r="A395" s="21"/>
      <c r="B395" s="21"/>
      <c r="C395" s="21"/>
      <c r="D395" s="21"/>
      <c r="E395" s="21"/>
      <c r="F395" s="21"/>
      <c r="G395" s="21"/>
      <c r="H395" s="21"/>
      <c r="I395" s="21"/>
      <c r="J395" s="21"/>
      <c r="K395" s="21"/>
      <c r="L395" s="21"/>
      <c r="M395" s="21"/>
      <c r="N395" s="21"/>
      <c r="O395" s="21"/>
      <c r="P395" s="21"/>
      <c r="Q395" s="21"/>
      <c r="R395" s="21"/>
      <c r="S395" s="21"/>
      <c r="T395" s="21"/>
      <c r="U395" s="21"/>
    </row>
    <row r="396" spans="1:25" ht="15.75" thickBot="1" x14ac:dyDescent="0.3"/>
    <row r="397" spans="1:25" ht="30" customHeight="1" x14ac:dyDescent="0.25">
      <c r="B397" s="164" t="s">
        <v>9</v>
      </c>
      <c r="C397" s="165"/>
      <c r="D397" s="165"/>
      <c r="E397" s="165"/>
      <c r="F397" s="165"/>
      <c r="G397" s="165"/>
      <c r="H397" s="165"/>
      <c r="I397" s="165"/>
      <c r="J397" s="168" t="str">
        <f>Arkusz8!C6</f>
        <v>26.02.2024 - 03.03.2024</v>
      </c>
      <c r="K397" s="168"/>
      <c r="L397" s="168"/>
      <c r="M397" s="168" t="str">
        <f>Arkusz8!C10</f>
        <v>04.03.2024 - 10.03.2024</v>
      </c>
      <c r="N397" s="168"/>
      <c r="O397" s="168"/>
      <c r="P397" s="168" t="str">
        <f>Arkusz8!C9</f>
        <v>11.03.2024 - 17.03.2024</v>
      </c>
      <c r="Q397" s="168"/>
      <c r="R397" s="168"/>
      <c r="S397" s="168" t="str">
        <f>Arkusz8!C8</f>
        <v>18.03.2024 - 24.03.2024</v>
      </c>
      <c r="T397" s="168"/>
      <c r="U397" s="168"/>
      <c r="V397" s="70" t="str">
        <f>Arkusz8!C7</f>
        <v>25.03.2024 - 31.03.2024</v>
      </c>
      <c r="W397" s="71"/>
      <c r="X397" s="72"/>
    </row>
    <row r="398" spans="1:25" x14ac:dyDescent="0.25">
      <c r="B398" s="280" t="s">
        <v>29</v>
      </c>
      <c r="C398" s="281"/>
      <c r="D398" s="281"/>
      <c r="E398" s="281"/>
      <c r="F398" s="281"/>
      <c r="G398" s="281"/>
      <c r="H398" s="281"/>
      <c r="I398" s="281"/>
      <c r="J398" s="198">
        <f>Arkusz8!A6</f>
        <v>716</v>
      </c>
      <c r="K398" s="198"/>
      <c r="L398" s="198"/>
      <c r="M398" s="198">
        <f>Arkusz8!A5</f>
        <v>715</v>
      </c>
      <c r="N398" s="198"/>
      <c r="O398" s="198"/>
      <c r="P398" s="198">
        <f>Arkusz8!A4</f>
        <v>682</v>
      </c>
      <c r="Q398" s="198"/>
      <c r="R398" s="198"/>
      <c r="S398" s="198">
        <f>Arkusz8!A3</f>
        <v>675</v>
      </c>
      <c r="T398" s="198"/>
      <c r="U398" s="198"/>
      <c r="V398" s="64">
        <f>Arkusz8!A2</f>
        <v>684</v>
      </c>
      <c r="W398" s="65"/>
      <c r="X398" s="66"/>
    </row>
    <row r="399" spans="1:25" x14ac:dyDescent="0.25">
      <c r="B399" s="278" t="s">
        <v>5</v>
      </c>
      <c r="C399" s="279"/>
      <c r="D399" s="279"/>
      <c r="E399" s="279"/>
      <c r="F399" s="279"/>
      <c r="G399" s="279"/>
      <c r="H399" s="279"/>
      <c r="I399" s="279"/>
      <c r="J399" s="158">
        <f>Arkusz8!A11</f>
        <v>4134</v>
      </c>
      <c r="K399" s="158"/>
      <c r="L399" s="158"/>
      <c r="M399" s="158">
        <f>Arkusz8!A10</f>
        <v>4245</v>
      </c>
      <c r="N399" s="158"/>
      <c r="O399" s="158"/>
      <c r="P399" s="158">
        <f>Arkusz8!A9</f>
        <v>4321</v>
      </c>
      <c r="Q399" s="158"/>
      <c r="R399" s="158"/>
      <c r="S399" s="158">
        <f>Arkusz8!A8</f>
        <v>4421</v>
      </c>
      <c r="T399" s="158"/>
      <c r="U399" s="158"/>
      <c r="V399" s="67">
        <f>Arkusz8!A7</f>
        <v>4486</v>
      </c>
      <c r="W399" s="68"/>
      <c r="X399" s="69"/>
    </row>
    <row r="400" spans="1:25" x14ac:dyDescent="0.25">
      <c r="B400" s="280" t="s">
        <v>6</v>
      </c>
      <c r="C400" s="281"/>
      <c r="D400" s="281"/>
      <c r="E400" s="281"/>
      <c r="F400" s="281"/>
      <c r="G400" s="281"/>
      <c r="H400" s="281"/>
      <c r="I400" s="281"/>
      <c r="J400" s="198">
        <f>Arkusz8!A16</f>
        <v>174</v>
      </c>
      <c r="K400" s="198"/>
      <c r="L400" s="198"/>
      <c r="M400" s="198">
        <f>Arkusz8!A15</f>
        <v>73</v>
      </c>
      <c r="N400" s="198"/>
      <c r="O400" s="198"/>
      <c r="P400" s="198">
        <f>Arkusz8!A14</f>
        <v>136</v>
      </c>
      <c r="Q400" s="198"/>
      <c r="R400" s="198"/>
      <c r="S400" s="198">
        <f>Arkusz8!A13</f>
        <v>79</v>
      </c>
      <c r="T400" s="198"/>
      <c r="U400" s="198"/>
      <c r="V400" s="64">
        <f>Arkusz8!A12</f>
        <v>131</v>
      </c>
      <c r="W400" s="65"/>
      <c r="X400" s="66"/>
    </row>
    <row r="401" spans="2:24" x14ac:dyDescent="0.25">
      <c r="B401" s="199" t="s">
        <v>7</v>
      </c>
      <c r="C401" s="200"/>
      <c r="D401" s="200"/>
      <c r="E401" s="200"/>
      <c r="F401" s="200"/>
      <c r="G401" s="200"/>
      <c r="H401" s="200"/>
      <c r="I401" s="200"/>
      <c r="J401" s="158">
        <f>Arkusz8!A21</f>
        <v>188</v>
      </c>
      <c r="K401" s="158"/>
      <c r="L401" s="158"/>
      <c r="M401" s="158">
        <f>Arkusz8!A20</f>
        <v>177</v>
      </c>
      <c r="N401" s="158"/>
      <c r="O401" s="158"/>
      <c r="P401" s="158">
        <f>Arkusz8!A19</f>
        <v>180</v>
      </c>
      <c r="Q401" s="158"/>
      <c r="R401" s="158"/>
      <c r="S401" s="158">
        <f>Arkusz8!A18</f>
        <v>179</v>
      </c>
      <c r="T401" s="158"/>
      <c r="U401" s="158"/>
      <c r="V401" s="67">
        <f>Arkusz8!A17</f>
        <v>175</v>
      </c>
      <c r="W401" s="68"/>
      <c r="X401" s="69"/>
    </row>
    <row r="402" spans="2:24" ht="15.75" thickBot="1" x14ac:dyDescent="0.3">
      <c r="B402" s="169" t="s">
        <v>92</v>
      </c>
      <c r="C402" s="170"/>
      <c r="D402" s="170"/>
      <c r="E402" s="170"/>
      <c r="F402" s="170"/>
      <c r="G402" s="170"/>
      <c r="H402" s="170"/>
      <c r="I402" s="170"/>
      <c r="J402" s="197">
        <f>Arkusz8!A26</f>
        <v>1</v>
      </c>
      <c r="K402" s="197"/>
      <c r="L402" s="197"/>
      <c r="M402" s="197">
        <f>Arkusz8!A25</f>
        <v>2</v>
      </c>
      <c r="N402" s="197"/>
      <c r="O402" s="197"/>
      <c r="P402" s="197">
        <f>Arkusz8!A24</f>
        <v>2</v>
      </c>
      <c r="Q402" s="197"/>
      <c r="R402" s="197"/>
      <c r="S402" s="197">
        <f>Arkusz8!A23</f>
        <v>2</v>
      </c>
      <c r="T402" s="197"/>
      <c r="U402" s="197"/>
      <c r="V402" s="61">
        <f>Arkusz8!A22</f>
        <v>1</v>
      </c>
      <c r="W402" s="62"/>
      <c r="X402" s="63"/>
    </row>
    <row r="403" spans="2:24" ht="15.75" thickBot="1" x14ac:dyDescent="0.3">
      <c r="B403" s="182" t="s">
        <v>93</v>
      </c>
      <c r="C403" s="183"/>
      <c r="D403" s="183"/>
      <c r="E403" s="183"/>
      <c r="F403" s="183"/>
      <c r="G403" s="183"/>
      <c r="H403" s="183"/>
      <c r="I403" s="183"/>
      <c r="J403" s="157">
        <f>SUM(J398,J399,J402)</f>
        <v>4851</v>
      </c>
      <c r="K403" s="157"/>
      <c r="L403" s="157"/>
      <c r="M403" s="157">
        <f>SUM(M398,M399,M402)</f>
        <v>4962</v>
      </c>
      <c r="N403" s="157"/>
      <c r="O403" s="157"/>
      <c r="P403" s="157">
        <f>SUM(P398,P399,P402)</f>
        <v>5005</v>
      </c>
      <c r="Q403" s="157"/>
      <c r="R403" s="157"/>
      <c r="S403" s="157">
        <f>SUM(S398,S399,S402)</f>
        <v>5098</v>
      </c>
      <c r="T403" s="157"/>
      <c r="U403" s="157"/>
      <c r="V403" s="154">
        <f>SUM(V398,V399,V402)</f>
        <v>5171</v>
      </c>
      <c r="W403" s="155"/>
      <c r="X403" s="156"/>
    </row>
    <row r="404" spans="2:24" x14ac:dyDescent="0.25">
      <c r="B404" s="23"/>
      <c r="C404" s="23"/>
      <c r="D404" s="23"/>
      <c r="E404" s="23"/>
      <c r="F404" s="23"/>
      <c r="G404" s="23"/>
      <c r="H404" s="23"/>
      <c r="I404" s="23"/>
      <c r="J404" s="24"/>
      <c r="K404" s="24"/>
      <c r="L404" s="24"/>
      <c r="M404" s="24"/>
      <c r="N404" s="24"/>
      <c r="O404" s="24"/>
      <c r="P404" s="24"/>
      <c r="Q404" s="24"/>
      <c r="R404" s="24"/>
      <c r="S404" s="24"/>
      <c r="T404" s="24"/>
      <c r="U404" s="24"/>
      <c r="V404" s="24"/>
      <c r="W404" s="24"/>
      <c r="X404" s="24"/>
    </row>
    <row r="405" spans="2:24" x14ac:dyDescent="0.25">
      <c r="B405" s="23"/>
      <c r="C405" s="23"/>
      <c r="D405" s="23"/>
      <c r="E405" s="23"/>
      <c r="F405" s="23"/>
      <c r="G405" s="23"/>
      <c r="H405" s="23"/>
      <c r="I405" s="23"/>
      <c r="J405" s="24"/>
      <c r="K405" s="24"/>
      <c r="L405" s="24"/>
      <c r="M405" s="24"/>
      <c r="N405" s="24"/>
      <c r="O405" s="24"/>
      <c r="P405" s="24"/>
      <c r="Q405" s="24"/>
      <c r="R405" s="24"/>
      <c r="S405" s="24"/>
      <c r="T405" s="24"/>
      <c r="U405" s="24"/>
      <c r="V405" s="24"/>
      <c r="W405" s="24"/>
      <c r="X405" s="24"/>
    </row>
    <row r="406" spans="2:24" x14ac:dyDescent="0.25">
      <c r="B406" s="23"/>
      <c r="C406" s="23"/>
      <c r="D406" s="23"/>
      <c r="E406" s="23"/>
      <c r="F406" s="23"/>
      <c r="G406" s="23"/>
      <c r="H406" s="23"/>
      <c r="I406" s="23"/>
      <c r="J406" s="24"/>
      <c r="K406" s="24"/>
      <c r="L406" s="24"/>
      <c r="M406" s="24"/>
      <c r="N406" s="24"/>
      <c r="O406" s="24"/>
      <c r="P406" s="24"/>
      <c r="Q406" s="24"/>
      <c r="R406" s="24"/>
      <c r="S406" s="24"/>
      <c r="T406" s="24"/>
      <c r="U406" s="24"/>
      <c r="V406" s="24"/>
      <c r="W406" s="24"/>
      <c r="X406" s="24"/>
    </row>
    <row r="407" spans="2:24" x14ac:dyDescent="0.25">
      <c r="B407" s="23"/>
      <c r="C407" s="23"/>
      <c r="D407" s="23"/>
      <c r="E407" s="23"/>
      <c r="F407" s="23"/>
      <c r="G407" s="23"/>
      <c r="H407" s="23"/>
      <c r="I407" s="23"/>
      <c r="J407" s="24"/>
      <c r="K407" s="24"/>
      <c r="L407" s="24"/>
      <c r="M407" s="24"/>
      <c r="N407" s="24"/>
      <c r="O407" s="24"/>
      <c r="P407" s="24"/>
      <c r="Q407" s="24"/>
      <c r="R407" s="24"/>
      <c r="S407" s="24"/>
      <c r="T407" s="24"/>
      <c r="U407" s="24"/>
      <c r="V407" s="24"/>
      <c r="W407" s="24"/>
      <c r="X407" s="24"/>
    </row>
    <row r="408" spans="2:24" x14ac:dyDescent="0.25">
      <c r="B408" s="23"/>
      <c r="C408" s="23"/>
      <c r="D408" s="23"/>
      <c r="E408" s="23"/>
      <c r="F408" s="23"/>
      <c r="G408" s="23"/>
      <c r="H408" s="23"/>
      <c r="I408" s="23"/>
      <c r="J408" s="24"/>
      <c r="K408" s="24"/>
      <c r="L408" s="24"/>
      <c r="M408" s="24"/>
      <c r="N408" s="24"/>
      <c r="O408" s="24"/>
      <c r="P408" s="24"/>
      <c r="Q408" s="24"/>
      <c r="R408" s="24"/>
      <c r="S408" s="24"/>
      <c r="T408" s="24"/>
      <c r="U408" s="24"/>
      <c r="V408" s="24"/>
      <c r="W408" s="24"/>
      <c r="X408" s="24"/>
    </row>
    <row r="409" spans="2:24" x14ac:dyDescent="0.25">
      <c r="B409" s="23"/>
      <c r="C409" s="23"/>
      <c r="D409" s="23"/>
      <c r="E409" s="23"/>
      <c r="F409" s="23"/>
      <c r="G409" s="23"/>
      <c r="H409" s="23"/>
      <c r="I409" s="23"/>
      <c r="J409" s="24"/>
      <c r="K409" s="24"/>
      <c r="L409" s="24"/>
      <c r="M409" s="24"/>
      <c r="N409" s="24"/>
      <c r="O409" s="24"/>
      <c r="P409" s="24"/>
      <c r="Q409" s="24"/>
      <c r="R409" s="24"/>
      <c r="S409" s="24"/>
      <c r="T409" s="24"/>
      <c r="U409" s="24"/>
      <c r="V409" s="24"/>
      <c r="W409" s="24"/>
      <c r="X409" s="24"/>
    </row>
    <row r="424" spans="1:25" x14ac:dyDescent="0.25">
      <c r="A424" s="4"/>
      <c r="B424" s="4"/>
      <c r="C424" s="4"/>
      <c r="D424" s="4"/>
      <c r="E424" s="4"/>
      <c r="F424" s="4"/>
      <c r="G424" s="4"/>
      <c r="H424" s="4"/>
      <c r="I424" s="4"/>
      <c r="J424" s="4"/>
      <c r="K424" s="4"/>
      <c r="L424" s="4"/>
      <c r="M424" s="4"/>
      <c r="N424" s="4"/>
      <c r="O424" s="4"/>
      <c r="P424" s="4"/>
      <c r="Q424" s="4"/>
      <c r="R424" s="4"/>
      <c r="S424" s="4"/>
      <c r="T424" s="4"/>
      <c r="U424" s="4"/>
    </row>
    <row r="425" spans="1:25" x14ac:dyDescent="0.25">
      <c r="A425" s="4"/>
      <c r="B425" s="4"/>
      <c r="C425" s="4"/>
      <c r="D425" s="4"/>
      <c r="E425" s="4"/>
      <c r="F425" s="4"/>
      <c r="G425" s="4"/>
      <c r="H425" s="4"/>
      <c r="I425" s="4"/>
      <c r="J425" s="4"/>
      <c r="K425" s="4"/>
      <c r="L425" s="4"/>
      <c r="M425" s="4"/>
      <c r="N425" s="4"/>
      <c r="O425" s="4"/>
      <c r="P425" s="4"/>
      <c r="Q425" s="4"/>
      <c r="R425" s="4"/>
      <c r="S425" s="4"/>
      <c r="T425" s="4"/>
      <c r="U425" s="4"/>
    </row>
    <row r="426" spans="1:25" x14ac:dyDescent="0.25">
      <c r="A426" s="4"/>
      <c r="B426" s="4"/>
      <c r="C426" s="4"/>
      <c r="D426" s="4"/>
      <c r="E426" s="4"/>
      <c r="F426" s="4"/>
      <c r="G426" s="4"/>
      <c r="H426" s="4"/>
      <c r="I426" s="4"/>
      <c r="J426" s="4"/>
      <c r="K426" s="4"/>
      <c r="L426" s="4"/>
      <c r="M426" s="4"/>
      <c r="N426" s="4"/>
      <c r="O426" s="4"/>
      <c r="P426" s="4"/>
      <c r="Q426" s="4"/>
      <c r="R426" s="4"/>
      <c r="S426" s="4"/>
      <c r="T426" s="4"/>
      <c r="U426" s="4"/>
    </row>
    <row r="427" spans="1:25" x14ac:dyDescent="0.25">
      <c r="A427" s="25"/>
      <c r="B427" s="25"/>
      <c r="C427" s="25"/>
      <c r="D427" s="25"/>
      <c r="E427" s="25"/>
      <c r="F427" s="25"/>
      <c r="G427" s="25"/>
      <c r="H427" s="25"/>
      <c r="I427" s="25"/>
      <c r="J427" s="25"/>
      <c r="K427" s="25"/>
      <c r="L427" s="25"/>
      <c r="M427" s="25"/>
      <c r="N427" s="25"/>
      <c r="O427" s="25"/>
      <c r="P427" s="25"/>
      <c r="Q427" s="25"/>
      <c r="R427" s="25"/>
      <c r="S427" s="25"/>
      <c r="T427" s="25"/>
      <c r="U427" s="25"/>
    </row>
    <row r="428" spans="1:25" x14ac:dyDescent="0.25">
      <c r="A428" s="335" t="s">
        <v>178</v>
      </c>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row>
    <row r="429" spans="1:25" x14ac:dyDescent="0.25">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row>
    <row r="432" spans="1:25" x14ac:dyDescent="0.25">
      <c r="A432" s="40" t="s">
        <v>48</v>
      </c>
      <c r="B432" s="40"/>
      <c r="C432" s="40"/>
      <c r="D432" s="40"/>
      <c r="E432" s="40"/>
      <c r="F432" s="40"/>
      <c r="G432" s="40"/>
      <c r="H432" s="40"/>
      <c r="I432" s="40"/>
      <c r="J432" s="40"/>
      <c r="K432" s="40"/>
      <c r="L432" s="40"/>
      <c r="M432" s="40"/>
      <c r="N432" s="40"/>
      <c r="O432" s="40"/>
      <c r="R432" s="41"/>
      <c r="S432" s="41"/>
      <c r="T432" s="41"/>
    </row>
    <row r="433" spans="1:25" x14ac:dyDescent="0.25">
      <c r="P433" s="42"/>
      <c r="Q433" s="42"/>
      <c r="R433" s="41"/>
      <c r="S433" s="41"/>
      <c r="T433" s="41"/>
      <c r="U433" s="42"/>
    </row>
    <row r="434" spans="1:25" x14ac:dyDescent="0.25">
      <c r="G434" s="4"/>
      <c r="H434" s="4"/>
      <c r="I434" s="4"/>
      <c r="J434" s="4"/>
      <c r="K434" s="4"/>
      <c r="L434" s="4"/>
      <c r="M434" s="4"/>
      <c r="N434" s="4"/>
      <c r="O434" s="4"/>
      <c r="P434" s="4"/>
      <c r="Q434" s="4"/>
      <c r="R434" s="4"/>
      <c r="S434" s="4"/>
      <c r="T434" s="4"/>
      <c r="U434" s="4"/>
    </row>
    <row r="435" spans="1:25" x14ac:dyDescent="0.25">
      <c r="A435" s="153" t="s">
        <v>179</v>
      </c>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row>
    <row r="436" spans="1:25" x14ac:dyDescent="0.25">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row>
    <row r="437" spans="1:25" x14ac:dyDescent="0.25">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row>
    <row r="438" spans="1:25" x14ac:dyDescent="0.25">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row>
    <row r="439" spans="1:25" x14ac:dyDescent="0.25">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row>
    <row r="440" spans="1:25" x14ac:dyDescent="0.25">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row>
    <row r="441" spans="1:25" x14ac:dyDescent="0.25">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row>
    <row r="442" spans="1:25" x14ac:dyDescent="0.25">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row>
    <row r="443" spans="1:25" x14ac:dyDescent="0.25">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row>
    <row r="444" spans="1:25" x14ac:dyDescent="0.25">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row>
    <row r="445" spans="1:25" x14ac:dyDescent="0.25">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row>
    <row r="446" spans="1:25" x14ac:dyDescent="0.25">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row>
    <row r="447" spans="1:25" x14ac:dyDescent="0.25">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row>
    <row r="448" spans="1:25" x14ac:dyDescent="0.25">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row>
    <row r="449" spans="1:25" x14ac:dyDescent="0.25">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row>
    <row r="450" spans="1:25" x14ac:dyDescent="0.25">
      <c r="A450" s="42"/>
      <c r="B450" s="42"/>
      <c r="C450" s="42"/>
      <c r="D450" s="42"/>
      <c r="E450" s="42"/>
      <c r="F450" s="42"/>
      <c r="G450" s="42"/>
      <c r="H450" s="42"/>
      <c r="I450" s="42"/>
      <c r="J450" s="42"/>
      <c r="K450" s="42"/>
      <c r="L450" s="42"/>
      <c r="M450" s="42"/>
      <c r="N450" s="42"/>
      <c r="O450" s="42"/>
      <c r="P450" s="42"/>
      <c r="Q450" s="42"/>
      <c r="R450" s="42"/>
      <c r="S450" s="42"/>
      <c r="T450" s="42"/>
      <c r="U450" s="42"/>
    </row>
    <row r="451" spans="1:25" x14ac:dyDescent="0.25">
      <c r="A451" s="42"/>
      <c r="B451" s="42"/>
      <c r="C451" s="42"/>
      <c r="D451" s="42"/>
      <c r="E451" s="42"/>
      <c r="F451" s="42"/>
      <c r="G451" s="42"/>
      <c r="H451" s="42"/>
      <c r="I451" s="42"/>
      <c r="J451" s="42"/>
      <c r="K451" s="42"/>
      <c r="L451" s="42"/>
      <c r="M451" s="42"/>
      <c r="N451" s="42"/>
      <c r="O451" s="42"/>
      <c r="P451" s="42"/>
      <c r="Q451" s="42"/>
      <c r="R451" s="42"/>
      <c r="S451" s="42"/>
      <c r="T451" s="42"/>
      <c r="U451" s="42"/>
    </row>
    <row r="452" spans="1:25" x14ac:dyDescent="0.25">
      <c r="P452" s="44"/>
      <c r="Q452" s="44"/>
      <c r="R452" s="43"/>
      <c r="S452" s="43"/>
      <c r="T452" s="43"/>
      <c r="U452" s="44"/>
    </row>
    <row r="453" spans="1:25" x14ac:dyDescent="0.25">
      <c r="A453" s="45" t="s">
        <v>169</v>
      </c>
      <c r="B453" s="45"/>
      <c r="C453" s="45"/>
      <c r="D453" s="45"/>
      <c r="E453" s="45"/>
      <c r="F453" s="45"/>
      <c r="G453" s="45"/>
      <c r="H453" s="45"/>
      <c r="I453" s="45"/>
      <c r="N453" s="44"/>
      <c r="O453" s="44"/>
      <c r="P453" s="46"/>
      <c r="Q453" s="46"/>
      <c r="R453" s="43"/>
      <c r="S453" s="43"/>
      <c r="T453" s="43"/>
    </row>
    <row r="454" spans="1:25" x14ac:dyDescent="0.25">
      <c r="M454" s="47"/>
      <c r="N454" s="47"/>
      <c r="R454" s="43"/>
      <c r="S454" s="43"/>
      <c r="T454" s="43"/>
    </row>
    <row r="455" spans="1:25" x14ac:dyDescent="0.25">
      <c r="R455" s="43"/>
      <c r="S455" s="43"/>
      <c r="T455" s="43"/>
    </row>
    <row r="456" spans="1:25" x14ac:dyDescent="0.25">
      <c r="D456" s="8"/>
      <c r="E456" s="8"/>
      <c r="P456" s="47"/>
      <c r="Q456" s="47"/>
      <c r="R456" s="43"/>
      <c r="S456" s="43"/>
      <c r="T456" s="43"/>
      <c r="U456" s="47"/>
    </row>
    <row r="457" spans="1:25" x14ac:dyDescent="0.25">
      <c r="A457" s="48"/>
      <c r="B457" s="48"/>
      <c r="C457" s="48"/>
      <c r="D457" s="49"/>
      <c r="E457" s="49"/>
      <c r="F457" s="47"/>
      <c r="G457" s="47"/>
      <c r="H457" s="47"/>
      <c r="I457" s="47"/>
      <c r="J457" s="47"/>
      <c r="K457" s="47"/>
      <c r="L457" s="47"/>
      <c r="M457" s="47"/>
      <c r="N457" s="47"/>
      <c r="O457" s="47"/>
      <c r="P457" s="47"/>
      <c r="Q457" s="47"/>
      <c r="U457" s="47"/>
    </row>
    <row r="458" spans="1:25" ht="17.25" customHeight="1" x14ac:dyDescent="0.25">
      <c r="A458" s="149"/>
      <c r="B458" s="149"/>
      <c r="C458" s="149"/>
      <c r="D458" s="49"/>
      <c r="E458" s="49"/>
      <c r="F458" s="47"/>
      <c r="G458" s="47"/>
      <c r="H458" s="47"/>
      <c r="I458" s="47"/>
      <c r="J458" s="47"/>
      <c r="K458" s="47"/>
      <c r="L458" s="47"/>
      <c r="M458" s="47"/>
      <c r="N458" s="47"/>
      <c r="O458" s="47"/>
      <c r="P458" s="43"/>
      <c r="Q458" s="43"/>
      <c r="R458" s="50"/>
      <c r="U458" s="43"/>
    </row>
    <row r="459" spans="1:25" x14ac:dyDescent="0.25">
      <c r="A459" s="327"/>
      <c r="B459" s="327"/>
      <c r="C459" s="327"/>
      <c r="D459" s="327"/>
      <c r="E459" s="327"/>
      <c r="F459" s="327"/>
      <c r="G459" s="327"/>
      <c r="H459" s="327"/>
      <c r="I459" s="327"/>
      <c r="J459" s="327"/>
      <c r="K459" s="327"/>
      <c r="L459" s="327"/>
      <c r="M459" s="327"/>
      <c r="N459" s="327"/>
      <c r="O459" s="327"/>
      <c r="P459" s="327"/>
      <c r="Q459" s="327"/>
      <c r="R459" s="327"/>
      <c r="S459" s="327"/>
      <c r="T459" s="327"/>
      <c r="U459" s="327"/>
      <c r="V459" s="327"/>
      <c r="W459" s="327"/>
      <c r="X459" s="327"/>
    </row>
    <row r="460" spans="1:25" x14ac:dyDescent="0.25">
      <c r="A460" s="43"/>
      <c r="B460" s="43"/>
      <c r="C460" s="43"/>
      <c r="D460" s="43"/>
      <c r="E460" s="43"/>
      <c r="F460" s="43"/>
      <c r="G460" s="43"/>
      <c r="H460" s="43"/>
      <c r="I460" s="43"/>
      <c r="J460" s="43"/>
      <c r="K460" s="43"/>
      <c r="L460" s="43"/>
      <c r="M460" s="43"/>
      <c r="N460" s="43"/>
      <c r="O460" s="43"/>
      <c r="P460" s="43"/>
      <c r="Q460" s="43"/>
      <c r="U460" s="43"/>
    </row>
    <row r="461" spans="1:25" x14ac:dyDescent="0.25">
      <c r="A461" s="43"/>
      <c r="B461" s="43"/>
      <c r="C461" s="43"/>
      <c r="D461" s="43"/>
      <c r="E461" s="43"/>
      <c r="F461" s="43"/>
      <c r="G461" s="43"/>
      <c r="H461" s="43"/>
      <c r="I461" s="43"/>
      <c r="J461" s="43"/>
      <c r="K461" s="43"/>
      <c r="L461" s="43"/>
      <c r="M461" s="43"/>
      <c r="N461" s="43"/>
      <c r="O461" s="43"/>
      <c r="P461" s="43"/>
      <c r="Q461" s="43"/>
      <c r="U461" s="43"/>
    </row>
  </sheetData>
  <sheetProtection formatCells="0" insertColumns="0" insertRows="0" deleteColumns="0" deleteRows="0"/>
  <mergeCells count="626">
    <mergeCell ref="A459:X459"/>
    <mergeCell ref="Q49:R49"/>
    <mergeCell ref="Q50:R50"/>
    <mergeCell ref="Q51:R51"/>
    <mergeCell ref="Q80:R80"/>
    <mergeCell ref="Q81:R81"/>
    <mergeCell ref="Q82:R82"/>
    <mergeCell ref="Q83:R83"/>
    <mergeCell ref="Q77:R78"/>
    <mergeCell ref="Q79:R79"/>
    <mergeCell ref="L99:V99"/>
    <mergeCell ref="O83:P83"/>
    <mergeCell ref="G77:N78"/>
    <mergeCell ref="O77:P78"/>
    <mergeCell ref="G79:N79"/>
    <mergeCell ref="O79:P79"/>
    <mergeCell ref="G80:N80"/>
    <mergeCell ref="O80:P80"/>
    <mergeCell ref="G81:N81"/>
    <mergeCell ref="O81:P81"/>
    <mergeCell ref="G55:J56"/>
    <mergeCell ref="K55:L56"/>
    <mergeCell ref="M55:R55"/>
    <mergeCell ref="M56:N56"/>
    <mergeCell ref="S378:U378"/>
    <mergeCell ref="P359:R359"/>
    <mergeCell ref="G25:J25"/>
    <mergeCell ref="O50:P50"/>
    <mergeCell ref="O51:P51"/>
    <mergeCell ref="G49:N49"/>
    <mergeCell ref="G50:N50"/>
    <mergeCell ref="G48:N48"/>
    <mergeCell ref="G51:N51"/>
    <mergeCell ref="O47:P47"/>
    <mergeCell ref="O48:P48"/>
    <mergeCell ref="O49:P49"/>
    <mergeCell ref="G47:N47"/>
    <mergeCell ref="Q45:R46"/>
    <mergeCell ref="Q47:R47"/>
    <mergeCell ref="Q48:R48"/>
    <mergeCell ref="M378:O378"/>
    <mergeCell ref="O56:P56"/>
    <mergeCell ref="Q56:R56"/>
    <mergeCell ref="G45:N46"/>
    <mergeCell ref="O45:P46"/>
    <mergeCell ref="G373:I373"/>
    <mergeCell ref="P373:R373"/>
    <mergeCell ref="S373:U373"/>
    <mergeCell ref="P377:R377"/>
    <mergeCell ref="M376:O376"/>
    <mergeCell ref="M57:N57"/>
    <mergeCell ref="O57:P57"/>
    <mergeCell ref="Q57:R57"/>
    <mergeCell ref="U249:V249"/>
    <mergeCell ref="S249:T249"/>
    <mergeCell ref="S248:V248"/>
    <mergeCell ref="U252:V252"/>
    <mergeCell ref="S252:T252"/>
    <mergeCell ref="Q252:R252"/>
    <mergeCell ref="O252:P252"/>
    <mergeCell ref="M252:N252"/>
    <mergeCell ref="R339:S339"/>
    <mergeCell ref="M340:O340"/>
    <mergeCell ref="P340:Q340"/>
    <mergeCell ref="U254:V254"/>
    <mergeCell ref="S254:T254"/>
    <mergeCell ref="Q254:R254"/>
    <mergeCell ref="O254:P254"/>
    <mergeCell ref="M254:N254"/>
    <mergeCell ref="P219:R219"/>
    <mergeCell ref="M374:O374"/>
    <mergeCell ref="B397:I397"/>
    <mergeCell ref="O288:P288"/>
    <mergeCell ref="M288:N288"/>
    <mergeCell ref="U290:V290"/>
    <mergeCell ref="S364:U364"/>
    <mergeCell ref="S361:U361"/>
    <mergeCell ref="R342:S342"/>
    <mergeCell ref="P343:Q343"/>
    <mergeCell ref="R343:S343"/>
    <mergeCell ref="A346:Y351"/>
    <mergeCell ref="S363:U363"/>
    <mergeCell ref="A340:C340"/>
    <mergeCell ref="A355:U355"/>
    <mergeCell ref="T343:U343"/>
    <mergeCell ref="M339:O339"/>
    <mergeCell ref="P339:Q339"/>
    <mergeCell ref="C361:F361"/>
    <mergeCell ref="J363:L363"/>
    <mergeCell ref="G374:I374"/>
    <mergeCell ref="J374:L374"/>
    <mergeCell ref="J373:L373"/>
    <mergeCell ref="M373:O373"/>
    <mergeCell ref="P376:R376"/>
    <mergeCell ref="S375:U375"/>
    <mergeCell ref="D220:F220"/>
    <mergeCell ref="G220:I220"/>
    <mergeCell ref="J220:L220"/>
    <mergeCell ref="M220:O220"/>
    <mergeCell ref="P220:R220"/>
    <mergeCell ref="C251:F251"/>
    <mergeCell ref="C252:F252"/>
    <mergeCell ref="J232:L232"/>
    <mergeCell ref="G227:R227"/>
    <mergeCell ref="D229:F229"/>
    <mergeCell ref="G229:I229"/>
    <mergeCell ref="J229:L229"/>
    <mergeCell ref="M229:O229"/>
    <mergeCell ref="P229:R229"/>
    <mergeCell ref="M228:O228"/>
    <mergeCell ref="D222:F222"/>
    <mergeCell ref="G222:I222"/>
    <mergeCell ref="J222:L222"/>
    <mergeCell ref="M222:O222"/>
    <mergeCell ref="K252:L252"/>
    <mergeCell ref="I252:J252"/>
    <mergeCell ref="G252:H252"/>
    <mergeCell ref="G248:J248"/>
    <mergeCell ref="G247:V247"/>
    <mergeCell ref="G219:I219"/>
    <mergeCell ref="J219:L219"/>
    <mergeCell ref="M219:O219"/>
    <mergeCell ref="G232:I232"/>
    <mergeCell ref="S253:T253"/>
    <mergeCell ref="Q253:R253"/>
    <mergeCell ref="O253:P253"/>
    <mergeCell ref="M253:N253"/>
    <mergeCell ref="S251:T251"/>
    <mergeCell ref="Q251:R251"/>
    <mergeCell ref="O251:P251"/>
    <mergeCell ref="M251:N251"/>
    <mergeCell ref="K251:L251"/>
    <mergeCell ref="I251:J251"/>
    <mergeCell ref="G251:H251"/>
    <mergeCell ref="S250:T250"/>
    <mergeCell ref="Q250:R250"/>
    <mergeCell ref="O250:P250"/>
    <mergeCell ref="M250:N250"/>
    <mergeCell ref="K250:L250"/>
    <mergeCell ref="I253:J253"/>
    <mergeCell ref="G253:H253"/>
    <mergeCell ref="C247:F249"/>
    <mergeCell ref="C250:F250"/>
    <mergeCell ref="O248:R248"/>
    <mergeCell ref="M249:N249"/>
    <mergeCell ref="O249:P249"/>
    <mergeCell ref="Q249:R249"/>
    <mergeCell ref="P228:R228"/>
    <mergeCell ref="P232:R232"/>
    <mergeCell ref="D230:F230"/>
    <mergeCell ref="G230:I230"/>
    <mergeCell ref="J230:L230"/>
    <mergeCell ref="M232:O232"/>
    <mergeCell ref="M230:O230"/>
    <mergeCell ref="M231:O231"/>
    <mergeCell ref="P230:R230"/>
    <mergeCell ref="P231:R231"/>
    <mergeCell ref="D232:F232"/>
    <mergeCell ref="G250:H250"/>
    <mergeCell ref="C256:F256"/>
    <mergeCell ref="C253:F253"/>
    <mergeCell ref="C255:F255"/>
    <mergeCell ref="K172:L172"/>
    <mergeCell ref="C106:K106"/>
    <mergeCell ref="C107:K107"/>
    <mergeCell ref="C108:K108"/>
    <mergeCell ref="C109:K109"/>
    <mergeCell ref="C110:K110"/>
    <mergeCell ref="C111:K111"/>
    <mergeCell ref="C112:K112"/>
    <mergeCell ref="I256:J256"/>
    <mergeCell ref="G249:H249"/>
    <mergeCell ref="I249:J249"/>
    <mergeCell ref="K249:L249"/>
    <mergeCell ref="D182:G182"/>
    <mergeCell ref="K182:M182"/>
    <mergeCell ref="D183:G183"/>
    <mergeCell ref="K183:M183"/>
    <mergeCell ref="D184:G184"/>
    <mergeCell ref="K184:M184"/>
    <mergeCell ref="H184:J184"/>
    <mergeCell ref="H183:J183"/>
    <mergeCell ref="D219:F219"/>
    <mergeCell ref="P374:R374"/>
    <mergeCell ref="B399:I399"/>
    <mergeCell ref="B400:I400"/>
    <mergeCell ref="C376:F376"/>
    <mergeCell ref="G376:I376"/>
    <mergeCell ref="J376:L376"/>
    <mergeCell ref="M398:O398"/>
    <mergeCell ref="P398:R398"/>
    <mergeCell ref="A393:Y394"/>
    <mergeCell ref="J378:L378"/>
    <mergeCell ref="J377:L377"/>
    <mergeCell ref="P375:R375"/>
    <mergeCell ref="G375:I375"/>
    <mergeCell ref="J375:L375"/>
    <mergeCell ref="M375:O375"/>
    <mergeCell ref="C378:F378"/>
    <mergeCell ref="C374:F374"/>
    <mergeCell ref="S376:U376"/>
    <mergeCell ref="S377:U377"/>
    <mergeCell ref="S399:U399"/>
    <mergeCell ref="C375:F375"/>
    <mergeCell ref="P378:R378"/>
    <mergeCell ref="M377:O377"/>
    <mergeCell ref="B398:I398"/>
    <mergeCell ref="C360:F360"/>
    <mergeCell ref="F341:G341"/>
    <mergeCell ref="A338:C338"/>
    <mergeCell ref="C358:F359"/>
    <mergeCell ref="D336:E337"/>
    <mergeCell ref="K255:L255"/>
    <mergeCell ref="D306:E306"/>
    <mergeCell ref="F336:G337"/>
    <mergeCell ref="A339:C339"/>
    <mergeCell ref="K256:L256"/>
    <mergeCell ref="C284:F284"/>
    <mergeCell ref="C285:F285"/>
    <mergeCell ref="C286:F286"/>
    <mergeCell ref="C287:F287"/>
    <mergeCell ref="C288:F288"/>
    <mergeCell ref="C289:F289"/>
    <mergeCell ref="C290:F290"/>
    <mergeCell ref="A292:Z292"/>
    <mergeCell ref="A353:Z353"/>
    <mergeCell ref="R340:S340"/>
    <mergeCell ref="T340:U340"/>
    <mergeCell ref="T341:U341"/>
    <mergeCell ref="T342:U342"/>
    <mergeCell ref="J359:L359"/>
    <mergeCell ref="P361:R361"/>
    <mergeCell ref="M372:O372"/>
    <mergeCell ref="J372:L372"/>
    <mergeCell ref="S372:U372"/>
    <mergeCell ref="C362:F362"/>
    <mergeCell ref="G362:I362"/>
    <mergeCell ref="P371:R371"/>
    <mergeCell ref="C364:F364"/>
    <mergeCell ref="C365:F365"/>
    <mergeCell ref="G365:I365"/>
    <mergeCell ref="G361:I361"/>
    <mergeCell ref="M363:O363"/>
    <mergeCell ref="M361:O361"/>
    <mergeCell ref="J364:L364"/>
    <mergeCell ref="M364:O364"/>
    <mergeCell ref="P372:R372"/>
    <mergeCell ref="P365:R365"/>
    <mergeCell ref="P364:R364"/>
    <mergeCell ref="P363:R363"/>
    <mergeCell ref="G372:I372"/>
    <mergeCell ref="T339:U339"/>
    <mergeCell ref="S359:U359"/>
    <mergeCell ref="S362:U362"/>
    <mergeCell ref="S366:U366"/>
    <mergeCell ref="J360:L360"/>
    <mergeCell ref="S365:U365"/>
    <mergeCell ref="P362:R362"/>
    <mergeCell ref="P342:Q342"/>
    <mergeCell ref="P338:Q338"/>
    <mergeCell ref="M338:O338"/>
    <mergeCell ref="T338:U338"/>
    <mergeCell ref="P344:Q344"/>
    <mergeCell ref="R344:S344"/>
    <mergeCell ref="T344:U344"/>
    <mergeCell ref="R338:S338"/>
    <mergeCell ref="G358:U358"/>
    <mergeCell ref="M360:O360"/>
    <mergeCell ref="P360:R360"/>
    <mergeCell ref="S360:U360"/>
    <mergeCell ref="G359:I359"/>
    <mergeCell ref="P341:Q341"/>
    <mergeCell ref="R341:S341"/>
    <mergeCell ref="M359:O359"/>
    <mergeCell ref="P366:R366"/>
    <mergeCell ref="C373:F373"/>
    <mergeCell ref="M342:O342"/>
    <mergeCell ref="M341:O341"/>
    <mergeCell ref="A343:C343"/>
    <mergeCell ref="A342:C342"/>
    <mergeCell ref="A341:C341"/>
    <mergeCell ref="A344:C344"/>
    <mergeCell ref="G360:I360"/>
    <mergeCell ref="G364:I364"/>
    <mergeCell ref="J361:L361"/>
    <mergeCell ref="M362:O362"/>
    <mergeCell ref="G366:I366"/>
    <mergeCell ref="J366:L366"/>
    <mergeCell ref="M366:O366"/>
    <mergeCell ref="G363:I363"/>
    <mergeCell ref="M343:O343"/>
    <mergeCell ref="C372:F372"/>
    <mergeCell ref="G370:U370"/>
    <mergeCell ref="G371:I371"/>
    <mergeCell ref="J371:L371"/>
    <mergeCell ref="M371:O371"/>
    <mergeCell ref="J362:L362"/>
    <mergeCell ref="C363:F363"/>
    <mergeCell ref="S371:U371"/>
    <mergeCell ref="F343:G343"/>
    <mergeCell ref="D340:E340"/>
    <mergeCell ref="G161:J161"/>
    <mergeCell ref="O25:P25"/>
    <mergeCell ref="Q25:R25"/>
    <mergeCell ref="K25:L25"/>
    <mergeCell ref="A17:U19"/>
    <mergeCell ref="G57:J57"/>
    <mergeCell ref="K57:L57"/>
    <mergeCell ref="G83:N83"/>
    <mergeCell ref="G167:J167"/>
    <mergeCell ref="K167:L167"/>
    <mergeCell ref="G82:N82"/>
    <mergeCell ref="O82:P82"/>
    <mergeCell ref="C100:K100"/>
    <mergeCell ref="C101:K101"/>
    <mergeCell ref="C102:K102"/>
    <mergeCell ref="C103:K103"/>
    <mergeCell ref="C104:K104"/>
    <mergeCell ref="C105:K105"/>
    <mergeCell ref="N143:P143"/>
    <mergeCell ref="L144:M144"/>
    <mergeCell ref="N144:P144"/>
    <mergeCell ref="D144:K144"/>
    <mergeCell ref="O283:P283"/>
    <mergeCell ref="Q283:R283"/>
    <mergeCell ref="M336:O337"/>
    <mergeCell ref="D344:E344"/>
    <mergeCell ref="F344:G344"/>
    <mergeCell ref="H344:I344"/>
    <mergeCell ref="M344:O344"/>
    <mergeCell ref="A336:C337"/>
    <mergeCell ref="G254:H254"/>
    <mergeCell ref="I254:J254"/>
    <mergeCell ref="K254:L254"/>
    <mergeCell ref="H339:I339"/>
    <mergeCell ref="H340:I340"/>
    <mergeCell ref="H341:I341"/>
    <mergeCell ref="H342:I342"/>
    <mergeCell ref="H343:I343"/>
    <mergeCell ref="A335:I335"/>
    <mergeCell ref="D341:E341"/>
    <mergeCell ref="D339:E339"/>
    <mergeCell ref="F339:G339"/>
    <mergeCell ref="D342:E342"/>
    <mergeCell ref="F342:G342"/>
    <mergeCell ref="F340:G340"/>
    <mergeCell ref="D343:E343"/>
    <mergeCell ref="C281:F283"/>
    <mergeCell ref="I250:J250"/>
    <mergeCell ref="K253:L253"/>
    <mergeCell ref="A331:U331"/>
    <mergeCell ref="G282:J282"/>
    <mergeCell ref="K282:N282"/>
    <mergeCell ref="I289:J289"/>
    <mergeCell ref="K283:L283"/>
    <mergeCell ref="K284:L284"/>
    <mergeCell ref="K285:L285"/>
    <mergeCell ref="K287:L287"/>
    <mergeCell ref="I283:J283"/>
    <mergeCell ref="I285:J285"/>
    <mergeCell ref="S284:T284"/>
    <mergeCell ref="U284:V284"/>
    <mergeCell ref="I287:J287"/>
    <mergeCell ref="G283:H283"/>
    <mergeCell ref="G284:H284"/>
    <mergeCell ref="K288:L288"/>
    <mergeCell ref="S290:T290"/>
    <mergeCell ref="S285:T285"/>
    <mergeCell ref="A319:Y326"/>
    <mergeCell ref="M285:N285"/>
    <mergeCell ref="M286:N286"/>
    <mergeCell ref="O282:R282"/>
    <mergeCell ref="O284:P284"/>
    <mergeCell ref="Q284:R284"/>
    <mergeCell ref="K289:L289"/>
    <mergeCell ref="A244:U244"/>
    <mergeCell ref="M289:N289"/>
    <mergeCell ref="G281:V281"/>
    <mergeCell ref="S282:V282"/>
    <mergeCell ref="S283:T283"/>
    <mergeCell ref="U283:V283"/>
    <mergeCell ref="K248:N248"/>
    <mergeCell ref="M283:N283"/>
    <mergeCell ref="U256:V256"/>
    <mergeCell ref="S256:T256"/>
    <mergeCell ref="D269:E269"/>
    <mergeCell ref="G256:H256"/>
    <mergeCell ref="M256:N256"/>
    <mergeCell ref="G288:H288"/>
    <mergeCell ref="I288:J288"/>
    <mergeCell ref="I284:J284"/>
    <mergeCell ref="I286:J286"/>
    <mergeCell ref="U255:V255"/>
    <mergeCell ref="S255:T255"/>
    <mergeCell ref="G255:H255"/>
    <mergeCell ref="U285:V285"/>
    <mergeCell ref="S286:T286"/>
    <mergeCell ref="U286:V286"/>
    <mergeCell ref="U288:V288"/>
    <mergeCell ref="S288:T288"/>
    <mergeCell ref="U287:V287"/>
    <mergeCell ref="S287:T287"/>
    <mergeCell ref="V401:X401"/>
    <mergeCell ref="B401:I401"/>
    <mergeCell ref="S374:U374"/>
    <mergeCell ref="S398:U398"/>
    <mergeCell ref="U289:V289"/>
    <mergeCell ref="S289:T289"/>
    <mergeCell ref="Q290:R290"/>
    <mergeCell ref="G290:H290"/>
    <mergeCell ref="M335:U335"/>
    <mergeCell ref="T336:U337"/>
    <mergeCell ref="P336:Q337"/>
    <mergeCell ref="R336:S337"/>
    <mergeCell ref="D338:E338"/>
    <mergeCell ref="F338:G338"/>
    <mergeCell ref="H336:I337"/>
    <mergeCell ref="H338:I338"/>
    <mergeCell ref="G285:H285"/>
    <mergeCell ref="M402:O402"/>
    <mergeCell ref="P402:R402"/>
    <mergeCell ref="J397:L397"/>
    <mergeCell ref="J400:L400"/>
    <mergeCell ref="S400:U400"/>
    <mergeCell ref="J401:L401"/>
    <mergeCell ref="M401:O401"/>
    <mergeCell ref="P401:R401"/>
    <mergeCell ref="S401:U401"/>
    <mergeCell ref="M397:O397"/>
    <mergeCell ref="P399:R399"/>
    <mergeCell ref="M400:O400"/>
    <mergeCell ref="P400:R400"/>
    <mergeCell ref="J398:L398"/>
    <mergeCell ref="S397:U397"/>
    <mergeCell ref="S402:U402"/>
    <mergeCell ref="J402:L402"/>
    <mergeCell ref="J403:L403"/>
    <mergeCell ref="M403:O403"/>
    <mergeCell ref="S403:U403"/>
    <mergeCell ref="B403:I403"/>
    <mergeCell ref="M21:R21"/>
    <mergeCell ref="M22:N22"/>
    <mergeCell ref="K24:L24"/>
    <mergeCell ref="G24:J24"/>
    <mergeCell ref="G23:J23"/>
    <mergeCell ref="G21:J22"/>
    <mergeCell ref="K60:L60"/>
    <mergeCell ref="O60:P60"/>
    <mergeCell ref="Q60:R60"/>
    <mergeCell ref="M60:N60"/>
    <mergeCell ref="G58:J58"/>
    <mergeCell ref="K58:L58"/>
    <mergeCell ref="M58:N58"/>
    <mergeCell ref="O58:P58"/>
    <mergeCell ref="Q58:R58"/>
    <mergeCell ref="G59:J59"/>
    <mergeCell ref="K59:L59"/>
    <mergeCell ref="M59:N59"/>
    <mergeCell ref="Q59:R59"/>
    <mergeCell ref="O59:P59"/>
    <mergeCell ref="O256:P256"/>
    <mergeCell ref="Q256:R256"/>
    <mergeCell ref="I255:J255"/>
    <mergeCell ref="M255:N255"/>
    <mergeCell ref="O255:P255"/>
    <mergeCell ref="Q255:R255"/>
    <mergeCell ref="L109:M109"/>
    <mergeCell ref="L110:M110"/>
    <mergeCell ref="L111:M111"/>
    <mergeCell ref="L112:M112"/>
    <mergeCell ref="L113:M113"/>
    <mergeCell ref="L114:M114"/>
    <mergeCell ref="L115:M115"/>
    <mergeCell ref="K170:L170"/>
    <mergeCell ref="G171:J171"/>
    <mergeCell ref="K171:L171"/>
    <mergeCell ref="A158:U158"/>
    <mergeCell ref="K162:L162"/>
    <mergeCell ref="K163:L163"/>
    <mergeCell ref="D143:K143"/>
    <mergeCell ref="K166:L166"/>
    <mergeCell ref="K165:L165"/>
    <mergeCell ref="L116:M116"/>
    <mergeCell ref="C254:F254"/>
    <mergeCell ref="I290:J290"/>
    <mergeCell ref="K290:L290"/>
    <mergeCell ref="M290:N290"/>
    <mergeCell ref="O290:P290"/>
    <mergeCell ref="Q288:R288"/>
    <mergeCell ref="M284:N284"/>
    <mergeCell ref="G286:H286"/>
    <mergeCell ref="G287:H287"/>
    <mergeCell ref="G289:H289"/>
    <mergeCell ref="Q285:R285"/>
    <mergeCell ref="O286:P286"/>
    <mergeCell ref="Q286:R286"/>
    <mergeCell ref="O287:P287"/>
    <mergeCell ref="Q287:R287"/>
    <mergeCell ref="O289:P289"/>
    <mergeCell ref="Q289:R289"/>
    <mergeCell ref="O285:P285"/>
    <mergeCell ref="M287:N287"/>
    <mergeCell ref="A458:C458"/>
    <mergeCell ref="D231:F231"/>
    <mergeCell ref="G231:I231"/>
    <mergeCell ref="J231:L231"/>
    <mergeCell ref="D221:F221"/>
    <mergeCell ref="G221:I221"/>
    <mergeCell ref="J221:L221"/>
    <mergeCell ref="A236:Y238"/>
    <mergeCell ref="A435:Y449"/>
    <mergeCell ref="V403:X403"/>
    <mergeCell ref="P403:R403"/>
    <mergeCell ref="J399:L399"/>
    <mergeCell ref="M399:O399"/>
    <mergeCell ref="J365:L365"/>
    <mergeCell ref="M365:O365"/>
    <mergeCell ref="C377:F377"/>
    <mergeCell ref="G377:I377"/>
    <mergeCell ref="G378:I378"/>
    <mergeCell ref="C366:F366"/>
    <mergeCell ref="C370:F371"/>
    <mergeCell ref="P397:R397"/>
    <mergeCell ref="B402:I402"/>
    <mergeCell ref="M221:O221"/>
    <mergeCell ref="P221:R221"/>
    <mergeCell ref="Q26:R26"/>
    <mergeCell ref="G26:J26"/>
    <mergeCell ref="L105:M105"/>
    <mergeCell ref="L106:M106"/>
    <mergeCell ref="L107:M107"/>
    <mergeCell ref="K173:L173"/>
    <mergeCell ref="G170:J170"/>
    <mergeCell ref="P222:R222"/>
    <mergeCell ref="D227:F228"/>
    <mergeCell ref="G228:I228"/>
    <mergeCell ref="J228:L228"/>
    <mergeCell ref="H182:J182"/>
    <mergeCell ref="G172:J172"/>
    <mergeCell ref="D186:G186"/>
    <mergeCell ref="K186:M186"/>
    <mergeCell ref="H185:J185"/>
    <mergeCell ref="H186:J186"/>
    <mergeCell ref="D217:F218"/>
    <mergeCell ref="G217:R217"/>
    <mergeCell ref="G218:I218"/>
    <mergeCell ref="J218:L218"/>
    <mergeCell ref="M218:O218"/>
    <mergeCell ref="P218:R218"/>
    <mergeCell ref="D185:G185"/>
    <mergeCell ref="M25:N25"/>
    <mergeCell ref="M24:N24"/>
    <mergeCell ref="O24:P24"/>
    <mergeCell ref="G60:J60"/>
    <mergeCell ref="L108:M108"/>
    <mergeCell ref="L102:M102"/>
    <mergeCell ref="K26:L26"/>
    <mergeCell ref="M26:N26"/>
    <mergeCell ref="O26:P26"/>
    <mergeCell ref="M23:N23"/>
    <mergeCell ref="O23:P23"/>
    <mergeCell ref="Q23:R23"/>
    <mergeCell ref="Q24:R24"/>
    <mergeCell ref="E5:Q8"/>
    <mergeCell ref="E9:Q9"/>
    <mergeCell ref="Q22:R22"/>
    <mergeCell ref="K21:L22"/>
    <mergeCell ref="K23:L23"/>
    <mergeCell ref="O22:P22"/>
    <mergeCell ref="A428:Y429"/>
    <mergeCell ref="A85:Y93"/>
    <mergeCell ref="A147:Y155"/>
    <mergeCell ref="C115:K115"/>
    <mergeCell ref="L103:M103"/>
    <mergeCell ref="L104:M104"/>
    <mergeCell ref="V100:W100"/>
    <mergeCell ref="L100:M100"/>
    <mergeCell ref="L101:M101"/>
    <mergeCell ref="A97:U98"/>
    <mergeCell ref="V109:W109"/>
    <mergeCell ref="V110:W110"/>
    <mergeCell ref="V111:W111"/>
    <mergeCell ref="V112:W112"/>
    <mergeCell ref="C114:K114"/>
    <mergeCell ref="Q143:S143"/>
    <mergeCell ref="K169:L169"/>
    <mergeCell ref="K168:L168"/>
    <mergeCell ref="C113:K113"/>
    <mergeCell ref="V116:W116"/>
    <mergeCell ref="V113:W113"/>
    <mergeCell ref="A175:Y177"/>
    <mergeCell ref="G173:J173"/>
    <mergeCell ref="K185:M185"/>
    <mergeCell ref="V402:X402"/>
    <mergeCell ref="V400:X400"/>
    <mergeCell ref="V399:X399"/>
    <mergeCell ref="V398:X398"/>
    <mergeCell ref="V397:X397"/>
    <mergeCell ref="U253:V253"/>
    <mergeCell ref="U251:V251"/>
    <mergeCell ref="U250:V250"/>
    <mergeCell ref="V115:W115"/>
    <mergeCell ref="A381:Y389"/>
    <mergeCell ref="A207:Y210"/>
    <mergeCell ref="G162:J162"/>
    <mergeCell ref="K164:L164"/>
    <mergeCell ref="K161:L161"/>
    <mergeCell ref="C116:K116"/>
    <mergeCell ref="L143:M143"/>
    <mergeCell ref="Q144:S144"/>
    <mergeCell ref="G169:J169"/>
    <mergeCell ref="G168:J168"/>
    <mergeCell ref="G166:J166"/>
    <mergeCell ref="G165:J165"/>
    <mergeCell ref="G164:J164"/>
    <mergeCell ref="G163:J163"/>
    <mergeCell ref="K286:L286"/>
    <mergeCell ref="V114:W114"/>
    <mergeCell ref="V108:W108"/>
    <mergeCell ref="V107:W107"/>
    <mergeCell ref="V106:W106"/>
    <mergeCell ref="V105:W105"/>
    <mergeCell ref="V104:W104"/>
    <mergeCell ref="V103:W103"/>
    <mergeCell ref="V102:W102"/>
    <mergeCell ref="V101:W101"/>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1031</v>
      </c>
      <c r="B6" t="s">
        <v>51</v>
      </c>
      <c r="C6" t="s">
        <v>65</v>
      </c>
      <c r="D6">
        <v>1</v>
      </c>
    </row>
    <row r="7" spans="1:4" x14ac:dyDescent="0.25">
      <c r="A7">
        <v>2</v>
      </c>
      <c r="B7" t="s">
        <v>51</v>
      </c>
      <c r="C7" t="s">
        <v>90</v>
      </c>
      <c r="D7">
        <v>2</v>
      </c>
    </row>
    <row r="8" spans="1:4" x14ac:dyDescent="0.25">
      <c r="A8">
        <v>0</v>
      </c>
      <c r="B8" t="s">
        <v>51</v>
      </c>
      <c r="C8" t="s">
        <v>64</v>
      </c>
      <c r="D8">
        <v>3</v>
      </c>
    </row>
    <row r="9" spans="1:4" x14ac:dyDescent="0.25">
      <c r="A9">
        <v>0</v>
      </c>
      <c r="B9" t="s">
        <v>51</v>
      </c>
      <c r="C9" t="s">
        <v>89</v>
      </c>
      <c r="D9">
        <v>4</v>
      </c>
    </row>
    <row r="10" spans="1:4" x14ac:dyDescent="0.25">
      <c r="A10">
        <v>0</v>
      </c>
      <c r="B10" t="s">
        <v>52</v>
      </c>
      <c r="C10" t="s">
        <v>65</v>
      </c>
      <c r="D10">
        <v>1</v>
      </c>
    </row>
    <row r="11" spans="1:4" x14ac:dyDescent="0.25">
      <c r="A11">
        <v>0</v>
      </c>
      <c r="B11" t="s">
        <v>52</v>
      </c>
      <c r="C11" t="s">
        <v>90</v>
      </c>
      <c r="D11">
        <v>2</v>
      </c>
    </row>
    <row r="12" spans="1:4" x14ac:dyDescent="0.25">
      <c r="A12">
        <v>0</v>
      </c>
      <c r="B12" t="s">
        <v>52</v>
      </c>
      <c r="C12" t="s">
        <v>64</v>
      </c>
      <c r="D12">
        <v>3</v>
      </c>
    </row>
    <row r="13" spans="1:4" x14ac:dyDescent="0.25">
      <c r="A13">
        <v>0</v>
      </c>
      <c r="B13" t="s">
        <v>52</v>
      </c>
      <c r="C13" t="s">
        <v>89</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152</v>
      </c>
      <c r="C2">
        <v>24</v>
      </c>
      <c r="D2">
        <v>283</v>
      </c>
      <c r="E2">
        <v>0</v>
      </c>
      <c r="F2">
        <v>9</v>
      </c>
      <c r="G2">
        <v>4</v>
      </c>
    </row>
    <row r="3" spans="1:7" x14ac:dyDescent="0.25">
      <c r="A3">
        <v>2</v>
      </c>
      <c r="B3" t="s">
        <v>122</v>
      </c>
      <c r="C3">
        <v>0</v>
      </c>
      <c r="D3">
        <v>177</v>
      </c>
      <c r="E3">
        <v>0</v>
      </c>
      <c r="F3">
        <v>6</v>
      </c>
      <c r="G3">
        <v>6</v>
      </c>
    </row>
    <row r="4" spans="1:7" x14ac:dyDescent="0.25">
      <c r="A4">
        <v>3</v>
      </c>
      <c r="B4" t="s">
        <v>123</v>
      </c>
      <c r="C4">
        <v>8</v>
      </c>
      <c r="D4">
        <v>10</v>
      </c>
      <c r="E4">
        <v>0</v>
      </c>
      <c r="F4">
        <v>43</v>
      </c>
      <c r="G4">
        <v>59</v>
      </c>
    </row>
    <row r="5" spans="1:7" x14ac:dyDescent="0.25">
      <c r="A5">
        <v>4</v>
      </c>
      <c r="B5" t="s">
        <v>135</v>
      </c>
      <c r="C5">
        <v>0</v>
      </c>
      <c r="D5">
        <v>0</v>
      </c>
      <c r="E5">
        <v>0</v>
      </c>
      <c r="F5">
        <v>2</v>
      </c>
      <c r="G5">
        <v>17</v>
      </c>
    </row>
    <row r="6" spans="1:7" x14ac:dyDescent="0.25">
      <c r="A6">
        <v>5</v>
      </c>
      <c r="B6" t="s">
        <v>160</v>
      </c>
      <c r="C6">
        <v>4</v>
      </c>
      <c r="D6">
        <v>0</v>
      </c>
      <c r="E6">
        <v>0</v>
      </c>
      <c r="F6">
        <v>0</v>
      </c>
      <c r="G6">
        <v>12</v>
      </c>
    </row>
    <row r="7" spans="1:7" x14ac:dyDescent="0.25">
      <c r="A7">
        <v>6</v>
      </c>
      <c r="B7" t="s">
        <v>102</v>
      </c>
      <c r="C7">
        <v>12</v>
      </c>
      <c r="D7">
        <v>12</v>
      </c>
      <c r="E7">
        <v>0</v>
      </c>
      <c r="F7">
        <v>56</v>
      </c>
      <c r="G7">
        <v>39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152</v>
      </c>
      <c r="C2">
        <v>52</v>
      </c>
      <c r="D2">
        <v>622</v>
      </c>
      <c r="E2">
        <v>0</v>
      </c>
      <c r="F2">
        <v>31</v>
      </c>
      <c r="G2">
        <v>11</v>
      </c>
    </row>
    <row r="3" spans="1:7" x14ac:dyDescent="0.25">
      <c r="A3">
        <v>2</v>
      </c>
      <c r="B3" t="s">
        <v>122</v>
      </c>
      <c r="C3">
        <v>2</v>
      </c>
      <c r="D3">
        <v>406</v>
      </c>
      <c r="E3">
        <v>0</v>
      </c>
      <c r="F3">
        <v>18</v>
      </c>
      <c r="G3">
        <v>25</v>
      </c>
    </row>
    <row r="4" spans="1:7" x14ac:dyDescent="0.25">
      <c r="A4">
        <v>3</v>
      </c>
      <c r="B4" t="s">
        <v>123</v>
      </c>
      <c r="C4">
        <v>30</v>
      </c>
      <c r="D4">
        <v>21</v>
      </c>
      <c r="E4">
        <v>0</v>
      </c>
      <c r="F4">
        <v>168</v>
      </c>
      <c r="G4">
        <v>158</v>
      </c>
    </row>
    <row r="5" spans="1:7" x14ac:dyDescent="0.25">
      <c r="A5">
        <v>4</v>
      </c>
      <c r="B5" t="s">
        <v>153</v>
      </c>
      <c r="C5">
        <v>12</v>
      </c>
      <c r="D5">
        <v>11</v>
      </c>
      <c r="E5">
        <v>0</v>
      </c>
      <c r="F5">
        <v>1</v>
      </c>
      <c r="G5">
        <v>18</v>
      </c>
    </row>
    <row r="6" spans="1:7" x14ac:dyDescent="0.25">
      <c r="A6">
        <v>5</v>
      </c>
      <c r="B6" t="s">
        <v>135</v>
      </c>
      <c r="C6">
        <v>0</v>
      </c>
      <c r="D6">
        <v>0</v>
      </c>
      <c r="E6">
        <v>0</v>
      </c>
      <c r="F6">
        <v>4</v>
      </c>
      <c r="G6">
        <v>37</v>
      </c>
    </row>
    <row r="7" spans="1:7" x14ac:dyDescent="0.25">
      <c r="A7">
        <v>6</v>
      </c>
      <c r="B7" t="s">
        <v>102</v>
      </c>
      <c r="C7">
        <v>29</v>
      </c>
      <c r="D7">
        <v>30</v>
      </c>
      <c r="E7">
        <v>0</v>
      </c>
      <c r="F7">
        <v>171</v>
      </c>
      <c r="G7">
        <v>135</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106</v>
      </c>
      <c r="B1" t="s">
        <v>9</v>
      </c>
      <c r="C1" t="s">
        <v>107</v>
      </c>
    </row>
    <row r="2" spans="1:3" x14ac:dyDescent="0.25">
      <c r="A2">
        <v>684</v>
      </c>
      <c r="B2" t="s">
        <v>108</v>
      </c>
      <c r="C2" t="s">
        <v>161</v>
      </c>
    </row>
    <row r="3" spans="1:3" x14ac:dyDescent="0.25">
      <c r="A3">
        <v>675</v>
      </c>
      <c r="B3" t="s">
        <v>108</v>
      </c>
      <c r="C3" t="s">
        <v>162</v>
      </c>
    </row>
    <row r="4" spans="1:3" x14ac:dyDescent="0.25">
      <c r="A4">
        <v>682</v>
      </c>
      <c r="B4" t="s">
        <v>108</v>
      </c>
      <c r="C4" t="s">
        <v>163</v>
      </c>
    </row>
    <row r="5" spans="1:3" x14ac:dyDescent="0.25">
      <c r="A5">
        <v>715</v>
      </c>
      <c r="B5" t="s">
        <v>108</v>
      </c>
      <c r="C5" t="s">
        <v>164</v>
      </c>
    </row>
    <row r="6" spans="1:3" x14ac:dyDescent="0.25">
      <c r="A6">
        <v>716</v>
      </c>
      <c r="B6" t="s">
        <v>108</v>
      </c>
      <c r="C6" t="s">
        <v>165</v>
      </c>
    </row>
    <row r="7" spans="1:3" x14ac:dyDescent="0.25">
      <c r="A7">
        <v>4486</v>
      </c>
      <c r="B7" t="s">
        <v>5</v>
      </c>
      <c r="C7" t="s">
        <v>161</v>
      </c>
    </row>
    <row r="8" spans="1:3" x14ac:dyDescent="0.25">
      <c r="A8">
        <v>4421</v>
      </c>
      <c r="B8" t="s">
        <v>5</v>
      </c>
      <c r="C8" t="s">
        <v>162</v>
      </c>
    </row>
    <row r="9" spans="1:3" x14ac:dyDescent="0.25">
      <c r="A9">
        <v>4321</v>
      </c>
      <c r="B9" t="s">
        <v>5</v>
      </c>
      <c r="C9" t="s">
        <v>163</v>
      </c>
    </row>
    <row r="10" spans="1:3" x14ac:dyDescent="0.25">
      <c r="A10">
        <v>4245</v>
      </c>
      <c r="B10" t="s">
        <v>5</v>
      </c>
      <c r="C10" t="s">
        <v>164</v>
      </c>
    </row>
    <row r="11" spans="1:3" x14ac:dyDescent="0.25">
      <c r="A11">
        <v>4134</v>
      </c>
      <c r="B11" t="s">
        <v>5</v>
      </c>
      <c r="C11" t="s">
        <v>165</v>
      </c>
    </row>
    <row r="12" spans="1:3" x14ac:dyDescent="0.25">
      <c r="A12">
        <v>131</v>
      </c>
      <c r="B12" t="s">
        <v>6</v>
      </c>
      <c r="C12" t="s">
        <v>161</v>
      </c>
    </row>
    <row r="13" spans="1:3" x14ac:dyDescent="0.25">
      <c r="A13">
        <v>79</v>
      </c>
      <c r="B13" t="s">
        <v>6</v>
      </c>
      <c r="C13" t="s">
        <v>162</v>
      </c>
    </row>
    <row r="14" spans="1:3" x14ac:dyDescent="0.25">
      <c r="A14">
        <v>136</v>
      </c>
      <c r="B14" t="s">
        <v>6</v>
      </c>
      <c r="C14" t="s">
        <v>163</v>
      </c>
    </row>
    <row r="15" spans="1:3" x14ac:dyDescent="0.25">
      <c r="A15">
        <v>73</v>
      </c>
      <c r="B15" t="s">
        <v>6</v>
      </c>
      <c r="C15" t="s">
        <v>164</v>
      </c>
    </row>
    <row r="16" spans="1:3" x14ac:dyDescent="0.25">
      <c r="A16">
        <v>174</v>
      </c>
      <c r="B16" t="s">
        <v>6</v>
      </c>
      <c r="C16" t="s">
        <v>165</v>
      </c>
    </row>
    <row r="17" spans="1:3" x14ac:dyDescent="0.25">
      <c r="A17">
        <v>175</v>
      </c>
      <c r="B17" t="s">
        <v>7</v>
      </c>
      <c r="C17" t="s">
        <v>161</v>
      </c>
    </row>
    <row r="18" spans="1:3" x14ac:dyDescent="0.25">
      <c r="A18">
        <v>179</v>
      </c>
      <c r="B18" t="s">
        <v>7</v>
      </c>
      <c r="C18" t="s">
        <v>162</v>
      </c>
    </row>
    <row r="19" spans="1:3" x14ac:dyDescent="0.25">
      <c r="A19">
        <v>180</v>
      </c>
      <c r="B19" t="s">
        <v>7</v>
      </c>
      <c r="C19" t="s">
        <v>163</v>
      </c>
    </row>
    <row r="20" spans="1:3" x14ac:dyDescent="0.25">
      <c r="A20">
        <v>177</v>
      </c>
      <c r="B20" t="s">
        <v>7</v>
      </c>
      <c r="C20" t="s">
        <v>164</v>
      </c>
    </row>
    <row r="21" spans="1:3" x14ac:dyDescent="0.25">
      <c r="A21" s="2">
        <v>188</v>
      </c>
      <c r="B21" s="2" t="s">
        <v>7</v>
      </c>
      <c r="C21" s="2" t="s">
        <v>165</v>
      </c>
    </row>
    <row r="22" spans="1:3" x14ac:dyDescent="0.25">
      <c r="A22" s="2">
        <v>1</v>
      </c>
      <c r="B22" s="2" t="s">
        <v>133</v>
      </c>
      <c r="C22" s="2" t="s">
        <v>161</v>
      </c>
    </row>
    <row r="23" spans="1:3" x14ac:dyDescent="0.25">
      <c r="A23" s="2">
        <v>2</v>
      </c>
      <c r="B23" s="2" t="s">
        <v>133</v>
      </c>
      <c r="C23" s="2" t="s">
        <v>162</v>
      </c>
    </row>
    <row r="24" spans="1:3" x14ac:dyDescent="0.25">
      <c r="A24" s="2">
        <v>2</v>
      </c>
      <c r="B24" s="2" t="s">
        <v>133</v>
      </c>
      <c r="C24" s="2" t="s">
        <v>163</v>
      </c>
    </row>
    <row r="25" spans="1:3" x14ac:dyDescent="0.25">
      <c r="A25" s="2">
        <v>2</v>
      </c>
      <c r="B25" s="2" t="s">
        <v>133</v>
      </c>
      <c r="C25" s="2" t="s">
        <v>164</v>
      </c>
    </row>
    <row r="26" spans="1:3" x14ac:dyDescent="0.25">
      <c r="A26" s="2">
        <v>1</v>
      </c>
      <c r="B26" s="2" t="s">
        <v>133</v>
      </c>
      <c r="C26" s="2" t="s">
        <v>165</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1981</v>
      </c>
      <c r="C2" t="s">
        <v>34</v>
      </c>
    </row>
    <row r="3" spans="1:3" x14ac:dyDescent="0.25">
      <c r="A3" t="s">
        <v>112</v>
      </c>
      <c r="B3">
        <v>27046</v>
      </c>
      <c r="C3" t="s">
        <v>34</v>
      </c>
    </row>
    <row r="4" spans="1:3" x14ac:dyDescent="0.25">
      <c r="A4" t="s">
        <v>113</v>
      </c>
      <c r="B4">
        <v>1088</v>
      </c>
      <c r="C4" t="s">
        <v>34</v>
      </c>
    </row>
    <row r="5" spans="1:3" x14ac:dyDescent="0.25">
      <c r="A5" t="s">
        <v>30</v>
      </c>
      <c r="B5">
        <v>47207</v>
      </c>
      <c r="C5" t="s">
        <v>34</v>
      </c>
    </row>
    <row r="6" spans="1:3" x14ac:dyDescent="0.25">
      <c r="A6" t="s">
        <v>111</v>
      </c>
      <c r="B6">
        <v>106</v>
      </c>
      <c r="C6" t="s">
        <v>24</v>
      </c>
    </row>
    <row r="7" spans="1:3" x14ac:dyDescent="0.25">
      <c r="A7" t="s">
        <v>112</v>
      </c>
      <c r="B7">
        <v>1332</v>
      </c>
      <c r="C7" t="s">
        <v>24</v>
      </c>
    </row>
    <row r="8" spans="1:3" x14ac:dyDescent="0.25">
      <c r="A8" t="s">
        <v>113</v>
      </c>
      <c r="B8">
        <v>124</v>
      </c>
      <c r="C8" t="s">
        <v>24</v>
      </c>
    </row>
    <row r="9" spans="1:3" x14ac:dyDescent="0.25">
      <c r="A9" t="s">
        <v>30</v>
      </c>
      <c r="B9">
        <v>2365</v>
      </c>
      <c r="C9" t="s">
        <v>24</v>
      </c>
    </row>
    <row r="10" spans="1:3" x14ac:dyDescent="0.25">
      <c r="A10" t="s">
        <v>111</v>
      </c>
      <c r="B10">
        <v>163</v>
      </c>
      <c r="C10" t="s">
        <v>35</v>
      </c>
    </row>
    <row r="11" spans="1:3" x14ac:dyDescent="0.25">
      <c r="A11" t="s">
        <v>112</v>
      </c>
      <c r="B11">
        <v>2070</v>
      </c>
      <c r="C11" t="s">
        <v>35</v>
      </c>
    </row>
    <row r="12" spans="1:3" x14ac:dyDescent="0.25">
      <c r="A12" t="s">
        <v>113</v>
      </c>
      <c r="B12">
        <v>137</v>
      </c>
      <c r="C12" t="s">
        <v>35</v>
      </c>
    </row>
    <row r="13" spans="1:3" x14ac:dyDescent="0.25">
      <c r="A13" t="s">
        <v>30</v>
      </c>
      <c r="B13">
        <v>2463</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76.5703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392</v>
      </c>
      <c r="B2" t="s">
        <v>134</v>
      </c>
      <c r="C2" t="s">
        <v>3</v>
      </c>
      <c r="D2">
        <v>1</v>
      </c>
    </row>
    <row r="3" spans="1:4" x14ac:dyDescent="0.25">
      <c r="A3">
        <v>299</v>
      </c>
      <c r="B3" t="s">
        <v>134</v>
      </c>
      <c r="C3" t="s">
        <v>77</v>
      </c>
      <c r="D3">
        <v>1</v>
      </c>
    </row>
    <row r="4" spans="1:4" x14ac:dyDescent="0.25">
      <c r="A4">
        <v>54</v>
      </c>
      <c r="B4" t="s">
        <v>166</v>
      </c>
      <c r="C4" t="s">
        <v>3</v>
      </c>
      <c r="D4">
        <v>2</v>
      </c>
    </row>
    <row r="5" spans="1:4" x14ac:dyDescent="0.25">
      <c r="A5">
        <v>41</v>
      </c>
      <c r="B5" t="s">
        <v>166</v>
      </c>
      <c r="C5" t="s">
        <v>77</v>
      </c>
      <c r="D5">
        <v>2</v>
      </c>
    </row>
    <row r="6" spans="1:4" x14ac:dyDescent="0.25">
      <c r="A6">
        <v>0</v>
      </c>
      <c r="B6" t="s">
        <v>167</v>
      </c>
      <c r="C6" t="s">
        <v>3</v>
      </c>
      <c r="D6">
        <v>3</v>
      </c>
    </row>
    <row r="7" spans="1:4" x14ac:dyDescent="0.25">
      <c r="A7">
        <v>0</v>
      </c>
      <c r="B7" t="s">
        <v>167</v>
      </c>
      <c r="C7" t="s">
        <v>77</v>
      </c>
      <c r="D7">
        <v>3</v>
      </c>
    </row>
    <row r="8" spans="1:4" x14ac:dyDescent="0.25">
      <c r="A8">
        <v>8</v>
      </c>
      <c r="B8" t="s">
        <v>168</v>
      </c>
      <c r="C8" t="s">
        <v>3</v>
      </c>
      <c r="D8">
        <v>4</v>
      </c>
    </row>
    <row r="9" spans="1:4" x14ac:dyDescent="0.25">
      <c r="A9">
        <v>4</v>
      </c>
      <c r="B9" t="s">
        <v>168</v>
      </c>
      <c r="C9" t="s">
        <v>77</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7991</v>
      </c>
      <c r="C2" t="s">
        <v>34</v>
      </c>
    </row>
    <row r="3" spans="1:3" x14ac:dyDescent="0.25">
      <c r="A3" t="s">
        <v>112</v>
      </c>
      <c r="B3">
        <v>80943</v>
      </c>
      <c r="C3" t="s">
        <v>34</v>
      </c>
    </row>
    <row r="4" spans="1:3" x14ac:dyDescent="0.25">
      <c r="A4" t="s">
        <v>113</v>
      </c>
      <c r="B4">
        <v>3130</v>
      </c>
      <c r="C4" t="s">
        <v>34</v>
      </c>
    </row>
    <row r="5" spans="1:3" x14ac:dyDescent="0.25">
      <c r="A5" t="s">
        <v>30</v>
      </c>
      <c r="B5">
        <v>138061</v>
      </c>
      <c r="C5" t="s">
        <v>34</v>
      </c>
    </row>
    <row r="6" spans="1:3" x14ac:dyDescent="0.25">
      <c r="A6" t="s">
        <v>111</v>
      </c>
      <c r="B6">
        <v>409</v>
      </c>
      <c r="C6" t="s">
        <v>24</v>
      </c>
    </row>
    <row r="7" spans="1:3" x14ac:dyDescent="0.25">
      <c r="A7" t="s">
        <v>112</v>
      </c>
      <c r="B7">
        <v>4091</v>
      </c>
      <c r="C7" t="s">
        <v>24</v>
      </c>
    </row>
    <row r="8" spans="1:3" x14ac:dyDescent="0.25">
      <c r="A8" t="s">
        <v>113</v>
      </c>
      <c r="B8">
        <v>361</v>
      </c>
      <c r="C8" t="s">
        <v>24</v>
      </c>
    </row>
    <row r="9" spans="1:3" x14ac:dyDescent="0.25">
      <c r="A9" t="s">
        <v>30</v>
      </c>
      <c r="B9">
        <v>6219</v>
      </c>
      <c r="C9" t="s">
        <v>24</v>
      </c>
    </row>
    <row r="10" spans="1:3" x14ac:dyDescent="0.25">
      <c r="A10" t="s">
        <v>111</v>
      </c>
      <c r="B10">
        <v>778</v>
      </c>
      <c r="C10" t="s">
        <v>35</v>
      </c>
    </row>
    <row r="11" spans="1:3" x14ac:dyDescent="0.25">
      <c r="A11" t="s">
        <v>112</v>
      </c>
      <c r="B11">
        <v>6570</v>
      </c>
      <c r="C11" t="s">
        <v>35</v>
      </c>
    </row>
    <row r="12" spans="1:3" x14ac:dyDescent="0.25">
      <c r="A12" t="s">
        <v>113</v>
      </c>
      <c r="B12">
        <v>385</v>
      </c>
      <c r="C12" t="s">
        <v>35</v>
      </c>
    </row>
    <row r="13" spans="1:3" x14ac:dyDescent="0.25">
      <c r="A13" t="s">
        <v>30</v>
      </c>
      <c r="B13">
        <v>7021</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76.5703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1197</v>
      </c>
      <c r="B2" t="s">
        <v>134</v>
      </c>
      <c r="C2" t="s">
        <v>3</v>
      </c>
      <c r="D2">
        <v>1</v>
      </c>
    </row>
    <row r="3" spans="1:4" x14ac:dyDescent="0.25">
      <c r="A3">
        <v>1054</v>
      </c>
      <c r="B3" t="s">
        <v>134</v>
      </c>
      <c r="C3" t="s">
        <v>77</v>
      </c>
      <c r="D3">
        <v>1</v>
      </c>
    </row>
    <row r="4" spans="1:4" x14ac:dyDescent="0.25">
      <c r="A4">
        <v>143</v>
      </c>
      <c r="B4" t="s">
        <v>166</v>
      </c>
      <c r="C4" t="s">
        <v>3</v>
      </c>
      <c r="D4">
        <v>2</v>
      </c>
    </row>
    <row r="5" spans="1:4" x14ac:dyDescent="0.25">
      <c r="A5">
        <v>120</v>
      </c>
      <c r="B5" t="s">
        <v>166</v>
      </c>
      <c r="C5" t="s">
        <v>77</v>
      </c>
      <c r="D5">
        <v>2</v>
      </c>
    </row>
    <row r="6" spans="1:4" x14ac:dyDescent="0.25">
      <c r="A6">
        <v>0</v>
      </c>
      <c r="B6" t="s">
        <v>167</v>
      </c>
      <c r="C6" t="s">
        <v>3</v>
      </c>
      <c r="D6">
        <v>3</v>
      </c>
    </row>
    <row r="7" spans="1:4" x14ac:dyDescent="0.25">
      <c r="A7">
        <v>3</v>
      </c>
      <c r="B7" t="s">
        <v>167</v>
      </c>
      <c r="C7" t="s">
        <v>77</v>
      </c>
      <c r="D7">
        <v>3</v>
      </c>
    </row>
    <row r="8" spans="1:4" x14ac:dyDescent="0.25">
      <c r="A8">
        <v>19</v>
      </c>
      <c r="B8" t="s">
        <v>168</v>
      </c>
      <c r="C8" t="s">
        <v>3</v>
      </c>
      <c r="D8">
        <v>4</v>
      </c>
    </row>
    <row r="9" spans="1:4" x14ac:dyDescent="0.25">
      <c r="A9">
        <v>10</v>
      </c>
      <c r="B9" t="s">
        <v>168</v>
      </c>
      <c r="C9" t="s">
        <v>77</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95</v>
      </c>
      <c r="B1" t="s">
        <v>2</v>
      </c>
      <c r="C1" t="s">
        <v>100</v>
      </c>
      <c r="D1" t="s">
        <v>110</v>
      </c>
      <c r="E1" t="s">
        <v>114</v>
      </c>
    </row>
    <row r="2" spans="1:5" x14ac:dyDescent="0.25">
      <c r="A2">
        <v>1</v>
      </c>
      <c r="B2" t="s">
        <v>34</v>
      </c>
      <c r="C2">
        <v>6696</v>
      </c>
      <c r="D2" t="s">
        <v>115</v>
      </c>
      <c r="E2">
        <v>1</v>
      </c>
    </row>
    <row r="3" spans="1:5" x14ac:dyDescent="0.25">
      <c r="A3">
        <v>2</v>
      </c>
      <c r="B3" t="s">
        <v>35</v>
      </c>
      <c r="C3">
        <v>380</v>
      </c>
      <c r="D3" t="s">
        <v>115</v>
      </c>
      <c r="E3">
        <v>1</v>
      </c>
    </row>
    <row r="4" spans="1:5" x14ac:dyDescent="0.25">
      <c r="A4">
        <v>3</v>
      </c>
      <c r="B4" t="s">
        <v>36</v>
      </c>
      <c r="C4">
        <v>180</v>
      </c>
      <c r="D4" t="s">
        <v>115</v>
      </c>
      <c r="E4">
        <v>1</v>
      </c>
    </row>
    <row r="5" spans="1:5" x14ac:dyDescent="0.25">
      <c r="A5">
        <v>4</v>
      </c>
      <c r="B5" t="s">
        <v>37</v>
      </c>
      <c r="C5">
        <v>11</v>
      </c>
      <c r="D5" t="s">
        <v>115</v>
      </c>
      <c r="E5">
        <v>1</v>
      </c>
    </row>
    <row r="6" spans="1:5" x14ac:dyDescent="0.25">
      <c r="A6">
        <v>5</v>
      </c>
      <c r="B6" t="s">
        <v>38</v>
      </c>
      <c r="C6">
        <v>0</v>
      </c>
      <c r="D6" t="s">
        <v>115</v>
      </c>
      <c r="E6">
        <v>1</v>
      </c>
    </row>
    <row r="7" spans="1:5" x14ac:dyDescent="0.25">
      <c r="A7">
        <v>6</v>
      </c>
      <c r="B7" t="s">
        <v>46</v>
      </c>
      <c r="C7">
        <v>4</v>
      </c>
      <c r="D7" t="s">
        <v>115</v>
      </c>
      <c r="E7">
        <v>1</v>
      </c>
    </row>
    <row r="8" spans="1:5" x14ac:dyDescent="0.25">
      <c r="A8">
        <v>7</v>
      </c>
      <c r="B8" t="s">
        <v>116</v>
      </c>
      <c r="C8">
        <v>0</v>
      </c>
      <c r="D8" t="s">
        <v>115</v>
      </c>
      <c r="E8">
        <v>1</v>
      </c>
    </row>
    <row r="9" spans="1:5" x14ac:dyDescent="0.25">
      <c r="A9">
        <v>8</v>
      </c>
      <c r="B9" t="s">
        <v>4</v>
      </c>
      <c r="C9">
        <v>0</v>
      </c>
      <c r="D9" t="s">
        <v>115</v>
      </c>
      <c r="E9">
        <v>1</v>
      </c>
    </row>
    <row r="10" spans="1:5" x14ac:dyDescent="0.25">
      <c r="A10">
        <v>9</v>
      </c>
      <c r="B10" t="s">
        <v>39</v>
      </c>
      <c r="C10">
        <v>6</v>
      </c>
      <c r="D10" t="s">
        <v>115</v>
      </c>
      <c r="E10">
        <v>1</v>
      </c>
    </row>
    <row r="11" spans="1:5" x14ac:dyDescent="0.25">
      <c r="A11">
        <v>10</v>
      </c>
      <c r="B11" t="s">
        <v>40</v>
      </c>
      <c r="C11">
        <v>0</v>
      </c>
      <c r="D11" t="s">
        <v>115</v>
      </c>
      <c r="E11">
        <v>1</v>
      </c>
    </row>
    <row r="12" spans="1:5" x14ac:dyDescent="0.25">
      <c r="A12">
        <v>11</v>
      </c>
      <c r="B12" t="s">
        <v>41</v>
      </c>
      <c r="C12">
        <v>321</v>
      </c>
      <c r="D12" t="s">
        <v>115</v>
      </c>
      <c r="E12">
        <v>1</v>
      </c>
    </row>
    <row r="13" spans="1:5" x14ac:dyDescent="0.25">
      <c r="A13">
        <v>12</v>
      </c>
      <c r="B13" t="s">
        <v>42</v>
      </c>
      <c r="C13">
        <v>0</v>
      </c>
      <c r="D13" t="s">
        <v>115</v>
      </c>
      <c r="E13">
        <v>1</v>
      </c>
    </row>
    <row r="14" spans="1:5" x14ac:dyDescent="0.25">
      <c r="A14">
        <v>13</v>
      </c>
      <c r="B14" t="s">
        <v>11</v>
      </c>
      <c r="C14">
        <v>14</v>
      </c>
      <c r="D14" t="s">
        <v>115</v>
      </c>
      <c r="E14">
        <v>1</v>
      </c>
    </row>
    <row r="15" spans="1:5" x14ac:dyDescent="0.25">
      <c r="A15">
        <v>14</v>
      </c>
      <c r="B15" t="s">
        <v>43</v>
      </c>
      <c r="C15">
        <v>6</v>
      </c>
      <c r="D15" t="s">
        <v>115</v>
      </c>
      <c r="E15">
        <v>1</v>
      </c>
    </row>
    <row r="16" spans="1:5" x14ac:dyDescent="0.25">
      <c r="A16">
        <v>15</v>
      </c>
      <c r="B16" t="s">
        <v>44</v>
      </c>
      <c r="C16">
        <v>1</v>
      </c>
      <c r="D16" t="s">
        <v>115</v>
      </c>
      <c r="E16">
        <v>1</v>
      </c>
    </row>
    <row r="17" spans="1:5" x14ac:dyDescent="0.25">
      <c r="A17">
        <v>16</v>
      </c>
      <c r="B17" t="s">
        <v>45</v>
      </c>
      <c r="C17">
        <v>3</v>
      </c>
      <c r="D17" t="s">
        <v>115</v>
      </c>
      <c r="E17">
        <v>1</v>
      </c>
    </row>
    <row r="18" spans="1:5" x14ac:dyDescent="0.25">
      <c r="A18">
        <v>1</v>
      </c>
      <c r="B18" t="s">
        <v>34</v>
      </c>
      <c r="C18">
        <v>2073</v>
      </c>
      <c r="D18" t="s">
        <v>12</v>
      </c>
      <c r="E18">
        <v>2</v>
      </c>
    </row>
    <row r="19" spans="1:5" x14ac:dyDescent="0.25">
      <c r="A19">
        <v>2</v>
      </c>
      <c r="B19" t="s">
        <v>35</v>
      </c>
      <c r="C19">
        <v>111</v>
      </c>
      <c r="D19" t="s">
        <v>12</v>
      </c>
      <c r="E19">
        <v>2</v>
      </c>
    </row>
    <row r="20" spans="1:5" x14ac:dyDescent="0.25">
      <c r="A20">
        <v>3</v>
      </c>
      <c r="B20" t="s">
        <v>36</v>
      </c>
      <c r="C20">
        <v>72</v>
      </c>
      <c r="D20" t="s">
        <v>12</v>
      </c>
      <c r="E20">
        <v>2</v>
      </c>
    </row>
    <row r="21" spans="1:5" x14ac:dyDescent="0.25">
      <c r="A21">
        <v>4</v>
      </c>
      <c r="B21" t="s">
        <v>37</v>
      </c>
      <c r="C21">
        <v>0</v>
      </c>
      <c r="D21" t="s">
        <v>12</v>
      </c>
      <c r="E21">
        <v>2</v>
      </c>
    </row>
    <row r="22" spans="1:5" x14ac:dyDescent="0.25">
      <c r="A22">
        <v>5</v>
      </c>
      <c r="B22" t="s">
        <v>38</v>
      </c>
      <c r="C22">
        <v>0</v>
      </c>
      <c r="D22" t="s">
        <v>12</v>
      </c>
      <c r="E22">
        <v>2</v>
      </c>
    </row>
    <row r="23" spans="1:5" x14ac:dyDescent="0.25">
      <c r="A23">
        <v>6</v>
      </c>
      <c r="B23" t="s">
        <v>46</v>
      </c>
      <c r="C23">
        <v>0</v>
      </c>
      <c r="D23" t="s">
        <v>12</v>
      </c>
      <c r="E23">
        <v>2</v>
      </c>
    </row>
    <row r="24" spans="1:5" x14ac:dyDescent="0.25">
      <c r="A24">
        <v>7</v>
      </c>
      <c r="B24" t="s">
        <v>116</v>
      </c>
      <c r="C24">
        <v>0</v>
      </c>
      <c r="D24" t="s">
        <v>12</v>
      </c>
      <c r="E24">
        <v>2</v>
      </c>
    </row>
    <row r="25" spans="1:5" x14ac:dyDescent="0.25">
      <c r="A25">
        <v>8</v>
      </c>
      <c r="B25" t="s">
        <v>4</v>
      </c>
      <c r="C25">
        <v>1</v>
      </c>
      <c r="D25" t="s">
        <v>12</v>
      </c>
      <c r="E25">
        <v>2</v>
      </c>
    </row>
    <row r="26" spans="1:5" x14ac:dyDescent="0.25">
      <c r="A26">
        <v>9</v>
      </c>
      <c r="B26" t="s">
        <v>39</v>
      </c>
      <c r="C26">
        <v>2</v>
      </c>
      <c r="D26" t="s">
        <v>12</v>
      </c>
      <c r="E26">
        <v>2</v>
      </c>
    </row>
    <row r="27" spans="1:5" x14ac:dyDescent="0.25">
      <c r="A27">
        <v>10</v>
      </c>
      <c r="B27" t="s">
        <v>40</v>
      </c>
      <c r="C27">
        <v>0</v>
      </c>
      <c r="D27" t="s">
        <v>12</v>
      </c>
      <c r="E27">
        <v>2</v>
      </c>
    </row>
    <row r="28" spans="1:5" x14ac:dyDescent="0.25">
      <c r="A28">
        <v>11</v>
      </c>
      <c r="B28" t="s">
        <v>41</v>
      </c>
      <c r="C28">
        <v>104</v>
      </c>
      <c r="D28" t="s">
        <v>12</v>
      </c>
      <c r="E28">
        <v>2</v>
      </c>
    </row>
    <row r="29" spans="1:5" x14ac:dyDescent="0.25">
      <c r="A29">
        <v>12</v>
      </c>
      <c r="B29" t="s">
        <v>42</v>
      </c>
      <c r="C29">
        <v>0</v>
      </c>
      <c r="D29" t="s">
        <v>12</v>
      </c>
      <c r="E29">
        <v>2</v>
      </c>
    </row>
    <row r="30" spans="1:5" x14ac:dyDescent="0.25">
      <c r="A30">
        <v>13</v>
      </c>
      <c r="B30" t="s">
        <v>11</v>
      </c>
      <c r="C30">
        <v>1</v>
      </c>
      <c r="D30" t="s">
        <v>12</v>
      </c>
      <c r="E30">
        <v>2</v>
      </c>
    </row>
    <row r="31" spans="1:5" x14ac:dyDescent="0.25">
      <c r="A31">
        <v>14</v>
      </c>
      <c r="B31" t="s">
        <v>43</v>
      </c>
      <c r="C31">
        <v>1</v>
      </c>
      <c r="D31" t="s">
        <v>12</v>
      </c>
      <c r="E31">
        <v>2</v>
      </c>
    </row>
    <row r="32" spans="1:5" x14ac:dyDescent="0.25">
      <c r="A32">
        <v>15</v>
      </c>
      <c r="B32" t="s">
        <v>44</v>
      </c>
      <c r="C32">
        <v>0</v>
      </c>
      <c r="D32" t="s">
        <v>12</v>
      </c>
      <c r="E32">
        <v>2</v>
      </c>
    </row>
    <row r="33" spans="1:5" x14ac:dyDescent="0.25">
      <c r="A33">
        <v>16</v>
      </c>
      <c r="B33" t="s">
        <v>45</v>
      </c>
      <c r="C33">
        <v>0</v>
      </c>
      <c r="D33" t="s">
        <v>12</v>
      </c>
      <c r="E33">
        <v>2</v>
      </c>
    </row>
    <row r="34" spans="1:5" x14ac:dyDescent="0.25">
      <c r="A34">
        <v>1</v>
      </c>
      <c r="B34" t="s">
        <v>34</v>
      </c>
      <c r="C34">
        <v>2482</v>
      </c>
      <c r="D34" t="s">
        <v>94</v>
      </c>
      <c r="E34">
        <v>3</v>
      </c>
    </row>
    <row r="35" spans="1:5" x14ac:dyDescent="0.25">
      <c r="A35">
        <v>2</v>
      </c>
      <c r="B35" t="s">
        <v>35</v>
      </c>
      <c r="C35">
        <v>99</v>
      </c>
      <c r="D35" t="s">
        <v>94</v>
      </c>
      <c r="E35">
        <v>3</v>
      </c>
    </row>
    <row r="36" spans="1:5" x14ac:dyDescent="0.25">
      <c r="A36">
        <v>3</v>
      </c>
      <c r="B36" t="s">
        <v>36</v>
      </c>
      <c r="C36">
        <v>30</v>
      </c>
      <c r="D36" t="s">
        <v>94</v>
      </c>
      <c r="E36">
        <v>3</v>
      </c>
    </row>
    <row r="37" spans="1:5" x14ac:dyDescent="0.25">
      <c r="A37">
        <v>4</v>
      </c>
      <c r="B37" t="s">
        <v>37</v>
      </c>
      <c r="C37">
        <v>1</v>
      </c>
      <c r="D37" t="s">
        <v>94</v>
      </c>
      <c r="E37">
        <v>3</v>
      </c>
    </row>
    <row r="38" spans="1:5" x14ac:dyDescent="0.25">
      <c r="A38">
        <v>5</v>
      </c>
      <c r="B38" t="s">
        <v>38</v>
      </c>
      <c r="C38">
        <v>3</v>
      </c>
      <c r="D38" t="s">
        <v>94</v>
      </c>
      <c r="E38">
        <v>3</v>
      </c>
    </row>
    <row r="39" spans="1:5" x14ac:dyDescent="0.25">
      <c r="A39">
        <v>6</v>
      </c>
      <c r="B39" t="s">
        <v>46</v>
      </c>
      <c r="C39">
        <v>0</v>
      </c>
      <c r="D39" t="s">
        <v>94</v>
      </c>
      <c r="E39">
        <v>3</v>
      </c>
    </row>
    <row r="40" spans="1:5" x14ac:dyDescent="0.25">
      <c r="A40">
        <v>7</v>
      </c>
      <c r="B40" t="s">
        <v>116</v>
      </c>
      <c r="C40">
        <v>0</v>
      </c>
      <c r="D40" t="s">
        <v>94</v>
      </c>
      <c r="E40">
        <v>3</v>
      </c>
    </row>
    <row r="41" spans="1:5" x14ac:dyDescent="0.25">
      <c r="A41">
        <v>8</v>
      </c>
      <c r="B41" t="s">
        <v>4</v>
      </c>
      <c r="C41">
        <v>0</v>
      </c>
      <c r="D41" t="s">
        <v>94</v>
      </c>
      <c r="E41">
        <v>3</v>
      </c>
    </row>
    <row r="42" spans="1:5" x14ac:dyDescent="0.25">
      <c r="A42">
        <v>9</v>
      </c>
      <c r="B42" t="s">
        <v>39</v>
      </c>
      <c r="C42">
        <v>0</v>
      </c>
      <c r="D42" t="s">
        <v>94</v>
      </c>
      <c r="E42">
        <v>3</v>
      </c>
    </row>
    <row r="43" spans="1:5" x14ac:dyDescent="0.25">
      <c r="A43">
        <v>10</v>
      </c>
      <c r="B43" t="s">
        <v>40</v>
      </c>
      <c r="C43">
        <v>0</v>
      </c>
      <c r="D43" t="s">
        <v>94</v>
      </c>
      <c r="E43">
        <v>3</v>
      </c>
    </row>
    <row r="44" spans="1:5" x14ac:dyDescent="0.25">
      <c r="A44">
        <v>11</v>
      </c>
      <c r="B44" t="s">
        <v>41</v>
      </c>
      <c r="C44">
        <v>0</v>
      </c>
      <c r="D44" t="s">
        <v>94</v>
      </c>
      <c r="E44">
        <v>3</v>
      </c>
    </row>
    <row r="45" spans="1:5" x14ac:dyDescent="0.25">
      <c r="A45">
        <v>12</v>
      </c>
      <c r="B45" t="s">
        <v>42</v>
      </c>
      <c r="C45">
        <v>0</v>
      </c>
      <c r="D45" t="s">
        <v>94</v>
      </c>
      <c r="E45">
        <v>3</v>
      </c>
    </row>
    <row r="46" spans="1:5" x14ac:dyDescent="0.25">
      <c r="A46">
        <v>13</v>
      </c>
      <c r="B46" t="s">
        <v>11</v>
      </c>
      <c r="C46">
        <v>0</v>
      </c>
      <c r="D46" t="s">
        <v>94</v>
      </c>
      <c r="E46">
        <v>3</v>
      </c>
    </row>
    <row r="47" spans="1:5" x14ac:dyDescent="0.25">
      <c r="A47">
        <v>14</v>
      </c>
      <c r="B47" t="s">
        <v>43</v>
      </c>
      <c r="C47">
        <v>0</v>
      </c>
      <c r="D47" t="s">
        <v>94</v>
      </c>
      <c r="E47">
        <v>3</v>
      </c>
    </row>
    <row r="48" spans="1:5" x14ac:dyDescent="0.25">
      <c r="A48">
        <v>15</v>
      </c>
      <c r="B48" t="s">
        <v>44</v>
      </c>
      <c r="C48">
        <v>0</v>
      </c>
      <c r="D48" t="s">
        <v>94</v>
      </c>
      <c r="E48">
        <v>3</v>
      </c>
    </row>
    <row r="49" spans="1:5" x14ac:dyDescent="0.25">
      <c r="A49">
        <v>16</v>
      </c>
      <c r="B49" t="s">
        <v>45</v>
      </c>
      <c r="C49">
        <v>0</v>
      </c>
      <c r="D49" t="s">
        <v>94</v>
      </c>
      <c r="E49">
        <v>3</v>
      </c>
    </row>
    <row r="50" spans="1:5" x14ac:dyDescent="0.25">
      <c r="A50">
        <v>1</v>
      </c>
      <c r="B50" t="s">
        <v>34</v>
      </c>
      <c r="C50">
        <v>823</v>
      </c>
      <c r="D50" t="s">
        <v>84</v>
      </c>
      <c r="E50">
        <v>4</v>
      </c>
    </row>
    <row r="51" spans="1:5" x14ac:dyDescent="0.25">
      <c r="A51">
        <v>2</v>
      </c>
      <c r="B51" t="s">
        <v>35</v>
      </c>
      <c r="C51">
        <v>76</v>
      </c>
      <c r="D51" t="s">
        <v>84</v>
      </c>
      <c r="E51">
        <v>4</v>
      </c>
    </row>
    <row r="52" spans="1:5" x14ac:dyDescent="0.25">
      <c r="A52">
        <v>3</v>
      </c>
      <c r="B52" t="s">
        <v>36</v>
      </c>
      <c r="C52">
        <v>13</v>
      </c>
      <c r="D52" t="s">
        <v>84</v>
      </c>
      <c r="E52">
        <v>4</v>
      </c>
    </row>
    <row r="53" spans="1:5" x14ac:dyDescent="0.25">
      <c r="A53">
        <v>4</v>
      </c>
      <c r="B53" t="s">
        <v>37</v>
      </c>
      <c r="C53">
        <v>1</v>
      </c>
      <c r="D53" t="s">
        <v>84</v>
      </c>
      <c r="E53">
        <v>4</v>
      </c>
    </row>
    <row r="54" spans="1:5" x14ac:dyDescent="0.25">
      <c r="A54">
        <v>5</v>
      </c>
      <c r="B54" t="s">
        <v>38</v>
      </c>
      <c r="C54">
        <v>0</v>
      </c>
      <c r="D54" t="s">
        <v>84</v>
      </c>
      <c r="E54">
        <v>4</v>
      </c>
    </row>
    <row r="55" spans="1:5" x14ac:dyDescent="0.25">
      <c r="A55">
        <v>6</v>
      </c>
      <c r="B55" t="s">
        <v>46</v>
      </c>
      <c r="C55">
        <v>0</v>
      </c>
      <c r="D55" t="s">
        <v>84</v>
      </c>
      <c r="E55">
        <v>4</v>
      </c>
    </row>
    <row r="56" spans="1:5" x14ac:dyDescent="0.25">
      <c r="A56">
        <v>7</v>
      </c>
      <c r="B56" t="s">
        <v>116</v>
      </c>
      <c r="C56">
        <v>0</v>
      </c>
      <c r="D56" t="s">
        <v>84</v>
      </c>
      <c r="E56">
        <v>4</v>
      </c>
    </row>
    <row r="57" spans="1:5" x14ac:dyDescent="0.25">
      <c r="A57">
        <v>8</v>
      </c>
      <c r="B57" t="s">
        <v>4</v>
      </c>
      <c r="C57">
        <v>0</v>
      </c>
      <c r="D57" t="s">
        <v>84</v>
      </c>
      <c r="E57">
        <v>4</v>
      </c>
    </row>
    <row r="58" spans="1:5" x14ac:dyDescent="0.25">
      <c r="A58">
        <v>9</v>
      </c>
      <c r="B58" t="s">
        <v>39</v>
      </c>
      <c r="C58">
        <v>0</v>
      </c>
      <c r="D58" t="s">
        <v>84</v>
      </c>
      <c r="E58">
        <v>4</v>
      </c>
    </row>
    <row r="59" spans="1:5" x14ac:dyDescent="0.25">
      <c r="A59">
        <v>10</v>
      </c>
      <c r="B59" t="s">
        <v>40</v>
      </c>
      <c r="C59">
        <v>0</v>
      </c>
      <c r="D59" t="s">
        <v>84</v>
      </c>
      <c r="E59">
        <v>4</v>
      </c>
    </row>
    <row r="60" spans="1:5" x14ac:dyDescent="0.25">
      <c r="A60">
        <v>11</v>
      </c>
      <c r="B60" t="s">
        <v>41</v>
      </c>
      <c r="C60">
        <v>4</v>
      </c>
      <c r="D60" t="s">
        <v>84</v>
      </c>
      <c r="E60">
        <v>4</v>
      </c>
    </row>
    <row r="61" spans="1:5" x14ac:dyDescent="0.25">
      <c r="A61">
        <v>12</v>
      </c>
      <c r="B61" t="s">
        <v>42</v>
      </c>
      <c r="C61">
        <v>0</v>
      </c>
      <c r="D61" t="s">
        <v>84</v>
      </c>
      <c r="E61">
        <v>4</v>
      </c>
    </row>
    <row r="62" spans="1:5" x14ac:dyDescent="0.25">
      <c r="A62">
        <v>13</v>
      </c>
      <c r="B62" t="s">
        <v>11</v>
      </c>
      <c r="C62">
        <v>0</v>
      </c>
      <c r="D62" t="s">
        <v>84</v>
      </c>
      <c r="E62">
        <v>4</v>
      </c>
    </row>
    <row r="63" spans="1:5" x14ac:dyDescent="0.25">
      <c r="A63">
        <v>14</v>
      </c>
      <c r="B63" t="s">
        <v>43</v>
      </c>
      <c r="C63">
        <v>1</v>
      </c>
      <c r="D63" t="s">
        <v>84</v>
      </c>
      <c r="E63">
        <v>4</v>
      </c>
    </row>
    <row r="64" spans="1:5" x14ac:dyDescent="0.25">
      <c r="A64">
        <v>15</v>
      </c>
      <c r="B64" t="s">
        <v>44</v>
      </c>
      <c r="C64">
        <v>0</v>
      </c>
      <c r="D64" t="s">
        <v>84</v>
      </c>
      <c r="E64">
        <v>4</v>
      </c>
    </row>
    <row r="65" spans="1:5" x14ac:dyDescent="0.25">
      <c r="A65">
        <v>16</v>
      </c>
      <c r="B65" t="s">
        <v>45</v>
      </c>
      <c r="C65">
        <v>0</v>
      </c>
      <c r="D65" t="s">
        <v>84</v>
      </c>
      <c r="E65">
        <v>4</v>
      </c>
    </row>
    <row r="66" spans="1:5" x14ac:dyDescent="0.25">
      <c r="A66">
        <v>1</v>
      </c>
      <c r="B66" t="s">
        <v>34</v>
      </c>
      <c r="C66">
        <v>67</v>
      </c>
      <c r="D66" t="s">
        <v>117</v>
      </c>
      <c r="E66">
        <v>5</v>
      </c>
    </row>
    <row r="67" spans="1:5" x14ac:dyDescent="0.25">
      <c r="A67">
        <v>2</v>
      </c>
      <c r="B67" t="s">
        <v>35</v>
      </c>
      <c r="C67">
        <v>18</v>
      </c>
      <c r="D67" t="s">
        <v>117</v>
      </c>
      <c r="E67">
        <v>5</v>
      </c>
    </row>
    <row r="68" spans="1:5" x14ac:dyDescent="0.25">
      <c r="A68">
        <v>3</v>
      </c>
      <c r="B68" t="s">
        <v>36</v>
      </c>
      <c r="C68">
        <v>7</v>
      </c>
      <c r="D68" t="s">
        <v>117</v>
      </c>
      <c r="E68">
        <v>5</v>
      </c>
    </row>
    <row r="69" spans="1:5" x14ac:dyDescent="0.25">
      <c r="A69">
        <v>4</v>
      </c>
      <c r="B69" t="s">
        <v>37</v>
      </c>
      <c r="C69">
        <v>1</v>
      </c>
      <c r="D69" t="s">
        <v>117</v>
      </c>
      <c r="E69">
        <v>5</v>
      </c>
    </row>
    <row r="70" spans="1:5" x14ac:dyDescent="0.25">
      <c r="A70">
        <v>5</v>
      </c>
      <c r="B70" t="s">
        <v>38</v>
      </c>
      <c r="C70">
        <v>0</v>
      </c>
      <c r="D70" t="s">
        <v>117</v>
      </c>
      <c r="E70">
        <v>5</v>
      </c>
    </row>
    <row r="71" spans="1:5" x14ac:dyDescent="0.25">
      <c r="A71">
        <v>6</v>
      </c>
      <c r="B71" t="s">
        <v>46</v>
      </c>
      <c r="C71">
        <v>1</v>
      </c>
      <c r="D71" t="s">
        <v>117</v>
      </c>
      <c r="E71">
        <v>5</v>
      </c>
    </row>
    <row r="72" spans="1:5" x14ac:dyDescent="0.25">
      <c r="A72">
        <v>7</v>
      </c>
      <c r="B72" t="s">
        <v>116</v>
      </c>
      <c r="C72">
        <v>0</v>
      </c>
      <c r="D72" t="s">
        <v>117</v>
      </c>
      <c r="E72">
        <v>5</v>
      </c>
    </row>
    <row r="73" spans="1:5" x14ac:dyDescent="0.25">
      <c r="A73">
        <v>8</v>
      </c>
      <c r="B73" t="s">
        <v>4</v>
      </c>
      <c r="C73">
        <v>0</v>
      </c>
      <c r="D73" t="s">
        <v>117</v>
      </c>
      <c r="E73">
        <v>5</v>
      </c>
    </row>
    <row r="74" spans="1:5" x14ac:dyDescent="0.25">
      <c r="A74">
        <v>9</v>
      </c>
      <c r="B74" t="s">
        <v>39</v>
      </c>
      <c r="C74">
        <v>0</v>
      </c>
      <c r="D74" t="s">
        <v>117</v>
      </c>
      <c r="E74">
        <v>5</v>
      </c>
    </row>
    <row r="75" spans="1:5" x14ac:dyDescent="0.25">
      <c r="A75">
        <v>10</v>
      </c>
      <c r="B75" t="s">
        <v>40</v>
      </c>
      <c r="C75">
        <v>0</v>
      </c>
      <c r="D75" t="s">
        <v>117</v>
      </c>
      <c r="E75">
        <v>5</v>
      </c>
    </row>
    <row r="76" spans="1:5" x14ac:dyDescent="0.25">
      <c r="A76">
        <v>11</v>
      </c>
      <c r="B76" t="s">
        <v>41</v>
      </c>
      <c r="C76">
        <v>38</v>
      </c>
      <c r="D76" t="s">
        <v>117</v>
      </c>
      <c r="E76">
        <v>5</v>
      </c>
    </row>
    <row r="77" spans="1:5" x14ac:dyDescent="0.25">
      <c r="A77">
        <v>12</v>
      </c>
      <c r="B77" t="s">
        <v>42</v>
      </c>
      <c r="C77">
        <v>0</v>
      </c>
      <c r="D77" t="s">
        <v>117</v>
      </c>
      <c r="E77">
        <v>5</v>
      </c>
    </row>
    <row r="78" spans="1:5" x14ac:dyDescent="0.25">
      <c r="A78">
        <v>13</v>
      </c>
      <c r="B78" t="s">
        <v>11</v>
      </c>
      <c r="C78">
        <v>0</v>
      </c>
      <c r="D78" t="s">
        <v>117</v>
      </c>
      <c r="E78">
        <v>5</v>
      </c>
    </row>
    <row r="79" spans="1:5" x14ac:dyDescent="0.25">
      <c r="A79">
        <v>14</v>
      </c>
      <c r="B79" t="s">
        <v>43</v>
      </c>
      <c r="C79">
        <v>0</v>
      </c>
      <c r="D79" t="s">
        <v>117</v>
      </c>
      <c r="E79">
        <v>5</v>
      </c>
    </row>
    <row r="80" spans="1:5" x14ac:dyDescent="0.25">
      <c r="A80">
        <v>15</v>
      </c>
      <c r="B80" t="s">
        <v>44</v>
      </c>
      <c r="C80">
        <v>0</v>
      </c>
      <c r="D80" t="s">
        <v>117</v>
      </c>
      <c r="E80">
        <v>5</v>
      </c>
    </row>
    <row r="81" spans="1:5" x14ac:dyDescent="0.25">
      <c r="A81">
        <v>16</v>
      </c>
      <c r="B81" t="s">
        <v>45</v>
      </c>
      <c r="C81">
        <v>0</v>
      </c>
      <c r="D81" t="s">
        <v>117</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116</v>
      </c>
      <c r="C88">
        <v>0</v>
      </c>
      <c r="D88" t="s">
        <v>39</v>
      </c>
      <c r="E88">
        <v>6</v>
      </c>
    </row>
    <row r="89" spans="1:5" x14ac:dyDescent="0.25">
      <c r="A89">
        <v>8</v>
      </c>
      <c r="B89" t="s">
        <v>4</v>
      </c>
      <c r="C89">
        <v>0</v>
      </c>
      <c r="D89" t="s">
        <v>39</v>
      </c>
      <c r="E89">
        <v>6</v>
      </c>
    </row>
    <row r="90" spans="1:5" x14ac:dyDescent="0.25">
      <c r="A90">
        <v>9</v>
      </c>
      <c r="B90" t="s">
        <v>39</v>
      </c>
      <c r="C90">
        <v>0</v>
      </c>
      <c r="D90" t="s">
        <v>39</v>
      </c>
      <c r="E90">
        <v>6</v>
      </c>
    </row>
    <row r="91" spans="1:5" x14ac:dyDescent="0.25">
      <c r="A91">
        <v>10</v>
      </c>
      <c r="B91" t="s">
        <v>40</v>
      </c>
      <c r="C91">
        <v>0</v>
      </c>
      <c r="D91" t="s">
        <v>39</v>
      </c>
      <c r="E91">
        <v>6</v>
      </c>
    </row>
    <row r="92" spans="1:5" x14ac:dyDescent="0.25">
      <c r="A92">
        <v>11</v>
      </c>
      <c r="B92" t="s">
        <v>41</v>
      </c>
      <c r="C92">
        <v>14</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4</v>
      </c>
      <c r="E98">
        <v>7</v>
      </c>
    </row>
    <row r="99" spans="1:5" x14ac:dyDescent="0.25">
      <c r="A99">
        <v>2</v>
      </c>
      <c r="B99" t="s">
        <v>35</v>
      </c>
      <c r="C99">
        <v>0</v>
      </c>
      <c r="D99" t="s">
        <v>4</v>
      </c>
      <c r="E99">
        <v>7</v>
      </c>
    </row>
    <row r="100" spans="1:5" x14ac:dyDescent="0.25">
      <c r="A100">
        <v>3</v>
      </c>
      <c r="B100" t="s">
        <v>36</v>
      </c>
      <c r="C100">
        <v>0</v>
      </c>
      <c r="D100" t="s">
        <v>4</v>
      </c>
      <c r="E100">
        <v>7</v>
      </c>
    </row>
    <row r="101" spans="1:5" x14ac:dyDescent="0.25">
      <c r="A101">
        <v>4</v>
      </c>
      <c r="B101" t="s">
        <v>37</v>
      </c>
      <c r="C101">
        <v>0</v>
      </c>
      <c r="D101" t="s">
        <v>4</v>
      </c>
      <c r="E101">
        <v>7</v>
      </c>
    </row>
    <row r="102" spans="1:5" x14ac:dyDescent="0.25">
      <c r="A102">
        <v>5</v>
      </c>
      <c r="B102" t="s">
        <v>38</v>
      </c>
      <c r="C102">
        <v>0</v>
      </c>
      <c r="D102" t="s">
        <v>4</v>
      </c>
      <c r="E102">
        <v>7</v>
      </c>
    </row>
    <row r="103" spans="1:5" x14ac:dyDescent="0.25">
      <c r="A103">
        <v>6</v>
      </c>
      <c r="B103" t="s">
        <v>46</v>
      </c>
      <c r="C103">
        <v>0</v>
      </c>
      <c r="D103" t="s">
        <v>4</v>
      </c>
      <c r="E103">
        <v>7</v>
      </c>
    </row>
    <row r="104" spans="1:5" x14ac:dyDescent="0.25">
      <c r="A104">
        <v>7</v>
      </c>
      <c r="B104" t="s">
        <v>116</v>
      </c>
      <c r="C104">
        <v>0</v>
      </c>
      <c r="D104" t="s">
        <v>4</v>
      </c>
      <c r="E104">
        <v>7</v>
      </c>
    </row>
    <row r="105" spans="1:5" x14ac:dyDescent="0.25">
      <c r="A105">
        <v>8</v>
      </c>
      <c r="B105" t="s">
        <v>4</v>
      </c>
      <c r="C105">
        <v>0</v>
      </c>
      <c r="D105" t="s">
        <v>4</v>
      </c>
      <c r="E105">
        <v>7</v>
      </c>
    </row>
    <row r="106" spans="1:5" x14ac:dyDescent="0.25">
      <c r="A106">
        <v>9</v>
      </c>
      <c r="B106" t="s">
        <v>39</v>
      </c>
      <c r="C106">
        <v>0</v>
      </c>
      <c r="D106" t="s">
        <v>4</v>
      </c>
      <c r="E106">
        <v>7</v>
      </c>
    </row>
    <row r="107" spans="1:5" x14ac:dyDescent="0.25">
      <c r="A107">
        <v>10</v>
      </c>
      <c r="B107" t="s">
        <v>40</v>
      </c>
      <c r="C107">
        <v>0</v>
      </c>
      <c r="D107" t="s">
        <v>4</v>
      </c>
      <c r="E107">
        <v>7</v>
      </c>
    </row>
    <row r="108" spans="1:5" x14ac:dyDescent="0.25">
      <c r="A108">
        <v>11</v>
      </c>
      <c r="B108" t="s">
        <v>41</v>
      </c>
      <c r="C108">
        <v>0</v>
      </c>
      <c r="D108" t="s">
        <v>4</v>
      </c>
      <c r="E108">
        <v>7</v>
      </c>
    </row>
    <row r="109" spans="1:5" x14ac:dyDescent="0.25">
      <c r="A109">
        <v>12</v>
      </c>
      <c r="B109" t="s">
        <v>42</v>
      </c>
      <c r="C109">
        <v>0</v>
      </c>
      <c r="D109" t="s">
        <v>4</v>
      </c>
      <c r="E109">
        <v>7</v>
      </c>
    </row>
    <row r="110" spans="1:5" x14ac:dyDescent="0.25">
      <c r="A110">
        <v>13</v>
      </c>
      <c r="B110" t="s">
        <v>11</v>
      </c>
      <c r="C110">
        <v>0</v>
      </c>
      <c r="D110" t="s">
        <v>4</v>
      </c>
      <c r="E110">
        <v>7</v>
      </c>
    </row>
    <row r="111" spans="1:5" x14ac:dyDescent="0.25">
      <c r="A111">
        <v>14</v>
      </c>
      <c r="B111" t="s">
        <v>43</v>
      </c>
      <c r="C111">
        <v>0</v>
      </c>
      <c r="D111" t="s">
        <v>4</v>
      </c>
      <c r="E111">
        <v>7</v>
      </c>
    </row>
    <row r="112" spans="1:5" x14ac:dyDescent="0.25">
      <c r="A112">
        <v>15</v>
      </c>
      <c r="B112" t="s">
        <v>44</v>
      </c>
      <c r="C112">
        <v>0</v>
      </c>
      <c r="D112" t="s">
        <v>4</v>
      </c>
      <c r="E112">
        <v>7</v>
      </c>
    </row>
    <row r="113" spans="1:5" x14ac:dyDescent="0.25">
      <c r="A113">
        <v>16</v>
      </c>
      <c r="B113" t="s">
        <v>45</v>
      </c>
      <c r="C113">
        <v>0</v>
      </c>
      <c r="D113" t="s">
        <v>4</v>
      </c>
      <c r="E113">
        <v>7</v>
      </c>
    </row>
    <row r="114" spans="1:5" x14ac:dyDescent="0.25">
      <c r="A114">
        <v>1</v>
      </c>
      <c r="B114" t="s">
        <v>34</v>
      </c>
      <c r="C114" s="2">
        <v>0</v>
      </c>
      <c r="D114" t="s">
        <v>42</v>
      </c>
      <c r="E114">
        <v>8</v>
      </c>
    </row>
    <row r="115" spans="1:5" x14ac:dyDescent="0.25">
      <c r="A115">
        <v>2</v>
      </c>
      <c r="B115" t="s">
        <v>35</v>
      </c>
      <c r="C115" s="2">
        <v>0</v>
      </c>
      <c r="D115" s="2" t="s">
        <v>42</v>
      </c>
      <c r="E115">
        <v>8</v>
      </c>
    </row>
    <row r="116" spans="1:5" x14ac:dyDescent="0.25">
      <c r="A116">
        <v>3</v>
      </c>
      <c r="B116" t="s">
        <v>36</v>
      </c>
      <c r="C116" s="2">
        <v>0</v>
      </c>
      <c r="D116" s="2" t="s">
        <v>42</v>
      </c>
      <c r="E116">
        <v>8</v>
      </c>
    </row>
    <row r="117" spans="1:5" x14ac:dyDescent="0.25">
      <c r="A117">
        <v>4</v>
      </c>
      <c r="B117" t="s">
        <v>37</v>
      </c>
      <c r="C117" s="2">
        <v>0</v>
      </c>
      <c r="D117" s="2" t="s">
        <v>42</v>
      </c>
      <c r="E117">
        <v>8</v>
      </c>
    </row>
    <row r="118" spans="1:5" x14ac:dyDescent="0.25">
      <c r="A118">
        <v>5</v>
      </c>
      <c r="B118" t="s">
        <v>38</v>
      </c>
      <c r="C118" s="2">
        <v>0</v>
      </c>
      <c r="D118" s="2" t="s">
        <v>42</v>
      </c>
      <c r="E118">
        <v>8</v>
      </c>
    </row>
    <row r="119" spans="1:5" x14ac:dyDescent="0.25">
      <c r="A119">
        <v>6</v>
      </c>
      <c r="B119" t="s">
        <v>46</v>
      </c>
      <c r="C119" s="2">
        <v>0</v>
      </c>
      <c r="D119" s="2" t="s">
        <v>42</v>
      </c>
      <c r="E119">
        <v>8</v>
      </c>
    </row>
    <row r="120" spans="1:5" x14ac:dyDescent="0.25">
      <c r="A120">
        <v>7</v>
      </c>
      <c r="B120" t="s">
        <v>116</v>
      </c>
      <c r="C120" s="2">
        <v>0</v>
      </c>
      <c r="D120" s="2" t="s">
        <v>42</v>
      </c>
      <c r="E120">
        <v>8</v>
      </c>
    </row>
    <row r="121" spans="1:5" x14ac:dyDescent="0.25">
      <c r="A121" s="2">
        <v>8</v>
      </c>
      <c r="B121" s="2" t="s">
        <v>4</v>
      </c>
      <c r="C121" s="2">
        <v>0</v>
      </c>
      <c r="D121" s="2" t="s">
        <v>42</v>
      </c>
      <c r="E121" s="2">
        <v>8</v>
      </c>
    </row>
    <row r="122" spans="1:5" x14ac:dyDescent="0.25">
      <c r="A122" s="2">
        <v>9</v>
      </c>
      <c r="B122" s="2" t="s">
        <v>39</v>
      </c>
      <c r="C122" s="2">
        <v>0</v>
      </c>
      <c r="D122" s="2" t="s">
        <v>42</v>
      </c>
      <c r="E122" s="2">
        <v>8</v>
      </c>
    </row>
    <row r="123" spans="1:5" x14ac:dyDescent="0.25">
      <c r="A123" s="2">
        <v>10</v>
      </c>
      <c r="B123" s="2" t="s">
        <v>40</v>
      </c>
      <c r="C123" s="2">
        <v>0</v>
      </c>
      <c r="D123" s="2" t="s">
        <v>42</v>
      </c>
      <c r="E123" s="2">
        <v>8</v>
      </c>
    </row>
    <row r="124" spans="1:5" x14ac:dyDescent="0.25">
      <c r="A124" s="2">
        <v>11</v>
      </c>
      <c r="B124" s="2" t="s">
        <v>41</v>
      </c>
      <c r="C124" s="2">
        <v>31</v>
      </c>
      <c r="D124" s="2" t="s">
        <v>42</v>
      </c>
      <c r="E124" s="2">
        <v>8</v>
      </c>
    </row>
    <row r="125" spans="1:5" x14ac:dyDescent="0.25">
      <c r="A125" s="2">
        <v>12</v>
      </c>
      <c r="B125" s="2" t="s">
        <v>42</v>
      </c>
      <c r="C125" s="2">
        <v>0</v>
      </c>
      <c r="D125" s="2" t="s">
        <v>42</v>
      </c>
      <c r="E125" s="2">
        <v>8</v>
      </c>
    </row>
    <row r="126" spans="1:5" x14ac:dyDescent="0.25">
      <c r="A126" s="2">
        <v>13</v>
      </c>
      <c r="B126" s="2" t="s">
        <v>11</v>
      </c>
      <c r="C126" s="2">
        <v>0</v>
      </c>
      <c r="D126" s="2" t="s">
        <v>42</v>
      </c>
      <c r="E126" s="2">
        <v>8</v>
      </c>
    </row>
    <row r="127" spans="1:5" x14ac:dyDescent="0.25">
      <c r="A127" s="2">
        <v>14</v>
      </c>
      <c r="B127" s="2" t="s">
        <v>43</v>
      </c>
      <c r="C127" s="2">
        <v>0</v>
      </c>
      <c r="D127" s="2" t="s">
        <v>42</v>
      </c>
      <c r="E127" s="2">
        <v>8</v>
      </c>
    </row>
    <row r="128" spans="1:5" x14ac:dyDescent="0.25">
      <c r="A128" s="2">
        <v>15</v>
      </c>
      <c r="B128" s="2" t="s">
        <v>44</v>
      </c>
      <c r="C128" s="2">
        <v>0</v>
      </c>
      <c r="D128" s="2" t="s">
        <v>42</v>
      </c>
      <c r="E128" s="2">
        <v>8</v>
      </c>
    </row>
    <row r="129" spans="1:5" x14ac:dyDescent="0.25">
      <c r="A129" s="2">
        <v>16</v>
      </c>
      <c r="B129" s="2" t="s">
        <v>45</v>
      </c>
      <c r="C129" s="2">
        <v>0</v>
      </c>
      <c r="D129" s="2" t="s">
        <v>42</v>
      </c>
      <c r="E129" s="2">
        <v>8</v>
      </c>
    </row>
    <row r="130" spans="1:5" x14ac:dyDescent="0.25">
      <c r="A130" s="2">
        <v>1</v>
      </c>
      <c r="B130" s="2" t="s">
        <v>34</v>
      </c>
      <c r="C130" s="2">
        <v>4986</v>
      </c>
      <c r="D130" s="2" t="s">
        <v>83</v>
      </c>
      <c r="E130" s="2">
        <v>9</v>
      </c>
    </row>
    <row r="131" spans="1:5" x14ac:dyDescent="0.25">
      <c r="A131" s="2">
        <v>2</v>
      </c>
      <c r="B131" s="2" t="s">
        <v>35</v>
      </c>
      <c r="C131" s="2">
        <v>332</v>
      </c>
      <c r="D131" s="2" t="s">
        <v>83</v>
      </c>
      <c r="E131" s="2">
        <v>9</v>
      </c>
    </row>
    <row r="132" spans="1:5" x14ac:dyDescent="0.25">
      <c r="A132" s="2">
        <v>3</v>
      </c>
      <c r="B132" s="2" t="s">
        <v>36</v>
      </c>
      <c r="C132" s="2">
        <v>150</v>
      </c>
      <c r="D132" s="2" t="s">
        <v>83</v>
      </c>
      <c r="E132" s="2">
        <v>9</v>
      </c>
    </row>
    <row r="133" spans="1:5" x14ac:dyDescent="0.25">
      <c r="A133" s="2">
        <v>4</v>
      </c>
      <c r="B133" s="2" t="s">
        <v>37</v>
      </c>
      <c r="C133" s="2">
        <v>4</v>
      </c>
      <c r="D133" s="2" t="s">
        <v>83</v>
      </c>
      <c r="E133" s="2">
        <v>9</v>
      </c>
    </row>
    <row r="134" spans="1:5" x14ac:dyDescent="0.25">
      <c r="A134" s="2">
        <v>5</v>
      </c>
      <c r="B134" s="2" t="s">
        <v>38</v>
      </c>
      <c r="C134" s="2">
        <v>3</v>
      </c>
      <c r="D134" s="2" t="s">
        <v>83</v>
      </c>
      <c r="E134" s="2">
        <v>9</v>
      </c>
    </row>
    <row r="135" spans="1:5" x14ac:dyDescent="0.25">
      <c r="A135" s="2">
        <v>6</v>
      </c>
      <c r="B135" s="2" t="s">
        <v>46</v>
      </c>
      <c r="C135" s="2">
        <v>1</v>
      </c>
      <c r="D135" s="2" t="s">
        <v>83</v>
      </c>
      <c r="E135" s="2">
        <v>9</v>
      </c>
    </row>
    <row r="136" spans="1:5" x14ac:dyDescent="0.25">
      <c r="A136" s="2">
        <v>7</v>
      </c>
      <c r="B136" s="2" t="s">
        <v>116</v>
      </c>
      <c r="C136" s="2">
        <v>0</v>
      </c>
      <c r="D136" s="2" t="s">
        <v>83</v>
      </c>
      <c r="E136" s="2">
        <v>9</v>
      </c>
    </row>
    <row r="137" spans="1:5" x14ac:dyDescent="0.25">
      <c r="A137" s="2">
        <v>8</v>
      </c>
      <c r="B137" s="2" t="s">
        <v>4</v>
      </c>
      <c r="C137" s="2">
        <v>1</v>
      </c>
      <c r="D137" s="2" t="s">
        <v>83</v>
      </c>
      <c r="E137" s="2">
        <v>9</v>
      </c>
    </row>
    <row r="138" spans="1:5" x14ac:dyDescent="0.25">
      <c r="A138" s="2">
        <v>9</v>
      </c>
      <c r="B138" s="2" t="s">
        <v>39</v>
      </c>
      <c r="C138" s="2">
        <v>2</v>
      </c>
      <c r="D138" s="2" t="s">
        <v>83</v>
      </c>
      <c r="E138" s="2">
        <v>9</v>
      </c>
    </row>
    <row r="139" spans="1:5" x14ac:dyDescent="0.25">
      <c r="A139" s="2">
        <v>10</v>
      </c>
      <c r="B139" s="2" t="s">
        <v>40</v>
      </c>
      <c r="C139" s="2">
        <v>1</v>
      </c>
      <c r="D139" s="2" t="s">
        <v>83</v>
      </c>
      <c r="E139" s="2">
        <v>9</v>
      </c>
    </row>
    <row r="140" spans="1:5" x14ac:dyDescent="0.25">
      <c r="A140" s="2">
        <v>11</v>
      </c>
      <c r="B140" s="2" t="s">
        <v>41</v>
      </c>
      <c r="C140" s="2">
        <v>246</v>
      </c>
      <c r="D140" s="2" t="s">
        <v>83</v>
      </c>
      <c r="E140" s="2">
        <v>9</v>
      </c>
    </row>
    <row r="141" spans="1:5" x14ac:dyDescent="0.25">
      <c r="A141" s="2">
        <v>12</v>
      </c>
      <c r="B141" s="2" t="s">
        <v>42</v>
      </c>
      <c r="C141" s="2">
        <v>0</v>
      </c>
      <c r="D141" s="2" t="s">
        <v>83</v>
      </c>
      <c r="E141" s="2">
        <v>9</v>
      </c>
    </row>
    <row r="142" spans="1:5" x14ac:dyDescent="0.25">
      <c r="A142" s="2">
        <v>13</v>
      </c>
      <c r="B142" s="2" t="s">
        <v>11</v>
      </c>
      <c r="C142" s="2">
        <v>1</v>
      </c>
      <c r="D142" s="2" t="s">
        <v>83</v>
      </c>
      <c r="E142" s="2">
        <v>9</v>
      </c>
    </row>
    <row r="143" spans="1:5" x14ac:dyDescent="0.25">
      <c r="A143" s="2">
        <v>14</v>
      </c>
      <c r="B143" s="2" t="s">
        <v>43</v>
      </c>
      <c r="C143" s="2">
        <v>3</v>
      </c>
      <c r="D143" s="2" t="s">
        <v>83</v>
      </c>
      <c r="E143" s="2">
        <v>9</v>
      </c>
    </row>
    <row r="144" spans="1:5" x14ac:dyDescent="0.25">
      <c r="A144" s="2">
        <v>15</v>
      </c>
      <c r="B144" s="2" t="s">
        <v>44</v>
      </c>
      <c r="C144" s="2">
        <v>0</v>
      </c>
      <c r="D144" s="2" t="s">
        <v>83</v>
      </c>
      <c r="E144" s="2">
        <v>9</v>
      </c>
    </row>
    <row r="145" spans="1:5" x14ac:dyDescent="0.25">
      <c r="A145" s="2">
        <v>16</v>
      </c>
      <c r="B145" s="2" t="s">
        <v>45</v>
      </c>
      <c r="C145" s="2">
        <v>0</v>
      </c>
      <c r="D145" s="2" t="s">
        <v>83</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95</v>
      </c>
      <c r="B1" t="s">
        <v>100</v>
      </c>
      <c r="C1" t="s">
        <v>2</v>
      </c>
      <c r="D1" t="s">
        <v>110</v>
      </c>
    </row>
    <row r="2" spans="1:4" x14ac:dyDescent="0.25">
      <c r="A2">
        <v>1</v>
      </c>
      <c r="B2">
        <v>3</v>
      </c>
      <c r="C2" t="s">
        <v>85</v>
      </c>
      <c r="D2" t="s">
        <v>3</v>
      </c>
    </row>
    <row r="3" spans="1:4" x14ac:dyDescent="0.25">
      <c r="A3">
        <v>2</v>
      </c>
      <c r="B3">
        <v>3</v>
      </c>
      <c r="C3" t="s">
        <v>85</v>
      </c>
      <c r="D3" t="s">
        <v>86</v>
      </c>
    </row>
    <row r="4" spans="1:4" x14ac:dyDescent="0.25">
      <c r="A4">
        <v>3</v>
      </c>
      <c r="B4">
        <v>0</v>
      </c>
      <c r="C4" t="s">
        <v>85</v>
      </c>
      <c r="D4" t="s">
        <v>87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95</v>
      </c>
      <c r="B1" t="s">
        <v>131</v>
      </c>
      <c r="C1" t="s">
        <v>100</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80</v>
      </c>
      <c r="C5">
        <v>97</v>
      </c>
    </row>
    <row r="6" spans="1:3" x14ac:dyDescent="0.25">
      <c r="A6">
        <v>5</v>
      </c>
      <c r="B6" t="s">
        <v>81</v>
      </c>
      <c r="C6">
        <v>0</v>
      </c>
    </row>
    <row r="7" spans="1:3" x14ac:dyDescent="0.25">
      <c r="A7">
        <v>6</v>
      </c>
      <c r="B7" t="s">
        <v>132</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82</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95</v>
      </c>
      <c r="B1" t="s">
        <v>127</v>
      </c>
      <c r="C1" t="s">
        <v>30</v>
      </c>
      <c r="D1" t="s">
        <v>128</v>
      </c>
    </row>
    <row r="2" spans="1:4" x14ac:dyDescent="0.25">
      <c r="A2">
        <v>1</v>
      </c>
      <c r="B2" t="s">
        <v>129</v>
      </c>
      <c r="C2">
        <v>0</v>
      </c>
      <c r="D2">
        <v>0</v>
      </c>
    </row>
    <row r="3" spans="1:4" x14ac:dyDescent="0.25">
      <c r="A3">
        <v>2</v>
      </c>
      <c r="B3" t="s">
        <v>130</v>
      </c>
      <c r="C3">
        <v>0</v>
      </c>
      <c r="D3">
        <v>0</v>
      </c>
    </row>
    <row r="4" spans="1:4" x14ac:dyDescent="0.25">
      <c r="A4">
        <v>3</v>
      </c>
      <c r="B4" t="s">
        <v>21</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122</v>
      </c>
      <c r="C2" t="s">
        <v>31</v>
      </c>
      <c r="D2" t="s">
        <v>30</v>
      </c>
      <c r="E2">
        <v>1</v>
      </c>
      <c r="F2">
        <v>258</v>
      </c>
      <c r="G2">
        <v>1</v>
      </c>
    </row>
    <row r="3" spans="1:7" x14ac:dyDescent="0.25">
      <c r="A3">
        <v>2</v>
      </c>
      <c r="B3" t="s">
        <v>152</v>
      </c>
      <c r="C3" t="s">
        <v>31</v>
      </c>
      <c r="D3" t="s">
        <v>30</v>
      </c>
      <c r="E3">
        <v>1</v>
      </c>
      <c r="F3">
        <v>270</v>
      </c>
      <c r="G3">
        <v>1</v>
      </c>
    </row>
    <row r="4" spans="1:7" x14ac:dyDescent="0.25">
      <c r="A4">
        <v>3</v>
      </c>
      <c r="B4" t="s">
        <v>123</v>
      </c>
      <c r="C4" t="s">
        <v>31</v>
      </c>
      <c r="D4" t="s">
        <v>30</v>
      </c>
      <c r="E4">
        <v>1</v>
      </c>
      <c r="F4">
        <v>26</v>
      </c>
      <c r="G4">
        <v>1</v>
      </c>
    </row>
    <row r="5" spans="1:7" x14ac:dyDescent="0.25">
      <c r="A5">
        <v>4</v>
      </c>
      <c r="B5" t="s">
        <v>153</v>
      </c>
      <c r="C5" t="s">
        <v>31</v>
      </c>
      <c r="D5" t="s">
        <v>30</v>
      </c>
      <c r="E5">
        <v>1</v>
      </c>
      <c r="F5">
        <v>22</v>
      </c>
      <c r="G5">
        <v>1</v>
      </c>
    </row>
    <row r="6" spans="1:7" x14ac:dyDescent="0.25">
      <c r="A6">
        <v>5</v>
      </c>
      <c r="B6" t="s">
        <v>154</v>
      </c>
      <c r="C6" t="s">
        <v>31</v>
      </c>
      <c r="D6" t="s">
        <v>30</v>
      </c>
      <c r="E6">
        <v>1</v>
      </c>
      <c r="F6">
        <v>21</v>
      </c>
      <c r="G6">
        <v>1</v>
      </c>
    </row>
    <row r="7" spans="1:7" x14ac:dyDescent="0.25">
      <c r="A7">
        <v>6</v>
      </c>
      <c r="B7" t="s">
        <v>102</v>
      </c>
      <c r="C7" t="s">
        <v>31</v>
      </c>
      <c r="D7" t="s">
        <v>30</v>
      </c>
      <c r="E7">
        <v>1</v>
      </c>
      <c r="F7">
        <v>111</v>
      </c>
      <c r="G7">
        <v>1</v>
      </c>
    </row>
    <row r="8" spans="1:7" x14ac:dyDescent="0.25">
      <c r="A8">
        <v>1</v>
      </c>
      <c r="B8" t="s">
        <v>122</v>
      </c>
      <c r="C8" t="s">
        <v>31</v>
      </c>
      <c r="D8" t="s">
        <v>10</v>
      </c>
      <c r="E8">
        <v>2</v>
      </c>
      <c r="F8">
        <v>389</v>
      </c>
      <c r="G8">
        <v>1</v>
      </c>
    </row>
    <row r="9" spans="1:7" x14ac:dyDescent="0.25">
      <c r="A9">
        <v>2</v>
      </c>
      <c r="B9" t="s">
        <v>152</v>
      </c>
      <c r="C9" t="s">
        <v>31</v>
      </c>
      <c r="D9" t="s">
        <v>10</v>
      </c>
      <c r="E9">
        <v>2</v>
      </c>
      <c r="F9">
        <v>331</v>
      </c>
      <c r="G9">
        <v>1</v>
      </c>
    </row>
    <row r="10" spans="1:7" x14ac:dyDescent="0.25">
      <c r="A10">
        <v>3</v>
      </c>
      <c r="B10" t="s">
        <v>123</v>
      </c>
      <c r="C10" t="s">
        <v>31</v>
      </c>
      <c r="D10" t="s">
        <v>10</v>
      </c>
      <c r="E10">
        <v>2</v>
      </c>
      <c r="F10">
        <v>49</v>
      </c>
      <c r="G10">
        <v>1</v>
      </c>
    </row>
    <row r="11" spans="1:7" x14ac:dyDescent="0.25">
      <c r="A11">
        <v>4</v>
      </c>
      <c r="B11" t="s">
        <v>153</v>
      </c>
      <c r="C11" t="s">
        <v>31</v>
      </c>
      <c r="D11" t="s">
        <v>10</v>
      </c>
      <c r="E11">
        <v>2</v>
      </c>
      <c r="F11">
        <v>22</v>
      </c>
      <c r="G11">
        <v>1</v>
      </c>
    </row>
    <row r="12" spans="1:7" x14ac:dyDescent="0.25">
      <c r="A12">
        <v>5</v>
      </c>
      <c r="B12" t="s">
        <v>154</v>
      </c>
      <c r="C12" t="s">
        <v>31</v>
      </c>
      <c r="D12" t="s">
        <v>10</v>
      </c>
      <c r="E12">
        <v>2</v>
      </c>
      <c r="F12">
        <v>21</v>
      </c>
      <c r="G12">
        <v>1</v>
      </c>
    </row>
    <row r="13" spans="1:7" x14ac:dyDescent="0.25">
      <c r="A13">
        <v>6</v>
      </c>
      <c r="B13" t="s">
        <v>102</v>
      </c>
      <c r="C13" t="s">
        <v>31</v>
      </c>
      <c r="D13" t="s">
        <v>10</v>
      </c>
      <c r="E13">
        <v>2</v>
      </c>
      <c r="F13">
        <v>121</v>
      </c>
      <c r="G13">
        <v>1</v>
      </c>
    </row>
    <row r="14" spans="1:7" x14ac:dyDescent="0.25">
      <c r="A14">
        <v>1</v>
      </c>
      <c r="B14" t="s">
        <v>122</v>
      </c>
      <c r="C14" t="s">
        <v>55</v>
      </c>
      <c r="D14" t="s">
        <v>30</v>
      </c>
      <c r="E14">
        <v>1</v>
      </c>
      <c r="F14">
        <v>267</v>
      </c>
      <c r="G14">
        <v>2</v>
      </c>
    </row>
    <row r="15" spans="1:7" x14ac:dyDescent="0.25">
      <c r="A15">
        <v>2</v>
      </c>
      <c r="B15" t="s">
        <v>152</v>
      </c>
      <c r="C15" s="2" t="s">
        <v>55</v>
      </c>
      <c r="D15" t="s">
        <v>30</v>
      </c>
      <c r="E15">
        <v>1</v>
      </c>
      <c r="F15" s="2">
        <v>273</v>
      </c>
      <c r="G15">
        <v>2</v>
      </c>
    </row>
    <row r="16" spans="1:7" x14ac:dyDescent="0.25">
      <c r="A16">
        <v>3</v>
      </c>
      <c r="B16" t="s">
        <v>123</v>
      </c>
      <c r="C16" s="2" t="s">
        <v>55</v>
      </c>
      <c r="D16" t="s">
        <v>30</v>
      </c>
      <c r="E16">
        <v>1</v>
      </c>
      <c r="F16" s="2">
        <v>43</v>
      </c>
      <c r="G16">
        <v>2</v>
      </c>
    </row>
    <row r="17" spans="1:7" x14ac:dyDescent="0.25">
      <c r="A17">
        <v>4</v>
      </c>
      <c r="B17" t="s">
        <v>153</v>
      </c>
      <c r="C17" s="2" t="s">
        <v>55</v>
      </c>
      <c r="D17" t="s">
        <v>30</v>
      </c>
      <c r="E17">
        <v>1</v>
      </c>
      <c r="F17" s="2">
        <v>22</v>
      </c>
      <c r="G17">
        <v>2</v>
      </c>
    </row>
    <row r="18" spans="1:7" x14ac:dyDescent="0.25">
      <c r="A18">
        <v>5</v>
      </c>
      <c r="B18" t="s">
        <v>154</v>
      </c>
      <c r="C18" s="2" t="s">
        <v>55</v>
      </c>
      <c r="D18" t="s">
        <v>30</v>
      </c>
      <c r="E18">
        <v>1</v>
      </c>
      <c r="F18" s="2">
        <v>21</v>
      </c>
      <c r="G18">
        <v>2</v>
      </c>
    </row>
    <row r="19" spans="1:7" x14ac:dyDescent="0.25">
      <c r="A19">
        <v>6</v>
      </c>
      <c r="B19" t="s">
        <v>102</v>
      </c>
      <c r="C19" s="2" t="s">
        <v>55</v>
      </c>
      <c r="D19" t="s">
        <v>30</v>
      </c>
      <c r="E19">
        <v>1</v>
      </c>
      <c r="F19" s="2">
        <v>136</v>
      </c>
      <c r="G19">
        <v>2</v>
      </c>
    </row>
    <row r="20" spans="1:7" x14ac:dyDescent="0.25">
      <c r="A20">
        <v>1</v>
      </c>
      <c r="B20" t="s">
        <v>122</v>
      </c>
      <c r="C20" s="2" t="s">
        <v>55</v>
      </c>
      <c r="D20" t="s">
        <v>10</v>
      </c>
      <c r="E20">
        <v>2</v>
      </c>
      <c r="F20" s="2">
        <v>408</v>
      </c>
      <c r="G20">
        <v>2</v>
      </c>
    </row>
    <row r="21" spans="1:7" x14ac:dyDescent="0.25">
      <c r="A21">
        <v>2</v>
      </c>
      <c r="B21" t="s">
        <v>152</v>
      </c>
      <c r="C21" s="2" t="s">
        <v>55</v>
      </c>
      <c r="D21" t="s">
        <v>10</v>
      </c>
      <c r="E21">
        <v>2</v>
      </c>
      <c r="F21" s="2">
        <v>339</v>
      </c>
      <c r="G21">
        <v>2</v>
      </c>
    </row>
    <row r="22" spans="1:7" x14ac:dyDescent="0.25">
      <c r="A22">
        <v>3</v>
      </c>
      <c r="B22" t="s">
        <v>123</v>
      </c>
      <c r="C22" s="2" t="s">
        <v>55</v>
      </c>
      <c r="D22" t="s">
        <v>10</v>
      </c>
      <c r="E22">
        <v>2</v>
      </c>
      <c r="F22" s="2">
        <v>79</v>
      </c>
      <c r="G22">
        <v>2</v>
      </c>
    </row>
    <row r="23" spans="1:7" x14ac:dyDescent="0.25">
      <c r="A23">
        <v>4</v>
      </c>
      <c r="B23" t="s">
        <v>153</v>
      </c>
      <c r="C23" s="2" t="s">
        <v>55</v>
      </c>
      <c r="D23" t="s">
        <v>10</v>
      </c>
      <c r="E23">
        <v>2</v>
      </c>
      <c r="F23" s="2">
        <v>23</v>
      </c>
      <c r="G23">
        <v>2</v>
      </c>
    </row>
    <row r="24" spans="1:7" x14ac:dyDescent="0.25">
      <c r="A24">
        <v>5</v>
      </c>
      <c r="B24" t="s">
        <v>154</v>
      </c>
      <c r="C24" s="2" t="s">
        <v>55</v>
      </c>
      <c r="D24" t="s">
        <v>10</v>
      </c>
      <c r="E24">
        <v>2</v>
      </c>
      <c r="F24" s="2">
        <v>21</v>
      </c>
      <c r="G24">
        <v>2</v>
      </c>
    </row>
    <row r="25" spans="1:7" x14ac:dyDescent="0.25">
      <c r="A25">
        <v>6</v>
      </c>
      <c r="B25" t="s">
        <v>102</v>
      </c>
      <c r="C25" s="2" t="s">
        <v>55</v>
      </c>
      <c r="D25" t="s">
        <v>10</v>
      </c>
      <c r="E25">
        <v>2</v>
      </c>
      <c r="F25" s="2">
        <v>161</v>
      </c>
      <c r="G25">
        <v>2</v>
      </c>
    </row>
    <row r="26" spans="1:7" x14ac:dyDescent="0.25">
      <c r="A26">
        <v>1</v>
      </c>
      <c r="B26" t="s">
        <v>122</v>
      </c>
      <c r="C26" t="s">
        <v>103</v>
      </c>
      <c r="D26" t="s">
        <v>30</v>
      </c>
      <c r="E26">
        <v>1</v>
      </c>
      <c r="F26">
        <v>0</v>
      </c>
      <c r="G26">
        <v>3</v>
      </c>
    </row>
    <row r="27" spans="1:7" x14ac:dyDescent="0.25">
      <c r="A27">
        <v>2</v>
      </c>
      <c r="B27" t="s">
        <v>152</v>
      </c>
      <c r="C27" t="s">
        <v>103</v>
      </c>
      <c r="D27" t="s">
        <v>30</v>
      </c>
      <c r="E27">
        <v>1</v>
      </c>
      <c r="F27">
        <v>1</v>
      </c>
      <c r="G27">
        <v>3</v>
      </c>
    </row>
    <row r="28" spans="1:7" x14ac:dyDescent="0.25">
      <c r="A28">
        <v>3</v>
      </c>
      <c r="B28" t="s">
        <v>123</v>
      </c>
      <c r="C28" t="s">
        <v>103</v>
      </c>
      <c r="D28" t="s">
        <v>30</v>
      </c>
      <c r="E28">
        <v>1</v>
      </c>
      <c r="F28">
        <v>1</v>
      </c>
      <c r="G28">
        <v>3</v>
      </c>
    </row>
    <row r="29" spans="1:7" x14ac:dyDescent="0.25">
      <c r="A29">
        <v>4</v>
      </c>
      <c r="B29" t="s">
        <v>153</v>
      </c>
      <c r="C29" t="s">
        <v>103</v>
      </c>
      <c r="D29" t="s">
        <v>30</v>
      </c>
      <c r="E29">
        <v>1</v>
      </c>
      <c r="F29">
        <v>2</v>
      </c>
      <c r="G29">
        <v>3</v>
      </c>
    </row>
    <row r="30" spans="1:7" x14ac:dyDescent="0.25">
      <c r="A30">
        <v>5</v>
      </c>
      <c r="B30" t="s">
        <v>154</v>
      </c>
      <c r="C30" t="s">
        <v>103</v>
      </c>
      <c r="D30" t="s">
        <v>30</v>
      </c>
      <c r="E30">
        <v>1</v>
      </c>
      <c r="F30">
        <v>0</v>
      </c>
      <c r="G30">
        <v>3</v>
      </c>
    </row>
    <row r="31" spans="1:7" x14ac:dyDescent="0.25">
      <c r="A31">
        <v>6</v>
      </c>
      <c r="B31" t="s">
        <v>102</v>
      </c>
      <c r="C31" t="s">
        <v>103</v>
      </c>
      <c r="D31" t="s">
        <v>30</v>
      </c>
      <c r="E31">
        <v>1</v>
      </c>
      <c r="F31">
        <v>3</v>
      </c>
      <c r="G31">
        <v>3</v>
      </c>
    </row>
    <row r="32" spans="1:7" x14ac:dyDescent="0.25">
      <c r="A32">
        <v>1</v>
      </c>
      <c r="B32" t="s">
        <v>122</v>
      </c>
      <c r="C32" t="s">
        <v>103</v>
      </c>
      <c r="D32" t="s">
        <v>10</v>
      </c>
      <c r="E32">
        <v>2</v>
      </c>
      <c r="F32">
        <v>0</v>
      </c>
      <c r="G32">
        <v>3</v>
      </c>
    </row>
    <row r="33" spans="1:7" x14ac:dyDescent="0.25">
      <c r="A33">
        <v>2</v>
      </c>
      <c r="B33" t="s">
        <v>152</v>
      </c>
      <c r="C33" t="s">
        <v>103</v>
      </c>
      <c r="D33" t="s">
        <v>10</v>
      </c>
      <c r="E33">
        <v>2</v>
      </c>
      <c r="F33">
        <v>1</v>
      </c>
      <c r="G33">
        <v>3</v>
      </c>
    </row>
    <row r="34" spans="1:7" x14ac:dyDescent="0.25">
      <c r="A34">
        <v>3</v>
      </c>
      <c r="B34" t="s">
        <v>123</v>
      </c>
      <c r="C34" t="s">
        <v>103</v>
      </c>
      <c r="D34" t="s">
        <v>10</v>
      </c>
      <c r="E34">
        <v>2</v>
      </c>
      <c r="F34">
        <v>5</v>
      </c>
      <c r="G34">
        <v>3</v>
      </c>
    </row>
    <row r="35" spans="1:7" x14ac:dyDescent="0.25">
      <c r="A35">
        <v>4</v>
      </c>
      <c r="B35" t="s">
        <v>153</v>
      </c>
      <c r="C35" t="s">
        <v>103</v>
      </c>
      <c r="D35" t="s">
        <v>10</v>
      </c>
      <c r="E35">
        <v>2</v>
      </c>
      <c r="F35">
        <v>2</v>
      </c>
      <c r="G35">
        <v>3</v>
      </c>
    </row>
    <row r="36" spans="1:7" x14ac:dyDescent="0.25">
      <c r="A36">
        <v>5</v>
      </c>
      <c r="B36" t="s">
        <v>154</v>
      </c>
      <c r="C36" t="s">
        <v>103</v>
      </c>
      <c r="D36" t="s">
        <v>10</v>
      </c>
      <c r="E36">
        <v>2</v>
      </c>
      <c r="F36">
        <v>0</v>
      </c>
      <c r="G36">
        <v>3</v>
      </c>
    </row>
    <row r="37" spans="1:7" x14ac:dyDescent="0.25">
      <c r="A37">
        <v>6</v>
      </c>
      <c r="B37" t="s">
        <v>102</v>
      </c>
      <c r="C37" t="s">
        <v>103</v>
      </c>
      <c r="D37" t="s">
        <v>10</v>
      </c>
      <c r="E37">
        <v>2</v>
      </c>
      <c r="F37">
        <v>3</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122</v>
      </c>
      <c r="C2" t="s">
        <v>31</v>
      </c>
      <c r="D2" t="s">
        <v>30</v>
      </c>
      <c r="E2">
        <v>1</v>
      </c>
      <c r="F2">
        <v>764</v>
      </c>
      <c r="G2">
        <v>1</v>
      </c>
    </row>
    <row r="3" spans="1:7" x14ac:dyDescent="0.25">
      <c r="A3">
        <v>2</v>
      </c>
      <c r="B3" t="s">
        <v>152</v>
      </c>
      <c r="C3" t="s">
        <v>31</v>
      </c>
      <c r="D3" t="s">
        <v>30</v>
      </c>
      <c r="E3">
        <v>1</v>
      </c>
      <c r="F3">
        <v>767</v>
      </c>
      <c r="G3">
        <v>1</v>
      </c>
    </row>
    <row r="4" spans="1:7" x14ac:dyDescent="0.25">
      <c r="A4">
        <v>3</v>
      </c>
      <c r="B4" t="s">
        <v>123</v>
      </c>
      <c r="C4" t="s">
        <v>31</v>
      </c>
      <c r="D4" t="s">
        <v>30</v>
      </c>
      <c r="E4">
        <v>1</v>
      </c>
      <c r="F4">
        <v>97</v>
      </c>
      <c r="G4">
        <v>1</v>
      </c>
    </row>
    <row r="5" spans="1:7" x14ac:dyDescent="0.25">
      <c r="A5">
        <v>4</v>
      </c>
      <c r="B5" t="s">
        <v>135</v>
      </c>
      <c r="C5" t="s">
        <v>31</v>
      </c>
      <c r="D5" t="s">
        <v>30</v>
      </c>
      <c r="E5">
        <v>1</v>
      </c>
      <c r="F5">
        <v>33</v>
      </c>
      <c r="G5">
        <v>1</v>
      </c>
    </row>
    <row r="6" spans="1:7" x14ac:dyDescent="0.25">
      <c r="A6">
        <v>5</v>
      </c>
      <c r="B6" t="s">
        <v>153</v>
      </c>
      <c r="C6" t="s">
        <v>31</v>
      </c>
      <c r="D6" t="s">
        <v>30</v>
      </c>
      <c r="E6">
        <v>1</v>
      </c>
      <c r="F6">
        <v>27</v>
      </c>
      <c r="G6">
        <v>1</v>
      </c>
    </row>
    <row r="7" spans="1:7" x14ac:dyDescent="0.25">
      <c r="A7">
        <v>6</v>
      </c>
      <c r="B7" t="s">
        <v>102</v>
      </c>
      <c r="C7" t="s">
        <v>31</v>
      </c>
      <c r="D7" t="s">
        <v>30</v>
      </c>
      <c r="E7">
        <v>1</v>
      </c>
      <c r="F7">
        <v>242</v>
      </c>
      <c r="G7">
        <v>1</v>
      </c>
    </row>
    <row r="8" spans="1:7" x14ac:dyDescent="0.25">
      <c r="A8">
        <v>1</v>
      </c>
      <c r="B8" t="s">
        <v>122</v>
      </c>
      <c r="C8" t="s">
        <v>31</v>
      </c>
      <c r="D8" t="s">
        <v>10</v>
      </c>
      <c r="E8">
        <v>2</v>
      </c>
      <c r="F8">
        <v>1124</v>
      </c>
      <c r="G8">
        <v>1</v>
      </c>
    </row>
    <row r="9" spans="1:7" x14ac:dyDescent="0.25">
      <c r="A9">
        <v>2</v>
      </c>
      <c r="B9" t="s">
        <v>152</v>
      </c>
      <c r="C9" t="s">
        <v>31</v>
      </c>
      <c r="D9" t="s">
        <v>10</v>
      </c>
      <c r="E9">
        <v>2</v>
      </c>
      <c r="F9">
        <v>964</v>
      </c>
      <c r="G9">
        <v>1</v>
      </c>
    </row>
    <row r="10" spans="1:7" x14ac:dyDescent="0.25">
      <c r="A10">
        <v>3</v>
      </c>
      <c r="B10" t="s">
        <v>123</v>
      </c>
      <c r="C10" t="s">
        <v>31</v>
      </c>
      <c r="D10" t="s">
        <v>10</v>
      </c>
      <c r="E10">
        <v>2</v>
      </c>
      <c r="F10">
        <v>162</v>
      </c>
      <c r="G10">
        <v>1</v>
      </c>
    </row>
    <row r="11" spans="1:7" x14ac:dyDescent="0.25">
      <c r="A11">
        <v>4</v>
      </c>
      <c r="B11" t="s">
        <v>135</v>
      </c>
      <c r="C11" t="s">
        <v>31</v>
      </c>
      <c r="D11" t="s">
        <v>10</v>
      </c>
      <c r="E11">
        <v>2</v>
      </c>
      <c r="F11">
        <v>62</v>
      </c>
      <c r="G11">
        <v>1</v>
      </c>
    </row>
    <row r="12" spans="1:7" x14ac:dyDescent="0.25">
      <c r="A12">
        <v>5</v>
      </c>
      <c r="B12" t="s">
        <v>153</v>
      </c>
      <c r="C12" t="s">
        <v>31</v>
      </c>
      <c r="D12" t="s">
        <v>10</v>
      </c>
      <c r="E12">
        <v>2</v>
      </c>
      <c r="F12">
        <v>27</v>
      </c>
      <c r="G12">
        <v>1</v>
      </c>
    </row>
    <row r="13" spans="1:7" x14ac:dyDescent="0.25">
      <c r="A13">
        <v>6</v>
      </c>
      <c r="B13" t="s">
        <v>102</v>
      </c>
      <c r="C13" t="s">
        <v>31</v>
      </c>
      <c r="D13" t="s">
        <v>10</v>
      </c>
      <c r="E13">
        <v>2</v>
      </c>
      <c r="F13">
        <v>271</v>
      </c>
      <c r="G13">
        <v>1</v>
      </c>
    </row>
    <row r="14" spans="1:7" x14ac:dyDescent="0.25">
      <c r="A14">
        <v>1</v>
      </c>
      <c r="B14" t="s">
        <v>122</v>
      </c>
      <c r="C14" t="s">
        <v>55</v>
      </c>
      <c r="D14" t="s">
        <v>30</v>
      </c>
      <c r="E14">
        <v>1</v>
      </c>
      <c r="F14">
        <v>783</v>
      </c>
      <c r="G14">
        <v>2</v>
      </c>
    </row>
    <row r="15" spans="1:7" x14ac:dyDescent="0.25">
      <c r="A15">
        <v>2</v>
      </c>
      <c r="B15" t="s">
        <v>152</v>
      </c>
      <c r="C15" s="2" t="s">
        <v>55</v>
      </c>
      <c r="D15" t="s">
        <v>30</v>
      </c>
      <c r="E15">
        <v>1</v>
      </c>
      <c r="F15" s="2">
        <v>779</v>
      </c>
      <c r="G15">
        <v>2</v>
      </c>
    </row>
    <row r="16" spans="1:7" x14ac:dyDescent="0.25">
      <c r="A16">
        <v>3</v>
      </c>
      <c r="B16" t="s">
        <v>123</v>
      </c>
      <c r="C16" s="2" t="s">
        <v>55</v>
      </c>
      <c r="D16" t="s">
        <v>30</v>
      </c>
      <c r="E16">
        <v>1</v>
      </c>
      <c r="F16" s="2">
        <v>188</v>
      </c>
      <c r="G16">
        <v>2</v>
      </c>
    </row>
    <row r="17" spans="1:7" x14ac:dyDescent="0.25">
      <c r="A17">
        <v>4</v>
      </c>
      <c r="B17" t="s">
        <v>135</v>
      </c>
      <c r="C17" s="2" t="s">
        <v>55</v>
      </c>
      <c r="D17" t="s">
        <v>30</v>
      </c>
      <c r="E17">
        <v>1</v>
      </c>
      <c r="F17" s="2">
        <v>40</v>
      </c>
      <c r="G17">
        <v>2</v>
      </c>
    </row>
    <row r="18" spans="1:7" x14ac:dyDescent="0.25">
      <c r="A18">
        <v>5</v>
      </c>
      <c r="B18" t="s">
        <v>153</v>
      </c>
      <c r="C18" s="2" t="s">
        <v>55</v>
      </c>
      <c r="D18" t="s">
        <v>30</v>
      </c>
      <c r="E18">
        <v>1</v>
      </c>
      <c r="F18" s="2">
        <v>29</v>
      </c>
      <c r="G18">
        <v>2</v>
      </c>
    </row>
    <row r="19" spans="1:7" x14ac:dyDescent="0.25">
      <c r="A19">
        <v>6</v>
      </c>
      <c r="B19" t="s">
        <v>102</v>
      </c>
      <c r="C19" s="2" t="s">
        <v>55</v>
      </c>
      <c r="D19" t="s">
        <v>30</v>
      </c>
      <c r="E19">
        <v>1</v>
      </c>
      <c r="F19" s="2">
        <v>303</v>
      </c>
      <c r="G19">
        <v>2</v>
      </c>
    </row>
    <row r="20" spans="1:7" x14ac:dyDescent="0.25">
      <c r="A20">
        <v>1</v>
      </c>
      <c r="B20" t="s">
        <v>122</v>
      </c>
      <c r="C20" s="2" t="s">
        <v>55</v>
      </c>
      <c r="D20" t="s">
        <v>10</v>
      </c>
      <c r="E20">
        <v>2</v>
      </c>
      <c r="F20" s="2">
        <v>1172</v>
      </c>
      <c r="G20">
        <v>2</v>
      </c>
    </row>
    <row r="21" spans="1:7" x14ac:dyDescent="0.25">
      <c r="A21">
        <v>2</v>
      </c>
      <c r="B21" t="s">
        <v>152</v>
      </c>
      <c r="C21" s="2" t="s">
        <v>55</v>
      </c>
      <c r="D21" t="s">
        <v>10</v>
      </c>
      <c r="E21">
        <v>2</v>
      </c>
      <c r="F21" s="2">
        <v>992</v>
      </c>
      <c r="G21">
        <v>2</v>
      </c>
    </row>
    <row r="22" spans="1:7" x14ac:dyDescent="0.25">
      <c r="A22">
        <v>3</v>
      </c>
      <c r="B22" t="s">
        <v>123</v>
      </c>
      <c r="C22" s="2" t="s">
        <v>55</v>
      </c>
      <c r="D22" t="s">
        <v>10</v>
      </c>
      <c r="E22">
        <v>2</v>
      </c>
      <c r="F22" s="2">
        <v>296</v>
      </c>
      <c r="G22">
        <v>2</v>
      </c>
    </row>
    <row r="23" spans="1:7" x14ac:dyDescent="0.25">
      <c r="A23">
        <v>4</v>
      </c>
      <c r="B23" t="s">
        <v>135</v>
      </c>
      <c r="C23" s="2" t="s">
        <v>55</v>
      </c>
      <c r="D23" t="s">
        <v>10</v>
      </c>
      <c r="E23">
        <v>2</v>
      </c>
      <c r="F23" s="2">
        <v>70</v>
      </c>
      <c r="G23">
        <v>2</v>
      </c>
    </row>
    <row r="24" spans="1:7" x14ac:dyDescent="0.25">
      <c r="A24">
        <v>5</v>
      </c>
      <c r="B24" t="s">
        <v>153</v>
      </c>
      <c r="C24" s="2" t="s">
        <v>55</v>
      </c>
      <c r="D24" t="s">
        <v>10</v>
      </c>
      <c r="E24">
        <v>2</v>
      </c>
      <c r="F24" s="2">
        <v>31</v>
      </c>
      <c r="G24">
        <v>2</v>
      </c>
    </row>
    <row r="25" spans="1:7" x14ac:dyDescent="0.25">
      <c r="A25">
        <v>6</v>
      </c>
      <c r="B25" t="s">
        <v>102</v>
      </c>
      <c r="C25" s="2" t="s">
        <v>55</v>
      </c>
      <c r="D25" t="s">
        <v>10</v>
      </c>
      <c r="E25">
        <v>2</v>
      </c>
      <c r="F25" s="2">
        <v>361</v>
      </c>
      <c r="G25">
        <v>2</v>
      </c>
    </row>
    <row r="26" spans="1:7" x14ac:dyDescent="0.25">
      <c r="A26">
        <v>1</v>
      </c>
      <c r="B26" t="s">
        <v>122</v>
      </c>
      <c r="C26" t="s">
        <v>103</v>
      </c>
      <c r="D26" t="s">
        <v>30</v>
      </c>
      <c r="E26">
        <v>1</v>
      </c>
      <c r="F26">
        <v>0</v>
      </c>
      <c r="G26">
        <v>3</v>
      </c>
    </row>
    <row r="27" spans="1:7" x14ac:dyDescent="0.25">
      <c r="A27">
        <v>2</v>
      </c>
      <c r="B27" t="s">
        <v>152</v>
      </c>
      <c r="C27" t="s">
        <v>103</v>
      </c>
      <c r="D27" t="s">
        <v>30</v>
      </c>
      <c r="E27">
        <v>1</v>
      </c>
      <c r="F27">
        <v>1</v>
      </c>
      <c r="G27">
        <v>3</v>
      </c>
    </row>
    <row r="28" spans="1:7" x14ac:dyDescent="0.25">
      <c r="A28">
        <v>3</v>
      </c>
      <c r="B28" t="s">
        <v>123</v>
      </c>
      <c r="C28" t="s">
        <v>103</v>
      </c>
      <c r="D28" t="s">
        <v>30</v>
      </c>
      <c r="E28">
        <v>1</v>
      </c>
      <c r="F28">
        <v>6</v>
      </c>
      <c r="G28">
        <v>3</v>
      </c>
    </row>
    <row r="29" spans="1:7" x14ac:dyDescent="0.25">
      <c r="A29">
        <v>4</v>
      </c>
      <c r="B29" t="s">
        <v>135</v>
      </c>
      <c r="C29" t="s">
        <v>103</v>
      </c>
      <c r="D29" t="s">
        <v>30</v>
      </c>
      <c r="E29">
        <v>1</v>
      </c>
      <c r="F29">
        <v>0</v>
      </c>
      <c r="G29">
        <v>3</v>
      </c>
    </row>
    <row r="30" spans="1:7" x14ac:dyDescent="0.25">
      <c r="A30">
        <v>5</v>
      </c>
      <c r="B30" t="s">
        <v>153</v>
      </c>
      <c r="C30" t="s">
        <v>103</v>
      </c>
      <c r="D30" t="s">
        <v>30</v>
      </c>
      <c r="E30">
        <v>1</v>
      </c>
      <c r="F30">
        <v>5</v>
      </c>
      <c r="G30">
        <v>3</v>
      </c>
    </row>
    <row r="31" spans="1:7" x14ac:dyDescent="0.25">
      <c r="A31">
        <v>6</v>
      </c>
      <c r="B31" t="s">
        <v>102</v>
      </c>
      <c r="C31" t="s">
        <v>103</v>
      </c>
      <c r="D31" t="s">
        <v>30</v>
      </c>
      <c r="E31">
        <v>1</v>
      </c>
      <c r="F31">
        <v>17</v>
      </c>
      <c r="G31">
        <v>3</v>
      </c>
    </row>
    <row r="32" spans="1:7" x14ac:dyDescent="0.25">
      <c r="A32">
        <v>1</v>
      </c>
      <c r="B32" t="s">
        <v>122</v>
      </c>
      <c r="C32" t="s">
        <v>103</v>
      </c>
      <c r="D32" t="s">
        <v>10</v>
      </c>
      <c r="E32">
        <v>2</v>
      </c>
      <c r="F32">
        <v>0</v>
      </c>
      <c r="G32">
        <v>3</v>
      </c>
    </row>
    <row r="33" spans="1:7" x14ac:dyDescent="0.25">
      <c r="A33">
        <v>2</v>
      </c>
      <c r="B33" t="s">
        <v>152</v>
      </c>
      <c r="C33" t="s">
        <v>103</v>
      </c>
      <c r="D33" t="s">
        <v>10</v>
      </c>
      <c r="E33">
        <v>2</v>
      </c>
      <c r="F33">
        <v>1</v>
      </c>
      <c r="G33">
        <v>3</v>
      </c>
    </row>
    <row r="34" spans="1:7" x14ac:dyDescent="0.25">
      <c r="A34">
        <v>3</v>
      </c>
      <c r="B34" t="s">
        <v>123</v>
      </c>
      <c r="C34" t="s">
        <v>103</v>
      </c>
      <c r="D34" t="s">
        <v>10</v>
      </c>
      <c r="E34">
        <v>2</v>
      </c>
      <c r="F34">
        <v>24</v>
      </c>
      <c r="G34">
        <v>3</v>
      </c>
    </row>
    <row r="35" spans="1:7" x14ac:dyDescent="0.25">
      <c r="A35">
        <v>4</v>
      </c>
      <c r="B35" t="s">
        <v>135</v>
      </c>
      <c r="C35" t="s">
        <v>103</v>
      </c>
      <c r="D35" t="s">
        <v>10</v>
      </c>
      <c r="E35">
        <v>2</v>
      </c>
      <c r="F35">
        <v>0</v>
      </c>
      <c r="G35">
        <v>3</v>
      </c>
    </row>
    <row r="36" spans="1:7" x14ac:dyDescent="0.25">
      <c r="A36">
        <v>5</v>
      </c>
      <c r="B36" t="s">
        <v>153</v>
      </c>
      <c r="C36" t="s">
        <v>103</v>
      </c>
      <c r="D36" t="s">
        <v>10</v>
      </c>
      <c r="E36">
        <v>2</v>
      </c>
      <c r="F36">
        <v>5</v>
      </c>
      <c r="G36">
        <v>3</v>
      </c>
    </row>
    <row r="37" spans="1:7" x14ac:dyDescent="0.25">
      <c r="A37">
        <v>6</v>
      </c>
      <c r="B37" t="s">
        <v>102</v>
      </c>
      <c r="C37" t="s">
        <v>103</v>
      </c>
      <c r="D37" t="s">
        <v>10</v>
      </c>
      <c r="E37">
        <v>2</v>
      </c>
      <c r="F37">
        <v>18</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95</v>
      </c>
      <c r="B1" t="s">
        <v>0</v>
      </c>
      <c r="C1" t="s">
        <v>57</v>
      </c>
      <c r="D1" t="s">
        <v>104</v>
      </c>
      <c r="E1" t="s">
        <v>54</v>
      </c>
    </row>
    <row r="2" spans="1:5" x14ac:dyDescent="0.25">
      <c r="A2">
        <v>1</v>
      </c>
      <c r="B2" t="s">
        <v>124</v>
      </c>
      <c r="C2">
        <v>333</v>
      </c>
      <c r="D2">
        <v>294</v>
      </c>
      <c r="E2">
        <v>79</v>
      </c>
    </row>
    <row r="3" spans="1:5" x14ac:dyDescent="0.25">
      <c r="A3">
        <v>2</v>
      </c>
      <c r="B3" t="s">
        <v>137</v>
      </c>
      <c r="C3">
        <v>61</v>
      </c>
      <c r="D3">
        <v>57</v>
      </c>
      <c r="E3">
        <v>2</v>
      </c>
    </row>
    <row r="4" spans="1:5" x14ac:dyDescent="0.25">
      <c r="A4">
        <v>3</v>
      </c>
      <c r="B4" t="s">
        <v>125</v>
      </c>
      <c r="C4">
        <v>58</v>
      </c>
      <c r="D4">
        <v>45</v>
      </c>
      <c r="E4">
        <v>14</v>
      </c>
    </row>
    <row r="5" spans="1:5" x14ac:dyDescent="0.25">
      <c r="A5" s="2">
        <v>4</v>
      </c>
      <c r="B5" s="2" t="s">
        <v>155</v>
      </c>
      <c r="C5" s="2">
        <v>48</v>
      </c>
      <c r="D5" s="2">
        <v>51</v>
      </c>
      <c r="E5" s="2">
        <v>49</v>
      </c>
    </row>
    <row r="6" spans="1:5" x14ac:dyDescent="0.25">
      <c r="A6" s="2">
        <v>5</v>
      </c>
      <c r="B6" s="2" t="s">
        <v>156</v>
      </c>
      <c r="C6" s="2">
        <v>26</v>
      </c>
      <c r="D6" s="2">
        <v>24</v>
      </c>
      <c r="E6" s="2">
        <v>0</v>
      </c>
    </row>
    <row r="7" spans="1:5" x14ac:dyDescent="0.25">
      <c r="A7" s="2">
        <v>6</v>
      </c>
      <c r="B7" s="2" t="s">
        <v>102</v>
      </c>
      <c r="C7" s="2">
        <v>89</v>
      </c>
      <c r="D7" s="2">
        <v>81</v>
      </c>
      <c r="E7" s="2">
        <v>40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95</v>
      </c>
      <c r="B1" t="s">
        <v>0</v>
      </c>
      <c r="C1" t="s">
        <v>59</v>
      </c>
      <c r="D1" t="s">
        <v>104</v>
      </c>
      <c r="E1" t="s">
        <v>54</v>
      </c>
    </row>
    <row r="2" spans="1:5" x14ac:dyDescent="0.25">
      <c r="A2" s="2">
        <v>1</v>
      </c>
      <c r="B2" s="2" t="s">
        <v>124</v>
      </c>
      <c r="C2" s="2">
        <v>21</v>
      </c>
      <c r="D2" s="2">
        <v>11</v>
      </c>
      <c r="E2" s="2">
        <v>5</v>
      </c>
    </row>
    <row r="3" spans="1:5" x14ac:dyDescent="0.25">
      <c r="A3" s="2">
        <v>2</v>
      </c>
      <c r="B3" s="2" t="s">
        <v>157</v>
      </c>
      <c r="C3" s="2">
        <v>12</v>
      </c>
      <c r="D3" s="2">
        <v>12</v>
      </c>
      <c r="E3" s="2">
        <v>5</v>
      </c>
    </row>
    <row r="4" spans="1:5" x14ac:dyDescent="0.25">
      <c r="A4" s="2">
        <v>3</v>
      </c>
      <c r="B4" s="2" t="s">
        <v>158</v>
      </c>
      <c r="C4" s="2">
        <v>6</v>
      </c>
      <c r="D4" s="2">
        <v>8</v>
      </c>
      <c r="E4" s="2">
        <v>8</v>
      </c>
    </row>
    <row r="5" spans="1:5" x14ac:dyDescent="0.25">
      <c r="A5" s="2">
        <v>4</v>
      </c>
      <c r="B5" s="2" t="s">
        <v>126</v>
      </c>
      <c r="C5" s="2">
        <v>4</v>
      </c>
      <c r="D5" s="2">
        <v>4</v>
      </c>
      <c r="E5" s="2">
        <v>2</v>
      </c>
    </row>
    <row r="6" spans="1:5" x14ac:dyDescent="0.25">
      <c r="A6" s="2">
        <v>5</v>
      </c>
      <c r="B6" s="2" t="s">
        <v>159</v>
      </c>
      <c r="C6" s="2">
        <v>4</v>
      </c>
      <c r="D6" s="2">
        <v>3</v>
      </c>
      <c r="E6" s="2">
        <v>1</v>
      </c>
    </row>
    <row r="7" spans="1:5" x14ac:dyDescent="0.25">
      <c r="A7" s="2">
        <v>6</v>
      </c>
      <c r="B7" s="2" t="s">
        <v>102</v>
      </c>
      <c r="C7" s="2">
        <v>22</v>
      </c>
      <c r="D7" s="2">
        <v>16</v>
      </c>
      <c r="E7" s="2">
        <v>4</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119</v>
      </c>
      <c r="B1" t="s">
        <v>120</v>
      </c>
      <c r="C1" t="s">
        <v>121</v>
      </c>
    </row>
    <row r="2" spans="1:3" x14ac:dyDescent="0.25">
      <c r="A2" s="1" t="s">
        <v>149</v>
      </c>
      <c r="B2" s="1" t="s">
        <v>150</v>
      </c>
      <c r="C2" s="1" t="s">
        <v>151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283</v>
      </c>
      <c r="B6" t="s">
        <v>51</v>
      </c>
      <c r="C6" t="s">
        <v>65</v>
      </c>
      <c r="D6">
        <v>1</v>
      </c>
    </row>
    <row r="7" spans="1:4" x14ac:dyDescent="0.25">
      <c r="A7">
        <v>1</v>
      </c>
      <c r="B7" t="s">
        <v>51</v>
      </c>
      <c r="C7" t="s">
        <v>90</v>
      </c>
      <c r="D7">
        <v>2</v>
      </c>
    </row>
    <row r="8" spans="1:4" x14ac:dyDescent="0.25">
      <c r="A8">
        <v>0</v>
      </c>
      <c r="B8" t="s">
        <v>51</v>
      </c>
      <c r="C8" t="s">
        <v>64</v>
      </c>
      <c r="D8">
        <v>3</v>
      </c>
    </row>
    <row r="9" spans="1:4" x14ac:dyDescent="0.25">
      <c r="A9">
        <v>0</v>
      </c>
      <c r="B9" t="s">
        <v>51</v>
      </c>
      <c r="C9" t="s">
        <v>89</v>
      </c>
      <c r="D9">
        <v>4</v>
      </c>
    </row>
    <row r="10" spans="1:4" x14ac:dyDescent="0.25">
      <c r="A10">
        <v>0</v>
      </c>
      <c r="B10" t="s">
        <v>52</v>
      </c>
      <c r="C10" t="s">
        <v>65</v>
      </c>
      <c r="D10">
        <v>1</v>
      </c>
    </row>
    <row r="11" spans="1:4" x14ac:dyDescent="0.25">
      <c r="A11">
        <v>0</v>
      </c>
      <c r="B11" t="s">
        <v>52</v>
      </c>
      <c r="C11" t="s">
        <v>90</v>
      </c>
      <c r="D11">
        <v>2</v>
      </c>
    </row>
    <row r="12" spans="1:4" x14ac:dyDescent="0.25">
      <c r="A12">
        <v>0</v>
      </c>
      <c r="B12" t="s">
        <v>52</v>
      </c>
      <c r="C12" t="s">
        <v>64</v>
      </c>
      <c r="D12">
        <v>3</v>
      </c>
    </row>
    <row r="13" spans="1:4" x14ac:dyDescent="0.25">
      <c r="A13">
        <v>0</v>
      </c>
      <c r="B13" t="s">
        <v>52</v>
      </c>
      <c r="C13" t="s">
        <v>89</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2.xml><?xml version="1.0" encoding="utf-8"?>
<ds:datastoreItem xmlns:ds="http://schemas.openxmlformats.org/officeDocument/2006/customXml" ds:itemID="{8D5FCF27-C05A-47F7-AB6B-3FBE333CBFD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dc:title>
  <dc:creator>Sebastian</dc:creator>
  <cp:lastModifiedBy>Kozłowska Magdalena</cp:lastModifiedBy>
  <cp:lastPrinted>2024-04-12T12:15:54Z</cp:lastPrinted>
  <dcterms:created xsi:type="dcterms:W3CDTF">2014-07-29T18:33:30Z</dcterms:created>
  <dcterms:modified xsi:type="dcterms:W3CDTF">2024-04-12T12:16:00Z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