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8E411F8D-5792-445B-9E43-FCB6A1F6B8EC}"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II_2024" sheetId="82" r:id="rId15"/>
    <sheet name="Eksport_I-VII_2024" sheetId="81" r:id="rId16"/>
    <sheet name="Import_I-V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'Eksport_I-VII_2024'!$K$6:$N$39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'Import_I-VII_2024'!$F$7:$I$22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6" i="45"/>
  <c r="C455" i="45"/>
  <c r="C454" i="45"/>
  <c r="C453" i="45"/>
  <c r="C452" i="45"/>
  <c r="C451" i="45"/>
  <c r="C450" i="45"/>
  <c r="K441" i="45"/>
  <c r="J441" i="45"/>
  <c r="I441" i="45"/>
  <c r="H441" i="45"/>
  <c r="G441" i="45"/>
  <c r="F441" i="45"/>
  <c r="E441" i="45"/>
  <c r="D441" i="45"/>
  <c r="C434" i="45"/>
  <c r="C433" i="45"/>
  <c r="C432" i="45"/>
  <c r="C431" i="45"/>
  <c r="C430" i="45"/>
  <c r="C429" i="45"/>
  <c r="C428" i="45"/>
  <c r="K424" i="45"/>
  <c r="J424" i="45"/>
  <c r="I424" i="45"/>
  <c r="H424" i="45"/>
  <c r="G424" i="45"/>
  <c r="F424" i="45"/>
  <c r="E424" i="45"/>
  <c r="D424" i="45"/>
  <c r="C417" i="45"/>
  <c r="C416" i="45"/>
  <c r="C415" i="45"/>
  <c r="C414" i="45"/>
  <c r="C413" i="45"/>
  <c r="C412" i="45"/>
  <c r="C411" i="45"/>
  <c r="C463" i="45" l="1"/>
  <c r="C441" i="45"/>
  <c r="C424"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<sst xmlns="http://schemas.openxmlformats.org/spreadsheetml/2006/main" count="4715" uniqueCount="544">
  <si>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</si>
  <si>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</si>
  <si>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</si>
  <si>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</si>
  <si>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</si>
  <si>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</si>
  <si>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</si>
  <si>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</si>
  <si>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</si>
  <si>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</si>
  <si>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</si>
  <si>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</si>
  <si>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</si>
  <si>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</si>
  <si>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</si>
  <si>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</si>
  <si>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</si>
  <si>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</si>
  <si>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</si>
  <si>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</si>
  <si>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</si>
  <si>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</si>
  <si>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</si>
  <si>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</si>
  <si>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</si>
  <si>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</si>
  <si>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</si>
  <si>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</si>
  <si>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</si>
  <si>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</si>
  <si>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</si>
  <si>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</si>
  <si>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</si>
  <si>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</si>
  <si>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</si>
  <si>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</si>
  <si>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</si>
  <si>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</si>
  <si>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</si>
  <si>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</si>
  <si>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</si>
  <si>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</si>
  <si>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</si>
  <si>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</si>
  <si>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</si>
  <si>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</si>
  <si>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</si>
  <si>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</si>
  <si>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</si>
  <si>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</si>
  <si>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</si>
  <si>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</si>
  <si>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</si>
  <si>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</si>
  <si>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</si>
  <si>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</si>
  <si>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</si>
  <si>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</si>
  <si>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</si>
  <si>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</si>
  <si>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</si>
  <si>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</si>
  <si>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</si>
  <si>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</si>
  <si>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</si>
  <si>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</si>
  <si>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</si>
  <si>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</si>
  <si>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</si>
  <si>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</si>
  <si>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</si>
  <si>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</si>
  <si>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</si>
  <si>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</si>
  <si>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</si>
  <si>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</si>
  <si>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</si>
  <si>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</si>
  <si>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</si>
  <si>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</si>
  <si>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</si>
  <si>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</si>
  <si>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</si>
  <si>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</si>
  <si>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</si>
  <si>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</si>
  <si>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</si>
  <si>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</si>
  <si>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</si>
  <si>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</si>
  <si>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</si>
  <si>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</si>
  <si>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</si>
  <si>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</si>
  <si>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</si>
  <si>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</si>
  <si>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</si>
  <si>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</si>
  <si>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</si>
  <si>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</si>
  <si>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</si>
  <si>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</si>
  <si>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</si>
  <si>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</si>
  <si>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</si>
  <si>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</si>
  <si>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</si>
  <si>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</si>
  <si>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</si>
  <si>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</si>
  <si>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</si>
  <si>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</si>
  <si>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</si>
  <si>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</si>
  <si>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</si>
  <si>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</si>
  <si>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</si>
  <si>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</si>
  <si>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</si>
  <si>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</si>
  <si>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</si>
  <si>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</si>
  <si>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</si>
  <si>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</si>
  <si>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</si>
  <si>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</si>
  <si>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</si>
  <si>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</si>
  <si>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</si>
  <si>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</si>
  <si>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</si>
  <si>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</si>
  <si>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</si>
  <si>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</si>
  <si>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</si>
  <si>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</si>
  <si>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</si>
  <si>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</si>
  <si>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</si>
  <si>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</si>
  <si>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</si>
  <si>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</si>
  <si>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</si>
  <si>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</si>
  <si>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</si>
  <si>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</si>
  <si>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</si>
  <si>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</si>
  <si>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</si>
  <si>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</si>
  <si>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</si>
  <si>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</si>
  <si>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</si>
  <si>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</si>
  <si>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</si>
  <si>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</si>
  <si>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</si>
  <si>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</si>
  <si>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</si>
  <si>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</si>
  <si>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</si>
  <si>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</si>
  <si>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</si>
  <si>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</si>
  <si>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</si>
  <si>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</si>
  <si>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</si>
  <si>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</si>
  <si>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</si>
  <si>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</si>
  <si>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</si>
  <si>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</si>
  <si>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</si>
  <si>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</si>
  <si>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</si>
  <si>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</si>
  <si>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</si>
  <si>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</si>
  <si>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</si>
  <si>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</si>
  <si>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</si>
  <si>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</si>
  <si>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</si>
  <si>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</si>
  <si>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</si>
  <si>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</si>
  <si>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</si>
  <si>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</si>
  <si>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</si>
  <si>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</si>
  <si>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</si>
  <si>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</si>
  <si>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</si>
  <si>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</si>
  <si>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</si>
  <si>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</si>
  <si>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</si>
  <si>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</si>
  <si>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</si>
  <si>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</si>
  <si>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</si>
  <si>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</si>
  <si>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</si>
  <si>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</si>
  <si>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</si>
  <si>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</si>
  <si>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</si>
  <si>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</si>
  <si>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</si>
  <si>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</si>
  <si>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</si>
  <si>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</si>
  <si>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</si>
  <si>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</si>
  <si>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</si>
  <si>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</si>
  <si>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</si>
  <si>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</si>
  <si>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</si>
  <si>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</si>
  <si>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</si>
  <si>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</si>
  <si>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</si>
  <si>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</si>
  <si>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</si>
  <si>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</si>
  <si>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</si>
  <si>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</si>
  <si>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</si>
  <si>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</si>
  <si>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</si>
  <si>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</si>
  <si>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</si>
  <si>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</si>
  <si>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</si>
  <si>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</si>
  <si>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</si>
  <si>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</si>
  <si>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</si>
  <si>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</si>
  <si>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</si>
  <si>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</si>
  <si>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</si>
  <si>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</si>
  <si>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</si>
  <si>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</si>
  <si>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</si>
  <si>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</si>
  <si>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</si>
  <si>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</si>
  <si>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</si>
  <si>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</si>
  <si>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</si>
  <si>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</si>
  <si>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</si>
  <si>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</si>
  <si>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</si>
  <si>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</si>
  <si>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</si>
  <si>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</si>
  <si>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</si>
  <si>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</si>
  <si>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</si>
  <si>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</si>
  <si>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</si>
  <si>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</si>
  <si>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</si>
  <si>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</si>
  <si>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</si>
  <si>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</si>
  <si>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</si>
  <si>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</si>
  <si>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</si>
  <si>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</si>
  <si>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</si>
  <si>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</si>
  <si>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</si>
  <si>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</si>
  <si>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</si>
  <si>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</si>
  <si>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</si>
  <si>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</si>
  <si>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</si>
  <si>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</si>
  <si>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</si>
  <si>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</si>
  <si>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</si>
  <si>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</si>
  <si>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</si>
  <si>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</si>
  <si>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</si>
  <si>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</si>
  <si>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</si>
  <si>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</si>
  <si>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</si>
  <si>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</si>
  <si>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</si>
  <si>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</si>
  <si>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</si>
  <si>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</si>
  <si>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</si>
  <si>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</si>
  <si>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</si>
  <si>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</si>
  <si>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</si>
  <si>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</si>
  <si>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</si>
  <si>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</si>
  <si>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</si>
  <si>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</si>
  <si>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</si>
  <si>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</si>
  <si>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</si>
  <si>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</si>
  <si>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</si>
  <si>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</si>
  <si>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</si>
  <si>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</si>
  <si>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</si>
  <si>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</si>
  <si>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</si>
  <si>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</si>
  <si>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</si>
  <si>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</si>
  <si>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</si>
  <si>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</si>
  <si>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</si>
  <si>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</si>
  <si>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</si>
  <si>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</si>
  <si>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</si>
  <si>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</si>
  <si>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</si>
  <si>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</si>
  <si>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</si>
  <si>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</si>
  <si>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</si>
  <si>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</si>
  <si>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</si>
  <si>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</si>
  <si>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</si>
  <si>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</si>
  <si>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</si>
  <si>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</si>
  <si>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</si>
  <si>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</si>
  <si>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</si>
  <si>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</si>
  <si>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</si>
  <si>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</si>
  <si>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</si>
  <si>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</si>
  <si>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</si>
  <si>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</si>
  <si>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</si>
  <si>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</si>
  <si>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</si>
  <si>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</si>
  <si>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</si>
  <si>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</si>
  <si>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</si>
  <si>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</si>
  <si>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</si>
  <si>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</si>
  <si>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</si>
  <si>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</si>
  <si>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</si>
  <si>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</si>
  <si>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</si>
  <si>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</si>
  <si>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</si>
  <si>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</si>
  <si>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</si>
  <si>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</si>
  <si>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</si>
  <si>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</si>
  <si>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</si>
  <si>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</si>
  <si>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</si>
  <si>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</si>
  <si>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</si>
  <si>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</si>
  <si>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</si>
  <si>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</si>
  <si>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</si>
  <si>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</si>
  <si>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</si>
  <si>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</si>
  <si>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</si>
  <si>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</si>
  <si>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</si>
  <si>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</si>
  <si>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</si>
  <si>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</si>
  <si>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</si>
  <si>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</si>
  <si>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</si>
  <si>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</si>
  <si>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</si>
  <si>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</si>
  <si>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</si>
  <si>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</si>
  <si>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</si>
  <si>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</si>
  <si>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</si>
  <si>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</si>
  <si>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</si>
  <si>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</si>
  <si>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</si>
  <si>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</si>
  <si>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</si>
  <si>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</si>
  <si>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</si>
  <si>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</si>
  <si>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</si>
  <si>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</si>
  <si>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</si>
  <si>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</si>
  <si>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</si>
  <si>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</si>
  <si>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</si>
  <si>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</si>
  <si>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</si>
  <si>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</si>
  <si>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</si>
  <si>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</si>
  <si>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</si>
  <si>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</si>
  <si>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</si>
  <si>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</si>
  <si>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</si>
  <si>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</si>
  <si>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</si>
  <si>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</si>
  <si>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</si>
  <si>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</si>
  <si>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</si>
  <si>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</si>
  <si>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</si>
  <si>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</si>
  <si>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</si>
  <si>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</si>
  <si>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</si>
  <si>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</si>
  <si>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</si>
  <si>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</si>
  <si>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</si>
  <si>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</si>
  <si>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</si>
  <si>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</si>
  <si>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</si>
  <si>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</si>
  <si>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</si>
  <si>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</si>
  <si>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</si>
  <si>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</si>
  <si>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</si>
  <si>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</si>
  <si>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</si>
  <si>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</si>
  <si>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</si>
  <si>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</si>
  <si>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</si>
  <si>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</si>
  <si>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</si>
  <si>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</si>
  <si>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</si>
  <si>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</si>
  <si>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</si>
  <si>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</si>
  <si>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</si>
  <si>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</si>
  <si>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</si>
  <si>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</si>
  <si>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</si>
  <si>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</si>
  <si>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</si>
  <si>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</si>
  <si>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</si>
  <si>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</si>
  <si>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</si>
  <si>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</si>
  <si>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</si>
  <si>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</si>
  <si>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</si>
  <si>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</si>
  <si>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</si>
  <si>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</si>
  <si>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</si>
  <si>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</si>
  <si>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</si>
  <si>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</si>
  <si>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</si>
  <si>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</si>
  <si>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</si>
  <si>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</si>
  <si>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</si>
  <si>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</si>
  <si>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</si>
  <si>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</si>
  <si>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</si>
  <si>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</si>
  <si>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</si>
  <si>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</si>
  <si>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</si>
  <si>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</si>
  <si>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</si>
  <si>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</si>
  <si>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</si>
  <si>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 - z uwagi na ustawowy wymóg nieidentyfikowalności danych, ceny nie podano</t>
  </si>
  <si>
    <t>Algieria</t>
  </si>
  <si>
    <r>
      <t xml:space="preserve">Biuletyn „Rynek  wołowiny i cielęciny” ukazuje się w każdy </t>
    </r>
    <r>
      <rPr>
        <b/>
        <sz val="11"/>
        <rFont val="Calibri"/>
        <family val="2"/>
        <charset val="238"/>
        <scheme val="minor"/>
      </rPr>
      <t>czwartek.</t>
    </r>
  </si>
  <si>
    <t>299.10</t>
  </si>
  <si>
    <t>Namibia</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</si>
  <si>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</si>
  <si>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</si>
  <si>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Białoruś</t>
  </si>
  <si>
    <t>Mongolia</t>
  </si>
  <si>
    <t>Republika Środkowoafrykańska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</si>
  <si>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2024 r. (dane wstępne) </t>
    </r>
    <r>
      <rPr>
        <b/>
        <sz val="11"/>
        <rFont val="Calibri"/>
        <family val="2"/>
        <charset val="238"/>
        <scheme val="minor"/>
      </rPr>
      <t xml:space="preserve">w porównaniu do I-VII 2023 r. </t>
    </r>
    <r>
      <rPr>
        <i/>
        <sz val="11"/>
        <rFont val="Calibri"/>
        <family val="2"/>
        <charset val="238"/>
        <scheme val="minor"/>
      </rPr>
      <t>(wg wstępnych danych Min. Finansów).</t>
    </r>
  </si>
  <si>
    <t>I-VII 2024 r. (wstępne)</t>
  </si>
  <si>
    <t>I-VII 2023 r.</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</si>
  <si>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-VII 2024 r.</t>
    </r>
    <r>
      <rPr>
        <b/>
        <sz val="14"/>
        <color indexed="8"/>
        <rFont val="Calibri"/>
        <family val="2"/>
        <charset val="238"/>
        <scheme val="minor"/>
      </rPr>
      <t xml:space="preserve"> (dane wstępne)</t>
    </r>
  </si>
  <si>
    <t>OKRES: I-VII 2024 r. (wstępne) - ważniejsze państwa</t>
  </si>
  <si>
    <t>I-VIII  2024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</si>
  <si>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2024 r. (dane wstępne)  </t>
    </r>
    <r>
      <rPr>
        <b/>
        <sz val="11"/>
        <rFont val="Calibri"/>
        <family val="2"/>
        <charset val="238"/>
        <scheme val="minor"/>
      </rPr>
      <t>w porównaniu do I-VII 2023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</si>
  <si>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I-VII 2024 r.</t>
    </r>
    <r>
      <rPr>
        <b/>
        <sz val="14"/>
        <color indexed="8"/>
        <rFont val="Calibri"/>
        <family val="2"/>
        <charset val="238"/>
        <scheme val="minor"/>
      </rPr>
      <t xml:space="preserve"> (dane wstępne)</t>
    </r>
  </si>
  <si>
    <t>zm. w stos. do  I-VII 2023 r. (%)</t>
  </si>
  <si>
    <t>zm. w stos. do I-VII 2023 r. (%)</t>
  </si>
  <si>
    <t>2024-09-29</t>
  </si>
  <si>
    <t>NR 40/2024</t>
  </si>
  <si>
    <t>10 października 2024r.</t>
  </si>
  <si>
    <t>30.09 - 06.10.2024 r.</t>
  </si>
  <si>
    <t>2024-10-06</t>
  </si>
  <si>
    <t>30.09.2024 - 06.10.2024</t>
  </si>
  <si>
    <r>
      <t>Tablica 9. Średnie ceny zakupu mięsa wołowego płacone przez podmioty handlu detalicznego w okresie:</t>
    </r>
    <r>
      <rPr>
        <b/>
        <sz val="16"/>
        <color rgb="FF0000FF"/>
        <rFont val="Calibri"/>
        <family val="2"/>
        <charset val="238"/>
        <scheme val="minor"/>
      </rPr>
      <t xml:space="preserve"> 30.09-06.10.2024 r.</t>
    </r>
  </si>
  <si>
    <t>*</t>
  </si>
  <si>
    <r>
      <t>Tablica 6. Średnie ceny sprzedaży netto (bez VAT) elementów mięsa wołowego (kraj) wg makroregionów:</t>
    </r>
    <r>
      <rPr>
        <b/>
        <sz val="14"/>
        <color rgb="FF0000FF"/>
        <rFont val="Calibri"/>
        <family val="2"/>
        <charset val="238"/>
        <scheme val="minor"/>
      </rPr>
      <t xml:space="preserve"> 30.09-06.10.2024 r. </t>
    </r>
  </si>
  <si>
    <r>
      <t>Tablica 7. Średnie ceny sprzedaży netto (bez VAT) elementów mięsa wołowego (zagranica):</t>
    </r>
    <r>
      <rPr>
        <b/>
        <sz val="12"/>
        <color rgb="FF0000FF"/>
        <rFont val="Calibri"/>
        <family val="2"/>
        <charset val="238"/>
        <scheme val="minor"/>
      </rPr>
      <t xml:space="preserve"> 30.09 - 06.10.2024 r.</t>
    </r>
  </si>
  <si>
    <r>
      <t>Tablica 5. Średnie ceny sprzedaży netto (bez VAT) ćwierci wołowych (zagranica):</t>
    </r>
    <r>
      <rPr>
        <b/>
        <sz val="12"/>
        <color rgb="FF0000FF"/>
        <rFont val="Calibri"/>
        <family val="2"/>
        <charset val="238"/>
        <scheme val="minor"/>
      </rPr>
      <t xml:space="preserve">  30.09 - 06.10.2024 r. </t>
    </r>
  </si>
  <si>
    <t>03.10.2024</t>
  </si>
  <si>
    <t>Prices not received :</t>
  </si>
  <si>
    <t>Week 39</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</si>
  <si>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- 15 275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</si>
</sst>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 numFmtId="181" formatCode="#,##0.000"/>
  </numFmts>
  <fonts count="27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sz val="10"/>
      <name val="Times New Roman CE"/>
      <charset val="238"/>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2" fillId="0" borderId="0"/>
  </cellStyleXfs>
  <cellXfs count="1384">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6" fillId="0" borderId="0" xfId="96" applyFont="1"/>
    <xf numFmtId="0" fontId="135" fillId="59" borderId="0" xfId="96" applyFont="1" applyFill="1" applyAlignment="1" applyProtection="1">
      <alignment horizontal="right" vertical="center" indent="1"/>
      <protection locked="0"/>
    </xf>
    <xf numFmtId="0" fontId="25" fillId="59" borderId="0" xfId="96" applyFill="1"/>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0" fontId="143" fillId="0" borderId="0" xfId="96" applyFont="1"/>
    <xf numFmtId="0" fontId="58" fillId="0" borderId="0" xfId="97"/>
    <xf numFmtId="0" fontId="136" fillId="0" borderId="0" xfId="96" applyFont="1" applyAlignment="1">
      <alignment horizontal="right" vertical="top"/>
    </xf>
    <xf numFmtId="0" fontId="108" fillId="0" borderId="0" xfId="97" applyFont="1"/>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0" fontId="145" fillId="0" borderId="0" xfId="96" applyFont="1"/>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3" fillId="62" borderId="0" xfId="99" applyNumberFormat="1" applyFont="1" applyFill="1" applyBorder="1" applyAlignment="1" applyProtection="1">
      <alignment horizontal="center" vertical="center"/>
      <protection locked="0"/>
    </xf>
    <xf numFmtId="173" fontId="108" fillId="62" borderId="0" xfId="99"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73" fontId="112" fillId="59" borderId="98" xfId="99" applyNumberFormat="1" applyFont="1" applyFill="1" applyBorder="1" applyAlignment="1">
      <alignment horizontal="center" vertical="center"/>
    </xf>
    <xf numFmtId="171" fontId="112" fillId="59" borderId="96" xfId="99"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175" fontId="112" fillId="59" borderId="101" xfId="99"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46"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2"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3" fillId="0" borderId="0" xfId="0" applyFont="1" applyAlignment="1">
      <alignment horizontal="left"/>
    </xf>
    <xf numFmtId="0" fontId="191" fillId="0" borderId="0" xfId="0" applyFont="1"/>
    <xf numFmtId="0" fontId="195" fillId="0" borderId="0" xfId="0" applyFont="1"/>
    <xf numFmtId="0" fontId="192" fillId="0" borderId="0" xfId="0" applyFont="1"/>
    <xf numFmtId="0" fontId="188" fillId="0" borderId="0" xfId="0" applyFont="1"/>
    <xf numFmtId="0" fontId="196" fillId="0" borderId="0" xfId="0" applyFont="1"/>
    <xf numFmtId="0" fontId="155" fillId="0" borderId="0" xfId="0" applyFont="1"/>
    <xf numFmtId="0" fontId="184" fillId="0" borderId="0" xfId="0" applyFont="1"/>
    <xf numFmtId="0" fontId="198" fillId="0" borderId="0" xfId="0" applyFont="1"/>
    <xf numFmtId="0" fontId="197" fillId="0" borderId="0" xfId="188" applyFont="1"/>
    <xf numFmtId="0" fontId="164" fillId="0" borderId="0" xfId="188" applyFont="1"/>
    <xf numFmtId="0" fontId="199" fillId="0" borderId="0" xfId="188" applyFont="1"/>
    <xf numFmtId="0" fontId="202" fillId="0" borderId="0" xfId="188" applyFont="1" applyAlignment="1">
      <alignment horizontal="center" vertical="center" wrapText="1"/>
    </xf>
    <xf numFmtId="0" fontId="203" fillId="59" borderId="64" xfId="188" applyFont="1" applyFill="1" applyBorder="1" applyAlignment="1">
      <alignment horizontal="center" vertical="center" wrapText="1"/>
    </xf>
    <xf numFmtId="0" fontId="204"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201" fillId="60" borderId="65" xfId="188" applyNumberFormat="1" applyFont="1" applyFill="1" applyBorder="1"/>
    <xf numFmtId="0" fontId="205" fillId="0" borderId="0" xfId="188" applyFont="1" applyAlignment="1">
      <alignment horizontal="center"/>
    </xf>
    <xf numFmtId="3" fontId="172" fillId="60" borderId="42" xfId="188" applyNumberFormat="1" applyFont="1" applyFill="1" applyBorder="1" applyAlignment="1">
      <alignment horizontal="right" wrapText="1"/>
    </xf>
    <xf numFmtId="3" fontId="204"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201"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4"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201" fillId="60" borderId="40" xfId="188" applyNumberFormat="1" applyFont="1" applyFill="1" applyBorder="1"/>
    <xf numFmtId="0" fontId="164" fillId="59" borderId="0" xfId="188" applyFont="1" applyFill="1"/>
    <xf numFmtId="0" fontId="199" fillId="0" borderId="0" xfId="188" applyFont="1" applyAlignment="1">
      <alignment wrapText="1"/>
    </xf>
    <xf numFmtId="0" fontId="203" fillId="59" borderId="42" xfId="188" applyFont="1" applyFill="1" applyBorder="1" applyAlignment="1">
      <alignment horizontal="center" wrapText="1"/>
    </xf>
    <xf numFmtId="0" fontId="204" fillId="0" borderId="40" xfId="188" applyFont="1" applyBorder="1" applyAlignment="1">
      <alignment wrapText="1"/>
    </xf>
    <xf numFmtId="3" fontId="172" fillId="59" borderId="41" xfId="188" quotePrefix="1" applyNumberFormat="1" applyFont="1" applyFill="1" applyBorder="1" applyAlignment="1">
      <alignment wrapText="1"/>
    </xf>
    <xf numFmtId="167" fontId="201"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6"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7" fillId="0" borderId="0" xfId="188" applyFont="1"/>
    <xf numFmtId="0" fontId="207" fillId="0" borderId="0" xfId="188" applyFont="1" applyAlignment="1">
      <alignment horizontal="right"/>
    </xf>
    <xf numFmtId="0" fontId="209" fillId="0" borderId="0" xfId="188" applyFont="1"/>
    <xf numFmtId="2" fontId="164" fillId="0" borderId="0" xfId="188" applyNumberFormat="1" applyFont="1"/>
    <xf numFmtId="0" fontId="164" fillId="0" borderId="0" xfId="188" applyFont="1" applyAlignment="1">
      <alignment horizontal="right"/>
    </xf>
    <xf numFmtId="0" fontId="205" fillId="0" borderId="0" xfId="188" applyFont="1" applyAlignment="1">
      <alignment vertical="center"/>
    </xf>
    <xf numFmtId="2" fontId="164" fillId="0" borderId="0" xfId="188" applyNumberFormat="1" applyFont="1" applyAlignment="1">
      <alignment horizontal="center"/>
    </xf>
    <xf numFmtId="0" fontId="210" fillId="0" borderId="0" xfId="188" applyFont="1"/>
    <xf numFmtId="0" fontId="212" fillId="0" borderId="0" xfId="188" applyFont="1" applyAlignment="1">
      <alignment horizontal="left" vertical="center" wrapText="1"/>
    </xf>
    <xf numFmtId="0" fontId="174" fillId="0" borderId="0" xfId="188" applyFont="1" applyAlignment="1">
      <alignment vertical="center" wrapText="1"/>
    </xf>
    <xf numFmtId="0" fontId="213" fillId="0" borderId="0" xfId="188" applyFont="1" applyAlignment="1">
      <alignment vertical="center" wrapText="1"/>
    </xf>
    <xf numFmtId="0" fontId="214" fillId="0" borderId="0" xfId="188" applyFont="1"/>
    <xf numFmtId="0" fontId="213" fillId="0" borderId="0" xfId="188" applyFont="1" applyAlignment="1">
      <alignment vertical="center"/>
    </xf>
    <xf numFmtId="3" fontId="214" fillId="0" borderId="0" xfId="188" applyNumberFormat="1" applyFont="1"/>
    <xf numFmtId="49" fontId="213" fillId="0" borderId="0" xfId="188" applyNumberFormat="1" applyFont="1" applyAlignment="1">
      <alignment vertical="center"/>
    </xf>
    <xf numFmtId="49" fontId="213"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6"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5" fillId="0" borderId="0" xfId="51" applyFont="1"/>
    <xf numFmtId="0" fontId="18" fillId="0" borderId="0" xfId="51" quotePrefix="1" applyFont="1"/>
    <xf numFmtId="0" fontId="201" fillId="0" borderId="0" xfId="0" applyFont="1" applyAlignment="1">
      <alignment vertical="center" wrapText="1"/>
    </xf>
    <xf numFmtId="0" fontId="187" fillId="0" borderId="0" xfId="0" applyFont="1"/>
    <xf numFmtId="0" fontId="201"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8"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16" fontId="136" fillId="0" borderId="0" xfId="96" applyNumberFormat="1" applyFont="1" applyAlignment="1">
      <alignment horizontal="right" vertical="top"/>
    </xf>
    <xf numFmtId="0" fontId="121" fillId="0" borderId="0" xfId="97" applyFont="1"/>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201" fillId="0" borderId="53" xfId="0" applyNumberFormat="1" applyFont="1" applyBorder="1"/>
    <xf numFmtId="165" fontId="172" fillId="0" borderId="14" xfId="0" applyNumberFormat="1" applyFont="1" applyBorder="1"/>
    <xf numFmtId="165" fontId="201" fillId="0" borderId="12" xfId="0" applyNumberFormat="1" applyFont="1" applyBorder="1"/>
    <xf numFmtId="165" fontId="201" fillId="0" borderId="12" xfId="0" quotePrefix="1" applyNumberFormat="1" applyFont="1" applyBorder="1"/>
    <xf numFmtId="165" fontId="201"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201" fillId="0" borderId="47" xfId="0" applyNumberFormat="1" applyFont="1" applyBorder="1"/>
    <xf numFmtId="165" fontId="172" fillId="0" borderId="20" xfId="0" applyNumberFormat="1" applyFont="1" applyBorder="1"/>
    <xf numFmtId="165" fontId="201" fillId="0" borderId="46" xfId="0" applyNumberFormat="1" applyFont="1" applyBorder="1"/>
    <xf numFmtId="165" fontId="201"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201" fillId="0" borderId="60" xfId="0" applyNumberFormat="1" applyFont="1" applyBorder="1"/>
    <xf numFmtId="165" fontId="172" fillId="0" borderId="22" xfId="0" applyNumberFormat="1" applyFont="1" applyBorder="1"/>
    <xf numFmtId="165" fontId="201" fillId="0" borderId="51" xfId="0" applyNumberFormat="1" applyFont="1" applyBorder="1"/>
    <xf numFmtId="165" fontId="201"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201" fillId="0" borderId="28" xfId="0" quotePrefix="1" applyNumberFormat="1" applyFont="1" applyBorder="1"/>
    <xf numFmtId="165" fontId="201" fillId="0" borderId="46" xfId="0" quotePrefix="1" applyNumberFormat="1" applyFont="1" applyBorder="1"/>
    <xf numFmtId="165" fontId="201" fillId="0" borderId="29" xfId="0" quotePrefix="1" applyNumberFormat="1" applyFont="1" applyBorder="1"/>
    <xf numFmtId="0" fontId="201"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201"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4"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201"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4" fillId="0" borderId="82" xfId="0" applyFont="1" applyBorder="1" applyAlignment="1">
      <alignment horizontal="center" vertical="center" wrapText="1"/>
    </xf>
    <xf numFmtId="0" fontId="173" fillId="0" borderId="80" xfId="0" applyFont="1" applyBorder="1" applyAlignment="1">
      <alignment vertical="center" wrapText="1"/>
    </xf>
    <xf numFmtId="0" fontId="204"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2" fontId="134" fillId="0" borderId="0" xfId="96" applyNumberFormat="1" applyFont="1" applyAlignment="1">
      <alignment vertical="center"/>
    </xf>
    <xf numFmtId="0" fontId="199" fillId="0" borderId="0" xfId="188" applyFont="1" applyAlignment="1">
      <alignment vertical="center" wrapText="1"/>
    </xf>
    <xf numFmtId="0" fontId="199" fillId="0" borderId="0" xfId="188" applyFont="1" applyAlignment="1">
      <alignment vertical="center"/>
    </xf>
    <xf numFmtId="3" fontId="197" fillId="0" borderId="0" xfId="188" applyNumberFormat="1" applyFont="1"/>
    <xf numFmtId="49" fontId="199" fillId="0" borderId="0" xfId="188" applyNumberFormat="1" applyFont="1" applyAlignment="1">
      <alignment vertical="center"/>
    </xf>
    <xf numFmtId="49" fontId="199"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3" fillId="59" borderId="65" xfId="188" applyFont="1" applyFill="1" applyBorder="1" applyAlignment="1">
      <alignment horizontal="center" vertical="center" wrapText="1"/>
    </xf>
    <xf numFmtId="0" fontId="203"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165" fontId="187" fillId="63" borderId="4" xfId="0" applyNumberFormat="1" applyFont="1" applyFill="1" applyBorder="1"/>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165" fontId="187" fillId="63" borderId="58" xfId="0" applyNumberFormat="1" applyFont="1" applyFill="1" applyBorder="1"/>
    <xf numFmtId="3" fontId="164" fillId="0" borderId="10" xfId="0" applyNumberFormat="1" applyFont="1" applyBorder="1"/>
    <xf numFmtId="3" fontId="164" fillId="0" borderId="37" xfId="0" applyNumberFormat="1" applyFont="1" applyBorder="1"/>
    <xf numFmtId="165" fontId="187" fillId="63" borderId="42" xfId="0" applyNumberFormat="1" applyFont="1" applyFill="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7" fillId="63" borderId="9" xfId="0" quotePrefix="1" applyNumberFormat="1" applyFont="1" applyFill="1" applyBorder="1" applyAlignment="1">
      <alignment horizontal="right"/>
    </xf>
    <xf numFmtId="165" fontId="187" fillId="63" borderId="58" xfId="0" quotePrefix="1" applyNumberFormat="1" applyFont="1" applyFill="1" applyBorder="1" applyAlignment="1">
      <alignment horizontal="right"/>
    </xf>
    <xf numFmtId="0" fontId="221" fillId="0" borderId="0" xfId="0" applyFont="1"/>
    <xf numFmtId="0" fontId="192" fillId="0" borderId="0" xfId="51" applyFont="1"/>
    <xf numFmtId="0" fontId="222"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3"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4"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7"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6"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7"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7"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8" fillId="68" borderId="0" xfId="104" applyFont="1" applyFill="1"/>
    <xf numFmtId="2" fontId="227" fillId="59" borderId="0" xfId="104" applyNumberFormat="1" applyFont="1" applyFill="1"/>
    <xf numFmtId="0" fontId="197" fillId="59" borderId="0" xfId="104" applyFont="1" applyFill="1"/>
    <xf numFmtId="0" fontId="173" fillId="36" borderId="0" xfId="104" applyFont="1" applyFill="1"/>
    <xf numFmtId="0" fontId="164" fillId="36" borderId="0" xfId="104" applyFont="1" applyFill="1"/>
    <xf numFmtId="0" fontId="197"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7" fillId="0" borderId="0" xfId="104" applyFont="1"/>
    <xf numFmtId="0" fontId="173" fillId="2" borderId="0" xfId="104" applyFont="1" applyFill="1"/>
    <xf numFmtId="0" fontId="164" fillId="2" borderId="0" xfId="104" applyFont="1" applyFill="1"/>
    <xf numFmtId="0" fontId="197"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6" fillId="0" borderId="0" xfId="104" applyFont="1"/>
    <xf numFmtId="0" fontId="230" fillId="0" borderId="16" xfId="104" applyFont="1" applyBorder="1"/>
    <xf numFmtId="169" fontId="230" fillId="0" borderId="27" xfId="104" applyNumberFormat="1" applyFont="1" applyBorder="1"/>
    <xf numFmtId="0" fontId="231" fillId="0" borderId="14" xfId="104" applyFont="1" applyBorder="1"/>
    <xf numFmtId="169" fontId="231" fillId="0" borderId="28" xfId="104" applyNumberFormat="1" applyFont="1" applyBorder="1"/>
    <xf numFmtId="0" fontId="231" fillId="0" borderId="20" xfId="104" applyFont="1" applyBorder="1"/>
    <xf numFmtId="169" fontId="231" fillId="0" borderId="29" xfId="104" applyNumberFormat="1" applyFont="1" applyBorder="1"/>
    <xf numFmtId="0" fontId="231" fillId="0" borderId="22" xfId="104" applyFont="1" applyBorder="1"/>
    <xf numFmtId="169" fontId="231" fillId="0" borderId="30" xfId="104" applyNumberFormat="1" applyFont="1" applyBorder="1"/>
    <xf numFmtId="0" fontId="231" fillId="0" borderId="0" xfId="104" applyFont="1"/>
    <xf numFmtId="0" fontId="231" fillId="0" borderId="18" xfId="104" applyFont="1" applyBorder="1"/>
    <xf numFmtId="0" fontId="174" fillId="0" borderId="0" xfId="104" applyFont="1" applyAlignment="1">
      <alignment horizontal="center"/>
    </xf>
    <xf numFmtId="2" fontId="174" fillId="0" borderId="0" xfId="104" applyNumberFormat="1" applyFont="1"/>
    <xf numFmtId="2" fontId="226" fillId="0" borderId="0" xfId="104" applyNumberFormat="1" applyFont="1"/>
    <xf numFmtId="2" fontId="164" fillId="0" borderId="0" xfId="104" applyNumberFormat="1" applyFont="1"/>
    <xf numFmtId="2" fontId="227"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3" fontId="172" fillId="0" borderId="1" xfId="0" quotePrefix="1" applyNumberFormat="1" applyFont="1" applyBorder="1" applyAlignment="1">
      <alignment horizontal="right"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3" fillId="0" borderId="0" xfId="241" applyFont="1" applyAlignment="1">
      <alignment vertical="center"/>
    </xf>
    <xf numFmtId="0" fontId="232" fillId="0" borderId="0" xfId="241"/>
    <xf numFmtId="0" fontId="234" fillId="0" borderId="0" xfId="241" applyFont="1" applyAlignment="1">
      <alignment horizontal="justify" vertical="center"/>
    </xf>
    <xf numFmtId="0" fontId="234" fillId="0" borderId="0" xfId="241" applyFont="1"/>
    <xf numFmtId="0" fontId="235"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9"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42" fillId="65" borderId="51" xfId="234" applyNumberFormat="1" applyFont="1" applyFill="1" applyBorder="1" applyAlignment="1">
      <alignment horizontal="center" vertical="center"/>
    </xf>
    <xf numFmtId="14" fontId="242" fillId="66" borderId="51" xfId="234" applyNumberFormat="1" applyFont="1" applyFill="1" applyBorder="1" applyAlignment="1">
      <alignment horizontal="center" vertical="center"/>
    </xf>
    <xf numFmtId="0" fontId="243" fillId="0" borderId="18" xfId="234" applyFont="1" applyBorder="1"/>
    <xf numFmtId="0" fontId="243" fillId="0" borderId="20" xfId="234" applyFont="1" applyBorder="1"/>
    <xf numFmtId="0" fontId="243" fillId="0" borderId="22" xfId="234" applyFont="1" applyBorder="1"/>
    <xf numFmtId="0" fontId="243" fillId="0" borderId="16" xfId="234" applyFont="1" applyBorder="1"/>
    <xf numFmtId="4" fontId="243" fillId="65" borderId="55" xfId="234" applyNumberFormat="1" applyFont="1" applyFill="1" applyBorder="1" applyAlignment="1">
      <alignment horizontal="right"/>
    </xf>
    <xf numFmtId="4" fontId="243" fillId="66" borderId="55" xfId="234" applyNumberFormat="1" applyFont="1" applyFill="1" applyBorder="1" applyAlignment="1">
      <alignment horizontal="right"/>
    </xf>
    <xf numFmtId="165" fontId="244"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9"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50" fillId="0" borderId="23" xfId="0" applyFont="1" applyBorder="1" applyAlignment="1">
      <alignment horizontal="center" vertical="center" wrapText="1"/>
    </xf>
    <xf numFmtId="0" fontId="250" fillId="0" borderId="30" xfId="0" applyFont="1" applyBorder="1" applyAlignment="1">
      <alignment horizontal="center" vertical="center" wrapText="1"/>
    </xf>
    <xf numFmtId="165" fontId="187" fillId="63" borderId="42" xfId="0" applyNumberFormat="1" applyFont="1" applyFill="1" applyBorder="1" applyAlignment="1">
      <alignment horizontal="right"/>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7" fillId="0" borderId="46" xfId="0" applyNumberFormat="1" applyFont="1" applyBorder="1" applyAlignment="1">
      <alignment vertical="center" wrapText="1"/>
    </xf>
    <xf numFmtId="0" fontId="251" fillId="4" borderId="28" xfId="0" applyFont="1" applyFill="1" applyBorder="1" applyAlignment="1">
      <alignment horizontal="center" vertical="center" wrapText="1"/>
    </xf>
    <xf numFmtId="0" fontId="252" fillId="0" borderId="28" xfId="0" applyFont="1" applyBorder="1" applyAlignment="1">
      <alignment horizontal="center" vertical="center" wrapText="1"/>
    </xf>
    <xf numFmtId="49" fontId="253" fillId="0" borderId="82" xfId="0" applyNumberFormat="1" applyFont="1" applyBorder="1" applyAlignment="1">
      <alignment horizontal="centerContinuous" vertical="center" wrapText="1"/>
    </xf>
    <xf numFmtId="49" fontId="254" fillId="0" borderId="82" xfId="0" applyNumberFormat="1" applyFont="1" applyBorder="1" applyAlignment="1">
      <alignment horizontal="centerContinuous" vertical="center" wrapText="1"/>
    </xf>
    <xf numFmtId="49" fontId="254" fillId="0" borderId="7" xfId="0" applyNumberFormat="1" applyFont="1" applyBorder="1" applyAlignment="1">
      <alignment horizontal="centerContinuous" vertical="center" wrapText="1"/>
    </xf>
    <xf numFmtId="165" fontId="256" fillId="0" borderId="29" xfId="0" applyNumberFormat="1" applyFont="1" applyBorder="1"/>
    <xf numFmtId="165" fontId="257" fillId="0" borderId="29" xfId="0" applyNumberFormat="1" applyFont="1" applyBorder="1"/>
    <xf numFmtId="165" fontId="257" fillId="0" borderId="30" xfId="0" applyNumberFormat="1" applyFont="1" applyBorder="1"/>
    <xf numFmtId="165" fontId="256" fillId="0" borderId="28" xfId="0" applyNumberFormat="1" applyFont="1" applyBorder="1"/>
    <xf numFmtId="165" fontId="254"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245" fillId="0" borderId="0" xfId="51" applyFont="1" applyAlignment="1">
      <alignment horizontal="center"/>
    </xf>
    <xf numFmtId="0" fontId="246" fillId="0" borderId="0" xfId="51" applyFont="1" applyAlignment="1">
      <alignment horizontal="center"/>
    </xf>
    <xf numFmtId="165" fontId="72" fillId="0" borderId="0" xfId="51" applyNumberFormat="1"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2" fontId="112" fillId="59" borderId="0" xfId="96" applyNumberFormat="1" applyFont="1" applyFill="1" applyAlignment="1" applyProtection="1">
      <alignment horizontal="center" vertical="center"/>
      <protection locked="0"/>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69" fontId="108" fillId="59" borderId="0" xfId="96" applyNumberFormat="1" applyFont="1" applyFill="1" applyAlignment="1">
      <alignment horizontal="center" vertical="center"/>
    </xf>
    <xf numFmtId="0" fontId="108" fillId="62" borderId="0" xfId="96" applyFont="1" applyFill="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2" fontId="112" fillId="62" borderId="99" xfId="96" applyNumberFormat="1" applyFont="1" applyFill="1" applyBorder="1" applyAlignment="1">
      <alignment horizontal="center" vertical="center"/>
    </xf>
    <xf numFmtId="0" fontId="108" fillId="59" borderId="0" xfId="96" applyFont="1" applyFill="1"/>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258" fillId="0" borderId="0" xfId="41" applyFont="1" applyAlignment="1">
      <alignment vertical="center"/>
    </xf>
    <xf numFmtId="0" fontId="4" fillId="0" borderId="0" xfId="41" applyAlignment="1">
      <alignment vertical="center"/>
    </xf>
    <xf numFmtId="0" fontId="4" fillId="0" borderId="0" xfId="41"/>
    <xf numFmtId="0" fontId="172" fillId="0" borderId="0" xfId="41" applyFont="1"/>
    <xf numFmtId="0" fontId="261" fillId="0" borderId="0" xfId="41" quotePrefix="1" applyFont="1" applyAlignment="1">
      <alignment vertical="center"/>
    </xf>
    <xf numFmtId="0" fontId="260" fillId="0" borderId="0" xfId="41" applyFont="1" applyAlignment="1">
      <alignment vertical="center"/>
    </xf>
    <xf numFmtId="0" fontId="262" fillId="0" borderId="2" xfId="41" applyFont="1" applyBorder="1" applyAlignment="1">
      <alignment horizontal="centerContinuous"/>
    </xf>
    <xf numFmtId="0" fontId="263" fillId="0" borderId="3" xfId="41" applyFont="1" applyBorder="1" applyAlignment="1">
      <alignment horizontal="centerContinuous"/>
    </xf>
    <xf numFmtId="0" fontId="263" fillId="0" borderId="4" xfId="41" applyFont="1" applyBorder="1" applyAlignment="1">
      <alignment horizontal="centerContinuous"/>
    </xf>
    <xf numFmtId="0" fontId="247" fillId="0" borderId="5" xfId="41" applyFont="1" applyBorder="1" applyAlignment="1">
      <alignment horizontal="center" vertical="center" wrapText="1"/>
    </xf>
    <xf numFmtId="0" fontId="247" fillId="0" borderId="1" xfId="41" applyFont="1" applyBorder="1" applyAlignment="1">
      <alignment horizontal="centerContinuous" vertical="center"/>
    </xf>
    <xf numFmtId="0" fontId="264" fillId="0" borderId="10" xfId="41" applyFont="1" applyBorder="1" applyAlignment="1">
      <alignment horizontal="center" vertical="center" wrapText="1"/>
    </xf>
    <xf numFmtId="0" fontId="264" fillId="0" borderId="11" xfId="41" applyFont="1" applyBorder="1" applyAlignment="1">
      <alignment horizontal="center" vertical="center" wrapText="1"/>
    </xf>
    <xf numFmtId="0" fontId="247" fillId="0" borderId="12" xfId="41" applyFont="1" applyBorder="1" applyAlignment="1">
      <alignment horizontal="centerContinuous" vertical="center"/>
    </xf>
    <xf numFmtId="0" fontId="247" fillId="2" borderId="52" xfId="41" applyFont="1" applyFill="1" applyBorder="1" applyAlignment="1">
      <alignment horizontal="centerContinuous" vertical="center"/>
    </xf>
    <xf numFmtId="0" fontId="247" fillId="2" borderId="12" xfId="41" applyFont="1" applyFill="1" applyBorder="1" applyAlignment="1">
      <alignment horizontal="centerContinuous" vertical="center"/>
    </xf>
    <xf numFmtId="0" fontId="264" fillId="0" borderId="14" xfId="41" applyFont="1" applyBorder="1" applyAlignment="1">
      <alignment horizontal="center" vertical="center"/>
    </xf>
    <xf numFmtId="0" fontId="264" fillId="0" borderId="15" xfId="41" applyFont="1" applyBorder="1" applyAlignment="1">
      <alignment horizontal="center" vertical="center"/>
    </xf>
    <xf numFmtId="0" fontId="265" fillId="0" borderId="16" xfId="41" applyFont="1" applyBorder="1"/>
    <xf numFmtId="0" fontId="265" fillId="0" borderId="17" xfId="41" applyFont="1" applyBorder="1" applyAlignment="1">
      <alignment horizontal="center"/>
    </xf>
    <xf numFmtId="0" fontId="265" fillId="0" borderId="2" xfId="41" applyFont="1" applyBorder="1"/>
    <xf numFmtId="0" fontId="265" fillId="0" borderId="3" xfId="41" applyFont="1" applyBorder="1" applyAlignment="1">
      <alignment horizontal="center"/>
    </xf>
    <xf numFmtId="0" fontId="215" fillId="0" borderId="18" xfId="41" applyFont="1" applyBorder="1"/>
    <xf numFmtId="0" fontId="215" fillId="0" borderId="19" xfId="41" applyFont="1" applyBorder="1" applyAlignment="1">
      <alignment horizontal="center"/>
    </xf>
    <xf numFmtId="0" fontId="215" fillId="0" borderId="14" xfId="41" applyFont="1" applyBorder="1"/>
    <xf numFmtId="0" fontId="215" fillId="0" borderId="15" xfId="41" applyFont="1" applyBorder="1" applyAlignment="1">
      <alignment horizontal="center"/>
    </xf>
    <xf numFmtId="0" fontId="215" fillId="0" borderId="20" xfId="41" applyFont="1" applyBorder="1"/>
    <xf numFmtId="0" fontId="215" fillId="0" borderId="21" xfId="41" applyFont="1" applyBorder="1" applyAlignment="1">
      <alignment horizontal="center"/>
    </xf>
    <xf numFmtId="0" fontId="215" fillId="0" borderId="22" xfId="41" applyFont="1" applyBorder="1"/>
    <xf numFmtId="0" fontId="215" fillId="0" borderId="23" xfId="41" applyFont="1" applyBorder="1" applyAlignment="1">
      <alignment horizontal="center"/>
    </xf>
    <xf numFmtId="0" fontId="265" fillId="0" borderId="3" xfId="41" applyFont="1" applyBorder="1"/>
    <xf numFmtId="0" fontId="265" fillId="0" borderId="14" xfId="41" applyFont="1" applyBorder="1"/>
    <xf numFmtId="0" fontId="265" fillId="0" borderId="15" xfId="41" applyFont="1" applyBorder="1"/>
    <xf numFmtId="0" fontId="215" fillId="0" borderId="21" xfId="41" applyFont="1" applyBorder="1"/>
    <xf numFmtId="0" fontId="265" fillId="0" borderId="21" xfId="41" applyFont="1" applyBorder="1"/>
    <xf numFmtId="0" fontId="215" fillId="0" borderId="10" xfId="41" applyFont="1" applyBorder="1"/>
    <xf numFmtId="0" fontId="215" fillId="0" borderId="24" xfId="41" applyFont="1" applyBorder="1"/>
    <xf numFmtId="0" fontId="215" fillId="0" borderId="2" xfId="41" applyFont="1" applyBorder="1"/>
    <xf numFmtId="0" fontId="215" fillId="0" borderId="3" xfId="41" applyFont="1" applyBorder="1"/>
    <xf numFmtId="0" fontId="215" fillId="0" borderId="11" xfId="41" applyFont="1" applyBorder="1"/>
    <xf numFmtId="0" fontId="265" fillId="0" borderId="20" xfId="41" applyFont="1" applyBorder="1"/>
    <xf numFmtId="0" fontId="215" fillId="0" borderId="25" xfId="41" applyFont="1" applyBorder="1"/>
    <xf numFmtId="0" fontId="215" fillId="0" borderId="26" xfId="41" applyFont="1" applyBorder="1"/>
    <xf numFmtId="0" fontId="215" fillId="0" borderId="23" xfId="41" applyFont="1" applyBorder="1"/>
    <xf numFmtId="0" fontId="248" fillId="0" borderId="0" xfId="41" applyFont="1"/>
    <xf numFmtId="3" fontId="172" fillId="0" borderId="46" xfId="0" applyNumberFormat="1" applyFont="1" applyBorder="1" applyAlignment="1">
      <alignment horizontal="left" vertical="center"/>
    </xf>
    <xf numFmtId="3" fontId="164" fillId="0" borderId="45" xfId="0" quotePrefix="1" applyNumberFormat="1" applyFont="1" applyBorder="1" applyAlignment="1">
      <alignment horizontal="left"/>
    </xf>
    <xf numFmtId="3" fontId="174" fillId="59" borderId="30" xfId="0" quotePrefix="1" applyNumberFormat="1" applyFont="1" applyFill="1" applyBorder="1" applyAlignment="1">
      <alignment horizontal="left"/>
    </xf>
    <xf numFmtId="2" fontId="155" fillId="2" borderId="22" xfId="0" quotePrefix="1" applyNumberFormat="1" applyFont="1" applyFill="1" applyBorder="1" applyAlignment="1">
      <alignment horizontal="left" vertical="center" wrapText="1"/>
    </xf>
    <xf numFmtId="2" fontId="157" fillId="0" borderId="43" xfId="0" quotePrefix="1" applyNumberFormat="1" applyFont="1" applyBorder="1" applyAlignment="1">
      <alignment horizontal="left" vertical="center" wrapText="1"/>
    </xf>
    <xf numFmtId="0" fontId="260" fillId="59" borderId="0" xfId="41" applyFont="1" applyFill="1" applyAlignment="1">
      <alignment vertical="center"/>
    </xf>
    <xf numFmtId="0" fontId="266" fillId="0" borderId="0" xfId="51" applyFont="1"/>
    <xf numFmtId="0" fontId="267" fillId="0" borderId="0" xfId="51" applyFont="1"/>
    <xf numFmtId="14" fontId="247" fillId="0" borderId="12" xfId="0" applyNumberFormat="1" applyFont="1" applyBorder="1" applyAlignment="1">
      <alignment horizontal="center" vertical="center" wrapText="1"/>
    </xf>
    <xf numFmtId="14" fontId="247" fillId="0" borderId="15" xfId="0" applyNumberFormat="1" applyFont="1" applyBorder="1" applyAlignment="1">
      <alignment horizontal="center" vertical="center" wrapText="1"/>
    </xf>
    <xf numFmtId="0" fontId="252" fillId="0" borderId="37" xfId="0" applyFont="1" applyBorder="1" applyAlignment="1">
      <alignment horizontal="center" vertical="center" wrapText="1"/>
    </xf>
    <xf numFmtId="49" fontId="253" fillId="0" borderId="19" xfId="0" applyNumberFormat="1" applyFont="1" applyBorder="1" applyAlignment="1">
      <alignment horizontal="centerContinuous" vertical="center" wrapText="1"/>
    </xf>
    <xf numFmtId="49" fontId="254" fillId="0" borderId="19" xfId="0" applyNumberFormat="1" applyFont="1" applyBorder="1" applyAlignment="1">
      <alignment horizontal="centerContinuous" vertical="center" wrapText="1"/>
    </xf>
    <xf numFmtId="3" fontId="255" fillId="0" borderId="46" xfId="0" applyNumberFormat="1" applyFont="1" applyBorder="1" applyAlignment="1">
      <alignment horizontal="right"/>
    </xf>
    <xf numFmtId="165" fontId="256" fillId="4" borderId="29" xfId="0" applyNumberFormat="1" applyFont="1" applyFill="1" applyBorder="1" applyAlignment="1">
      <alignment horizontal="right"/>
    </xf>
    <xf numFmtId="2" fontId="255" fillId="0" borderId="46" xfId="0" applyNumberFormat="1" applyFont="1" applyBorder="1"/>
    <xf numFmtId="2" fontId="255" fillId="0" borderId="21" xfId="0" applyNumberFormat="1" applyFont="1" applyBorder="1"/>
    <xf numFmtId="165" fontId="256" fillId="0" borderId="21" xfId="0" quotePrefix="1" applyNumberFormat="1" applyFont="1" applyBorder="1" applyAlignment="1">
      <alignment horizontal="center"/>
    </xf>
    <xf numFmtId="3" fontId="248" fillId="0" borderId="46" xfId="0" applyNumberFormat="1" applyFont="1" applyBorder="1" applyAlignment="1">
      <alignment horizontal="right"/>
    </xf>
    <xf numFmtId="165" fontId="257" fillId="4" borderId="29" xfId="0" applyNumberFormat="1" applyFont="1" applyFill="1" applyBorder="1" applyAlignment="1">
      <alignment horizontal="right"/>
    </xf>
    <xf numFmtId="2" fontId="248" fillId="0" borderId="46" xfId="0" applyNumberFormat="1" applyFont="1" applyBorder="1"/>
    <xf numFmtId="2" fontId="248" fillId="0" borderId="21" xfId="0" applyNumberFormat="1" applyFont="1" applyBorder="1"/>
    <xf numFmtId="165" fontId="257" fillId="0" borderId="21" xfId="0" applyNumberFormat="1" applyFont="1" applyBorder="1"/>
    <xf numFmtId="3" fontId="248" fillId="0" borderId="51" xfId="0" applyNumberFormat="1" applyFont="1" applyBorder="1" applyAlignment="1">
      <alignment horizontal="right"/>
    </xf>
    <xf numFmtId="165" fontId="257" fillId="4" borderId="30" xfId="0" applyNumberFormat="1" applyFont="1" applyFill="1" applyBorder="1" applyAlignment="1">
      <alignment horizontal="right"/>
    </xf>
    <xf numFmtId="2" fontId="248" fillId="0" borderId="51" xfId="0" applyNumberFormat="1" applyFont="1" applyBorder="1"/>
    <xf numFmtId="2" fontId="248" fillId="0" borderId="23" xfId="0" applyNumberFormat="1" applyFont="1" applyBorder="1"/>
    <xf numFmtId="165" fontId="257" fillId="0" borderId="23" xfId="0" applyNumberFormat="1" applyFont="1" applyBorder="1"/>
    <xf numFmtId="3" fontId="255" fillId="0" borderId="12" xfId="0" applyNumberFormat="1" applyFont="1" applyBorder="1" applyAlignment="1">
      <alignment horizontal="right"/>
    </xf>
    <xf numFmtId="165" fontId="256" fillId="4" borderId="28" xfId="0" applyNumberFormat="1" applyFont="1" applyFill="1" applyBorder="1" applyAlignment="1">
      <alignment horizontal="right"/>
    </xf>
    <xf numFmtId="2" fontId="255" fillId="0" borderId="12" xfId="0" applyNumberFormat="1" applyFont="1" applyBorder="1"/>
    <xf numFmtId="2" fontId="255" fillId="0" borderId="15" xfId="0" applyNumberFormat="1" applyFont="1" applyBorder="1"/>
    <xf numFmtId="165" fontId="256" fillId="0" borderId="15" xfId="0" quotePrefix="1" applyNumberFormat="1" applyFont="1" applyBorder="1" applyAlignment="1">
      <alignment horizontal="center"/>
    </xf>
    <xf numFmtId="167" fontId="253" fillId="0" borderId="82" xfId="0" applyNumberFormat="1" applyFont="1" applyBorder="1" applyAlignment="1">
      <alignment horizontal="right" vertical="center" wrapText="1"/>
    </xf>
    <xf numFmtId="2" fontId="254" fillId="0" borderId="82" xfId="0" applyNumberFormat="1" applyFont="1" applyBorder="1" applyAlignment="1">
      <alignment horizontal="right" vertical="center" wrapText="1"/>
    </xf>
    <xf numFmtId="2" fontId="253" fillId="0" borderId="19" xfId="0" applyNumberFormat="1" applyFont="1" applyBorder="1" applyAlignment="1">
      <alignment horizontal="centerContinuous" vertical="center" wrapText="1"/>
    </xf>
    <xf numFmtId="165" fontId="254" fillId="0" borderId="19" xfId="0" applyNumberFormat="1" applyFont="1" applyBorder="1" applyAlignment="1">
      <alignment horizontal="centerContinuous" vertical="center" wrapText="1"/>
    </xf>
    <xf numFmtId="167" fontId="255" fillId="0" borderId="46" xfId="0" applyNumberFormat="1" applyFont="1" applyBorder="1" applyAlignment="1">
      <alignment horizontal="right"/>
    </xf>
    <xf numFmtId="3" fontId="248" fillId="0" borderId="46" xfId="0" applyNumberFormat="1" applyFont="1" applyBorder="1" applyAlignment="1">
      <alignment horizontal="left"/>
    </xf>
    <xf numFmtId="4" fontId="243" fillId="65" borderId="1" xfId="234" applyNumberFormat="1" applyFont="1" applyFill="1" applyBorder="1"/>
    <xf numFmtId="181" fontId="243" fillId="66" borderId="1" xfId="234" applyNumberFormat="1" applyFont="1" applyFill="1" applyBorder="1" applyAlignment="1">
      <alignment horizontal="left"/>
    </xf>
    <xf numFmtId="165" fontId="268" fillId="0" borderId="35" xfId="234" quotePrefix="1" applyNumberFormat="1" applyFont="1" applyBorder="1" applyAlignment="1">
      <alignment horizontal="right"/>
    </xf>
    <xf numFmtId="4" fontId="243" fillId="65" borderId="46" xfId="234" applyNumberFormat="1" applyFont="1" applyFill="1" applyBorder="1"/>
    <xf numFmtId="4" fontId="243" fillId="66" borderId="48" xfId="234" applyNumberFormat="1" applyFont="1" applyFill="1" applyBorder="1"/>
    <xf numFmtId="165" fontId="268" fillId="0" borderId="58" xfId="234" quotePrefix="1" applyNumberFormat="1" applyFont="1" applyBorder="1"/>
    <xf numFmtId="4" fontId="243" fillId="65" borderId="51" xfId="234" applyNumberFormat="1" applyFont="1" applyFill="1" applyBorder="1"/>
    <xf numFmtId="4" fontId="243" fillId="66" borderId="51" xfId="234" applyNumberFormat="1" applyFont="1" applyFill="1" applyBorder="1"/>
    <xf numFmtId="165" fontId="268" fillId="0" borderId="59" xfId="234" quotePrefix="1" applyNumberFormat="1" applyFont="1" applyBorder="1"/>
    <xf numFmtId="0" fontId="269" fillId="0" borderId="0" xfId="41" applyFont="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0" fillId="0" borderId="0" xfId="0" applyFont="1" applyAlignment="1">
      <alignment horizontal="center"/>
    </xf>
    <xf numFmtId="0" fontId="19" fillId="4" borderId="93" xfId="0" applyFont="1" applyFill="1" applyBorder="1" applyAlignment="1">
      <alignment horizontal="left"/>
    </xf>
    <xf numFmtId="0" fontId="0" fillId="0" borderId="11" xfId="0" applyBorder="1"/>
    <xf numFmtId="0" fontId="121" fillId="62" borderId="0" xfId="96" applyFont="1" applyFill="1" applyAlignment="1">
      <alignment horizontal="center" vertical="center"/>
    </xf>
    <xf numFmtId="0" fontId="112" fillId="62" borderId="0" xfId="96" applyFont="1" applyFill="1" applyAlignment="1" applyProtection="1">
      <alignment horizontal="center" vertical="center"/>
      <protection locked="0"/>
    </xf>
    <xf numFmtId="0" fontId="112" fillId="62" borderId="0" xfId="96" applyFont="1" applyFill="1" applyAlignment="1">
      <alignment horizontal="center" vertical="center"/>
    </xf>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0" fontId="247" fillId="0" borderId="6" xfId="41" applyFont="1" applyBorder="1" applyAlignment="1">
      <alignment horizontal="center" vertical="center" wrapText="1"/>
    </xf>
    <xf numFmtId="3" fontId="164" fillId="0" borderId="26" xfId="0" applyNumberFormat="1" applyFont="1" applyBorder="1" applyAlignment="1">
      <alignment horizontal="right"/>
    </xf>
    <xf numFmtId="0" fontId="259" fillId="0" borderId="0" xfId="41" applyFont="1" applyAlignment="1">
      <alignment vertical="center"/>
    </xf>
    <xf numFmtId="3" fontId="172" fillId="0" borderId="51" xfId="0" applyNumberFormat="1" applyFont="1" applyBorder="1" applyAlignment="1">
      <alignment vertical="center"/>
    </xf>
    <xf numFmtId="165" fontId="158" fillId="0" borderId="19" xfId="0" quotePrefix="1" applyNumberFormat="1" applyFont="1" applyBorder="1" applyAlignment="1">
      <alignment horizontal="center" vertical="center" wrapText="1"/>
    </xf>
    <xf numFmtId="165" fontId="158" fillId="0" borderId="7" xfId="0" applyNumberFormat="1" applyFont="1" applyBorder="1" applyAlignment="1">
      <alignment horizontal="center" vertical="center" wrapText="1"/>
    </xf>
    <xf numFmtId="165" fontId="158" fillId="0" borderId="23" xfId="0" applyNumberFormat="1" applyFont="1" applyBorder="1" applyAlignment="1">
      <alignment horizontal="center" vertical="center" wrapText="1"/>
    </xf>
    <xf numFmtId="165" fontId="158" fillId="0" borderId="30" xfId="0" applyNumberFormat="1" applyFont="1" applyBorder="1" applyAlignment="1">
      <alignment horizontal="center" vertical="center" wrapText="1"/>
    </xf>
    <xf numFmtId="165" fontId="158" fillId="0" borderId="23" xfId="0" quotePrefix="1" applyNumberFormat="1" applyFont="1" applyBorder="1" applyAlignment="1">
      <alignment horizontal="center" vertical="center" wrapText="1"/>
    </xf>
    <xf numFmtId="165" fontId="158" fillId="0" borderId="30" xfId="0" quotePrefix="1" applyNumberFormat="1" applyFont="1" applyBorder="1" applyAlignment="1">
      <alignment horizontal="center" vertical="center" wrapText="1"/>
    </xf>
    <xf numFmtId="0" fontId="247" fillId="0" borderId="7" xfId="41" applyFont="1" applyBorder="1" applyAlignment="1">
      <alignment horizontal="centerContinuous" vertical="center" wrapText="1"/>
    </xf>
    <xf numFmtId="0" fontId="247" fillId="0" borderId="8" xfId="41" applyFont="1" applyBorder="1" applyAlignment="1">
      <alignment horizontal="centerContinuous" vertical="center"/>
    </xf>
    <xf numFmtId="0" fontId="247" fillId="0" borderId="8" xfId="41" applyFont="1" applyBorder="1" applyAlignment="1">
      <alignment horizontal="centerContinuous" vertical="center" wrapText="1"/>
    </xf>
    <xf numFmtId="0" fontId="247" fillId="0" borderId="9" xfId="41" applyFont="1" applyBorder="1" applyAlignment="1">
      <alignment horizontal="centerContinuous" vertical="center" wrapText="1"/>
    </xf>
    <xf numFmtId="0" fontId="247" fillId="0" borderId="0" xfId="41" applyFont="1" applyAlignment="1">
      <alignment horizontal="center" vertical="center" wrapText="1"/>
    </xf>
    <xf numFmtId="0" fontId="247" fillId="0" borderId="52" xfId="41" applyFont="1" applyBorder="1" applyAlignment="1">
      <alignment horizontal="centerContinuous" vertical="center"/>
    </xf>
    <xf numFmtId="0" fontId="247" fillId="0" borderId="54" xfId="41" applyFont="1" applyBorder="1" applyAlignment="1">
      <alignment horizontal="centerContinuous" vertical="center" wrapText="1"/>
    </xf>
    <xf numFmtId="0" fontId="247" fillId="0" borderId="13" xfId="41" applyFont="1" applyBorder="1" applyAlignment="1">
      <alignment horizontal="centerContinuous" vertical="center" wrapText="1"/>
    </xf>
    <xf numFmtId="14" fontId="247" fillId="0" borderId="46" xfId="41" applyNumberFormat="1" applyFont="1" applyBorder="1" applyAlignment="1">
      <alignment horizontal="center" vertical="center" wrapText="1"/>
    </xf>
    <xf numFmtId="14" fontId="247" fillId="0" borderId="47" xfId="41" applyNumberFormat="1" applyFont="1" applyBorder="1" applyAlignment="1">
      <alignment horizontal="center" vertical="center" wrapText="1"/>
    </xf>
    <xf numFmtId="14" fontId="247" fillId="2" borderId="51" xfId="41" applyNumberFormat="1" applyFont="1" applyFill="1" applyBorder="1" applyAlignment="1">
      <alignment horizontal="center" vertical="center" wrapText="1"/>
    </xf>
    <xf numFmtId="14" fontId="247" fillId="2" borderId="21" xfId="41" applyNumberFormat="1" applyFont="1" applyFill="1" applyBorder="1" applyAlignment="1">
      <alignment horizontal="center" vertical="center" wrapText="1"/>
    </xf>
    <xf numFmtId="0" fontId="247" fillId="0" borderId="13" xfId="41" applyFont="1" applyBorder="1" applyAlignment="1">
      <alignment horizontal="center" vertical="center" wrapText="1"/>
    </xf>
    <xf numFmtId="14" fontId="247" fillId="0" borderId="53" xfId="41" applyNumberFormat="1" applyFont="1" applyBorder="1" applyAlignment="1">
      <alignment horizontal="center" vertical="center" wrapText="1"/>
    </xf>
    <xf numFmtId="0" fontId="247" fillId="0" borderId="12" xfId="41" applyFont="1" applyBorder="1" applyAlignment="1">
      <alignment horizontal="center" vertical="center" wrapText="1"/>
    </xf>
    <xf numFmtId="14" fontId="247" fillId="0" borderId="12" xfId="41" applyNumberFormat="1" applyFont="1" applyBorder="1" applyAlignment="1">
      <alignment horizontal="center" vertical="center" wrapText="1"/>
    </xf>
    <xf numFmtId="14" fontId="247" fillId="0" borderId="29" xfId="41" applyNumberFormat="1" applyFont="1" applyBorder="1" applyAlignment="1">
      <alignment horizontal="center" vertical="center" wrapText="1"/>
    </xf>
    <xf numFmtId="3" fontId="247" fillId="0" borderId="55" xfId="41" applyNumberFormat="1" applyFont="1" applyBorder="1"/>
    <xf numFmtId="3" fontId="247" fillId="2" borderId="43" xfId="41" applyNumberFormat="1" applyFont="1" applyFill="1" applyBorder="1"/>
    <xf numFmtId="3" fontId="247" fillId="2" borderId="55" xfId="41" applyNumberFormat="1" applyFont="1" applyFill="1" applyBorder="1"/>
    <xf numFmtId="2" fontId="247" fillId="0" borderId="4" xfId="41" applyNumberFormat="1" applyFont="1" applyBorder="1"/>
    <xf numFmtId="165" fontId="247" fillId="0" borderId="56" xfId="41" applyNumberFormat="1" applyFont="1" applyBorder="1"/>
    <xf numFmtId="165" fontId="247" fillId="0" borderId="3" xfId="41" applyNumberFormat="1" applyFont="1" applyBorder="1"/>
    <xf numFmtId="165" fontId="247" fillId="0" borderId="27" xfId="41" applyNumberFormat="1" applyFont="1" applyBorder="1"/>
    <xf numFmtId="3" fontId="247" fillId="0" borderId="3" xfId="41" applyNumberFormat="1" applyFont="1" applyBorder="1"/>
    <xf numFmtId="2" fontId="247" fillId="0" borderId="3" xfId="41" applyNumberFormat="1" applyFont="1" applyBorder="1"/>
    <xf numFmtId="165" fontId="247" fillId="0" borderId="4" xfId="41" applyNumberFormat="1" applyFont="1" applyBorder="1"/>
    <xf numFmtId="3" fontId="248" fillId="0" borderId="1" xfId="41" applyNumberFormat="1" applyFont="1" applyBorder="1"/>
    <xf numFmtId="3" fontId="248" fillId="2" borderId="1" xfId="41" applyNumberFormat="1" applyFont="1" applyFill="1" applyBorder="1"/>
    <xf numFmtId="2" fontId="248" fillId="0" borderId="35" xfId="41" applyNumberFormat="1" applyFont="1" applyBorder="1"/>
    <xf numFmtId="165" fontId="248" fillId="0" borderId="57" xfId="41" applyNumberFormat="1" applyFont="1" applyBorder="1"/>
    <xf numFmtId="165" fontId="248" fillId="0" borderId="7" xfId="41" applyNumberFormat="1" applyFont="1" applyBorder="1"/>
    <xf numFmtId="3" fontId="248" fillId="0" borderId="12" xfId="41" applyNumberFormat="1" applyFont="1" applyBorder="1"/>
    <xf numFmtId="3" fontId="248" fillId="2" borderId="12" xfId="41" applyNumberFormat="1" applyFont="1" applyFill="1" applyBorder="1"/>
    <xf numFmtId="2" fontId="248" fillId="0" borderId="13" xfId="41" applyNumberFormat="1" applyFont="1" applyBorder="1"/>
    <xf numFmtId="165" fontId="248" fillId="0" borderId="53" xfId="41" applyNumberFormat="1" applyFont="1" applyBorder="1"/>
    <xf numFmtId="165" fontId="248" fillId="0" borderId="28" xfId="41" applyNumberFormat="1" applyFont="1" applyBorder="1"/>
    <xf numFmtId="3" fontId="248" fillId="0" borderId="46" xfId="41" applyNumberFormat="1" applyFont="1" applyBorder="1"/>
    <xf numFmtId="3" fontId="248" fillId="2" borderId="46" xfId="41" applyNumberFormat="1" applyFont="1" applyFill="1" applyBorder="1"/>
    <xf numFmtId="2" fontId="248" fillId="0" borderId="58" xfId="41" applyNumberFormat="1" applyFont="1" applyBorder="1"/>
    <xf numFmtId="165" fontId="248" fillId="0" borderId="47" xfId="41" applyNumberFormat="1" applyFont="1" applyBorder="1"/>
    <xf numFmtId="165" fontId="248" fillId="0" borderId="29" xfId="41" applyNumberFormat="1" applyFont="1" applyBorder="1"/>
    <xf numFmtId="3" fontId="248" fillId="0" borderId="51" xfId="41" applyNumberFormat="1" applyFont="1" applyBorder="1"/>
    <xf numFmtId="3" fontId="248" fillId="2" borderId="51" xfId="41" applyNumberFormat="1" applyFont="1" applyFill="1" applyBorder="1"/>
    <xf numFmtId="2" fontId="248" fillId="0" borderId="59" xfId="41" applyNumberFormat="1" applyFont="1" applyBorder="1"/>
    <xf numFmtId="165" fontId="248" fillId="0" borderId="60" xfId="41" applyNumberFormat="1" applyFont="1" applyBorder="1"/>
    <xf numFmtId="165" fontId="248" fillId="0" borderId="30" xfId="41" applyNumberFormat="1" applyFont="1" applyBorder="1"/>
    <xf numFmtId="3" fontId="247" fillId="0" borderId="12" xfId="41" applyNumberFormat="1" applyFont="1" applyBorder="1"/>
    <xf numFmtId="3" fontId="247" fillId="2" borderId="12" xfId="41" applyNumberFormat="1" applyFont="1" applyFill="1" applyBorder="1"/>
    <xf numFmtId="2" fontId="247" fillId="0" borderId="13" xfId="41" applyNumberFormat="1" applyFont="1" applyBorder="1"/>
    <xf numFmtId="165" fontId="247" fillId="0" borderId="53" xfId="41" applyNumberFormat="1" applyFont="1" applyBorder="1"/>
    <xf numFmtId="165" fontId="247" fillId="0" borderId="49" xfId="41" applyNumberFormat="1" applyFont="1" applyBorder="1"/>
    <xf numFmtId="165" fontId="247" fillId="0" borderId="37" xfId="41" applyNumberFormat="1" applyFont="1" applyBorder="1"/>
    <xf numFmtId="3" fontId="270" fillId="2" borderId="46" xfId="41" applyNumberFormat="1" applyFont="1" applyFill="1" applyBorder="1"/>
    <xf numFmtId="165" fontId="270" fillId="0" borderId="47" xfId="41" applyNumberFormat="1" applyFont="1" applyBorder="1"/>
    <xf numFmtId="165" fontId="248" fillId="0" borderId="61" xfId="41" applyNumberFormat="1" applyFont="1" applyBorder="1"/>
    <xf numFmtId="165" fontId="248" fillId="0" borderId="62" xfId="41" applyNumberFormat="1" applyFont="1" applyBorder="1"/>
    <xf numFmtId="3" fontId="247" fillId="0" borderId="46" xfId="41" applyNumberFormat="1" applyFont="1" applyBorder="1"/>
    <xf numFmtId="3" fontId="247" fillId="2" borderId="46" xfId="41" applyNumberFormat="1" applyFont="1" applyFill="1" applyBorder="1"/>
    <xf numFmtId="2" fontId="247" fillId="0" borderId="58" xfId="41" applyNumberFormat="1" applyFont="1" applyBorder="1"/>
    <xf numFmtId="165" fontId="247" fillId="0" borderId="47" xfId="41" applyNumberFormat="1" applyFont="1" applyBorder="1"/>
    <xf numFmtId="165" fontId="247" fillId="0" borderId="61" xfId="41" applyNumberFormat="1" applyFont="1" applyBorder="1"/>
    <xf numFmtId="165" fontId="247" fillId="0" borderId="62" xfId="41" applyNumberFormat="1" applyFont="1" applyBorder="1"/>
    <xf numFmtId="3" fontId="248" fillId="0" borderId="48" xfId="41" applyNumberFormat="1" applyFont="1" applyBorder="1"/>
    <xf numFmtId="3" fontId="270" fillId="2" borderId="48" xfId="41" applyNumberFormat="1" applyFont="1" applyFill="1" applyBorder="1"/>
    <xf numFmtId="2" fontId="248" fillId="0" borderId="63" xfId="41" applyNumberFormat="1" applyFont="1" applyBorder="1"/>
    <xf numFmtId="165" fontId="270" fillId="0" borderId="61" xfId="41" applyNumberFormat="1" applyFont="1" applyBorder="1"/>
    <xf numFmtId="3" fontId="248" fillId="0" borderId="3" xfId="41" applyNumberFormat="1" applyFont="1" applyBorder="1"/>
    <xf numFmtId="2" fontId="248" fillId="0" borderId="3" xfId="41" applyNumberFormat="1" applyFont="1" applyBorder="1"/>
    <xf numFmtId="165" fontId="248" fillId="0" borderId="3" xfId="41" applyNumberFormat="1" applyFont="1" applyBorder="1"/>
    <xf numFmtId="165" fontId="248" fillId="0" borderId="4" xfId="41" applyNumberFormat="1" applyFont="1" applyBorder="1"/>
    <xf numFmtId="3" fontId="248" fillId="0" borderId="52" xfId="41" applyNumberFormat="1" applyFont="1" applyBorder="1"/>
    <xf numFmtId="3" fontId="270" fillId="2" borderId="52" xfId="41" applyNumberFormat="1" applyFont="1" applyFill="1" applyBorder="1"/>
    <xf numFmtId="2" fontId="248" fillId="0" borderId="64" xfId="41" applyNumberFormat="1" applyFont="1" applyBorder="1"/>
    <xf numFmtId="165" fontId="270" fillId="0" borderId="49" xfId="41" applyNumberFormat="1" applyFont="1" applyBorder="1"/>
    <xf numFmtId="165" fontId="248" fillId="0" borderId="49" xfId="41" applyNumberFormat="1" applyFont="1" applyBorder="1"/>
    <xf numFmtId="165" fontId="248" fillId="0" borderId="37" xfId="41" applyNumberFormat="1" applyFont="1" applyBorder="1"/>
    <xf numFmtId="3" fontId="270" fillId="0" borderId="46" xfId="41" applyNumberFormat="1" applyFont="1" applyBorder="1"/>
    <xf numFmtId="2" fontId="270" fillId="0" borderId="58" xfId="41" applyNumberFormat="1" applyFont="1" applyBorder="1"/>
    <xf numFmtId="165" fontId="270" fillId="0" borderId="62" xfId="41" applyNumberFormat="1" applyFont="1" applyBorder="1"/>
    <xf numFmtId="3" fontId="270" fillId="2" borderId="51" xfId="41" applyNumberFormat="1" applyFont="1" applyFill="1" applyBorder="1"/>
    <xf numFmtId="165" fontId="270" fillId="0" borderId="60" xfId="41" applyNumberFormat="1" applyFont="1" applyBorder="1"/>
    <xf numFmtId="4" fontId="248" fillId="0" borderId="0" xfId="41" applyNumberFormat="1" applyFont="1"/>
    <xf numFmtId="0" fontId="8" fillId="0" borderId="0" xfId="41" applyFont="1"/>
    <xf numFmtId="0" fontId="8" fillId="0" borderId="41" xfId="41" applyFont="1" applyBorder="1"/>
    <xf numFmtId="2" fontId="157" fillId="0" borderId="1" xfId="0" applyNumberFormat="1" applyFont="1" applyBorder="1" applyAlignment="1">
      <alignment horizontal="left" vertical="center" wrapText="1"/>
    </xf>
    <xf numFmtId="2" fontId="157" fillId="0" borderId="51" xfId="0" applyNumberFormat="1" applyFont="1" applyBorder="1" applyAlignment="1">
      <alignment horizontal="left" vertical="center" wrapText="1"/>
    </xf>
    <xf numFmtId="2" fontId="155" fillId="2" borderId="18" xfId="0" quotePrefix="1" applyNumberFormat="1" applyFont="1" applyFill="1" applyBorder="1" applyAlignment="1">
      <alignment horizontal="right" vertical="center" wrapText="1"/>
    </xf>
    <xf numFmtId="2" fontId="155" fillId="2" borderId="22" xfId="0" quotePrefix="1" applyNumberFormat="1" applyFont="1" applyFill="1" applyBorder="1" applyAlignment="1">
      <alignment horizontal="right" vertical="center" wrapText="1"/>
    </xf>
    <xf numFmtId="165" fontId="257"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5" xfId="0" quotePrefix="1" applyNumberFormat="1" applyFont="1" applyBorder="1"/>
    <xf numFmtId="3" fontId="164" fillId="0" borderId="20" xfId="0" quotePrefix="1" applyNumberFormat="1" applyFont="1" applyBorder="1"/>
    <xf numFmtId="3" fontId="164" fillId="0" borderId="39" xfId="0" applyNumberFormat="1" applyFont="1" applyBorder="1" applyAlignment="1">
      <alignment horizontal="right"/>
    </xf>
    <xf numFmtId="0" fontId="126" fillId="71" borderId="0" xfId="96" applyFont="1" applyFill="1"/>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9"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47" fillId="0" borderId="32" xfId="41" applyFont="1" applyBorder="1" applyAlignment="1">
      <alignment horizontal="center" vertical="center" wrapText="1"/>
    </xf>
    <xf numFmtId="0" fontId="247" fillId="0" borderId="6" xfId="41" applyFont="1" applyBorder="1" applyAlignment="1">
      <alignment horizontal="center" vertical="center" wrapText="1"/>
    </xf>
    <xf numFmtId="0" fontId="247" fillId="0" borderId="66" xfId="41" applyFont="1" applyBorder="1" applyAlignment="1">
      <alignment horizontal="center" vertical="center" wrapText="1"/>
    </xf>
    <xf numFmtId="0" fontId="247" fillId="0" borderId="54" xfId="41" applyFont="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3" fillId="0" borderId="36" xfId="0" applyFont="1" applyBorder="1" applyAlignment="1">
      <alignment horizontal="center" vertical="center" wrapText="1"/>
    </xf>
    <xf numFmtId="0" fontId="203" fillId="0" borderId="40" xfId="0" applyFont="1" applyBorder="1" applyAlignment="1">
      <alignment horizontal="center" vertical="center" wrapText="1"/>
    </xf>
    <xf numFmtId="0" fontId="217" fillId="0" borderId="31" xfId="0" applyFont="1" applyBorder="1" applyAlignment="1">
      <alignment horizontal="center" vertical="center" wrapText="1"/>
    </xf>
    <xf numFmtId="0" fontId="217" fillId="0" borderId="35" xfId="0" applyFont="1" applyBorder="1" applyAlignment="1">
      <alignment horizontal="center" vertical="center" wrapText="1"/>
    </xf>
    <xf numFmtId="0" fontId="184" fillId="0" borderId="0" xfId="0" applyFont="1" applyAlignment="1">
      <alignment horizontal="left" vertical="center" wrapText="1"/>
    </xf>
    <xf numFmtId="0" fontId="203" fillId="0" borderId="31" xfId="0" applyFont="1" applyBorder="1" applyAlignment="1">
      <alignment horizontal="center" vertical="center" wrapText="1"/>
    </xf>
    <xf numFmtId="0" fontId="203" fillId="0" borderId="82" xfId="0" applyFont="1" applyBorder="1" applyAlignment="1">
      <alignment horizontal="center" vertical="center" wrapText="1"/>
    </xf>
    <xf numFmtId="0" fontId="203" fillId="0" borderId="35" xfId="0" applyFont="1" applyBorder="1" applyAlignment="1">
      <alignment horizontal="center" vertical="center" wrapText="1"/>
    </xf>
    <xf numFmtId="0" fontId="242" fillId="0" borderId="5" xfId="234" applyFont="1" applyBorder="1" applyAlignment="1">
      <alignment horizontal="center" vertical="center"/>
    </xf>
    <xf numFmtId="0" fontId="242" fillId="0" borderId="22" xfId="234" applyFont="1" applyBorder="1" applyAlignment="1">
      <alignment horizontal="center" vertical="center"/>
    </xf>
    <xf numFmtId="0" fontId="242" fillId="0" borderId="57" xfId="234" applyFont="1" applyBorder="1" applyAlignment="1">
      <alignment horizontal="center" vertical="center"/>
    </xf>
    <xf numFmtId="0" fontId="242" fillId="0" borderId="1" xfId="234" applyFont="1" applyBorder="1" applyAlignment="1">
      <alignment horizontal="center" vertical="center"/>
    </xf>
    <xf numFmtId="0" fontId="242" fillId="0" borderId="45" xfId="234" applyFont="1" applyBorder="1" applyAlignment="1">
      <alignment horizontal="center" vertical="center" wrapText="1"/>
    </xf>
    <xf numFmtId="0" fontId="242" fillId="0" borderId="30"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2" xfId="234" applyFont="1" applyBorder="1" applyAlignment="1">
      <alignment horizontal="left"/>
    </xf>
    <xf numFmtId="0" fontId="112" fillId="62" borderId="0" xfId="96" applyFont="1" applyFill="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12" fillId="62" borderId="33" xfId="96" applyFont="1" applyFill="1" applyBorder="1" applyAlignment="1" applyProtection="1">
      <alignment horizontal="center" vertical="center"/>
      <protection locked="0"/>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149" fillId="67" borderId="0" xfId="174" applyFont="1" applyFill="1" applyAlignment="1">
      <alignment horizontal="center"/>
    </xf>
    <xf numFmtId="0" fontId="208" fillId="0" borderId="0" xfId="188" applyFont="1" applyAlignment="1">
      <alignment horizontal="center"/>
    </xf>
    <xf numFmtId="0" fontId="173" fillId="0" borderId="41" xfId="188" applyFont="1" applyBorder="1" applyAlignment="1">
      <alignment horizontal="justify" wrapText="1"/>
    </xf>
    <xf numFmtId="0" fontId="203" fillId="59" borderId="36" xfId="188" applyFont="1" applyFill="1" applyBorder="1" applyAlignment="1">
      <alignment horizontal="center" wrapText="1"/>
    </xf>
    <xf numFmtId="0" fontId="203"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3" fillId="59" borderId="36" xfId="188" applyFont="1" applyFill="1" applyBorder="1" applyAlignment="1">
      <alignment horizontal="center" vertical="center" wrapText="1"/>
    </xf>
    <xf numFmtId="0" fontId="203" fillId="59" borderId="38" xfId="188" applyFont="1" applyFill="1" applyBorder="1" applyAlignment="1">
      <alignment horizontal="center" vertical="center" wrapText="1"/>
    </xf>
    <xf numFmtId="0" fontId="203" fillId="0" borderId="36" xfId="188" applyFont="1" applyBorder="1" applyAlignment="1">
      <alignment horizontal="center" wrapText="1"/>
    </xf>
    <xf numFmtId="0" fontId="203"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3" fillId="59" borderId="83" xfId="188" applyFont="1" applyFill="1" applyBorder="1" applyAlignment="1">
      <alignment horizontal="center" vertical="center" wrapText="1"/>
    </xf>
    <xf numFmtId="0" fontId="211" fillId="0" borderId="0" xfId="188" applyFont="1" applyAlignment="1">
      <alignment horizontal="left" vertical="center" wrapText="1"/>
    </xf>
    <xf numFmtId="0" fontId="185" fillId="0" borderId="0" xfId="188" applyFont="1" applyAlignment="1">
      <alignment horizontal="left" vertical="center" wrapText="1"/>
    </xf>
    <xf numFmtId="0" fontId="199" fillId="0" borderId="41" xfId="188" applyFont="1" applyBorder="1" applyAlignment="1">
      <alignment horizontal="center" vertical="center" wrapText="1"/>
    </xf>
    <xf numFmtId="0" fontId="185" fillId="0" borderId="0" xfId="188" applyFont="1" applyAlignment="1">
      <alignment horizontal="center" vertical="center" wrapText="1"/>
    </xf>
    <xf numFmtId="0" fontId="213"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63"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3" fillId="0" borderId="0" xfId="0" applyFont="1" applyAlignment="1">
      <alignment horizontal="center"/>
    </xf>
    <xf numFmtId="0" fontId="224"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110548</xdr:rowOff>
    </xdr:to>
    <xdr:pic>
      <xdr:nvPicPr>
        <xdr:cNvPr id="4" name="Obraz 3">
          <a:extLst>
            <a:ext uri="{FF2B5EF4-FFF2-40B4-BE49-F238E27FC236}">
              <a16:creationId xmlns:a16="http://schemas.microsoft.com/office/drawing/2014/main" id="{DB8E0E0C-DDAD-5F03-EE3C-8F2439906DE6}"/>
            </a:ext>
          </a:extLst>
        </xdr:cNvPr>
        <xdr:cNvPicPr>
          <a:picLocks noChangeAspect="1"/>
        </xdr:cNvPicPr>
      </xdr:nvPicPr>
      <xdr:blipFill>
        <a:blip xmlns:r="http://schemas.openxmlformats.org/officeDocument/2006/relationships" r:embed="rId1"/>
        <a:stretch>
          <a:fillRect/>
        </a:stretch>
      </xdr:blipFill>
      <xdr:spPr>
        <a:xfrm>
          <a:off x="0" y="0"/>
          <a:ext cx="6645216" cy="3603048"/>
        </a:xfrm>
        <a:prstGeom prst="rect">
          <a:avLst/>
        </a:prstGeom>
      </xdr:spPr>
    </xdr:pic>
    <xdr:clientData/>
  </xdr:twoCellAnchor>
  <xdr:twoCellAnchor editAs="oneCell">
    <xdr:from>
      <xdr:col>11</xdr:col>
      <xdr:colOff>0</xdr:colOff>
      <xdr:row>0</xdr:row>
      <xdr:rowOff>1</xdr:rowOff>
    </xdr:from>
    <xdr:to>
      <xdr:col>21</xdr:col>
      <xdr:colOff>231716</xdr:colOff>
      <xdr:row>21</xdr:row>
      <xdr:rowOff>120651</xdr:rowOff>
    </xdr:to>
    <xdr:pic>
      <xdr:nvPicPr>
        <xdr:cNvPr id="8" name="Obraz 7">
          <a:extLst>
            <a:ext uri="{FF2B5EF4-FFF2-40B4-BE49-F238E27FC236}">
              <a16:creationId xmlns:a16="http://schemas.microsoft.com/office/drawing/2014/main" id="{54A7A7A1-8B09-6950-CF08-37F843E16A08}"/>
            </a:ext>
          </a:extLst>
        </xdr:cNvPr>
        <xdr:cNvPicPr>
          <a:picLocks noChangeAspect="1"/>
        </xdr:cNvPicPr>
      </xdr:nvPicPr>
      <xdr:blipFill>
        <a:blip xmlns:r="http://schemas.openxmlformats.org/officeDocument/2006/relationships" r:embed="rId2"/>
        <a:stretch>
          <a:fillRect/>
        </a:stretch>
      </xdr:blipFill>
      <xdr:spPr>
        <a:xfrm>
          <a:off x="7054850" y="1"/>
          <a:ext cx="6645216" cy="3613150"/>
        </a:xfrm>
        <a:prstGeom prst="rect">
          <a:avLst/>
        </a:prstGeom>
      </xdr:spPr>
    </xdr:pic>
    <xdr:clientData/>
  </xdr:twoCellAnchor>
  <xdr:twoCellAnchor editAs="oneCell">
    <xdr:from>
      <xdr:col>0</xdr:col>
      <xdr:colOff>0</xdr:colOff>
      <xdr:row>23</xdr:row>
      <xdr:rowOff>0</xdr:rowOff>
    </xdr:from>
    <xdr:to>
      <xdr:col>10</xdr:col>
      <xdr:colOff>231716</xdr:colOff>
      <xdr:row>46</xdr:row>
      <xdr:rowOff>37657</xdr:rowOff>
    </xdr:to>
    <xdr:pic>
      <xdr:nvPicPr>
        <xdr:cNvPr id="9" name="Obraz 8">
          <a:extLst>
            <a:ext uri="{FF2B5EF4-FFF2-40B4-BE49-F238E27FC236}">
              <a16:creationId xmlns:a16="http://schemas.microsoft.com/office/drawing/2014/main" id="{CD9AACE4-77BE-389F-0F3E-2850A4ACE1EA}"/>
            </a:ext>
          </a:extLst>
        </xdr:cNvPr>
        <xdr:cNvPicPr>
          <a:picLocks noChangeAspect="1"/>
        </xdr:cNvPicPr>
      </xdr:nvPicPr>
      <xdr:blipFill>
        <a:blip xmlns:r="http://schemas.openxmlformats.org/officeDocument/2006/relationships" r:embed="rId3"/>
        <a:stretch>
          <a:fillRect/>
        </a:stretch>
      </xdr:blipFill>
      <xdr:spPr>
        <a:xfrm>
          <a:off x="0" y="3797300"/>
          <a:ext cx="6645216" cy="3676207"/>
        </a:xfrm>
        <a:prstGeom prst="rect">
          <a:avLst/>
        </a:prstGeom>
      </xdr:spPr>
    </xdr:pic>
    <xdr:clientData/>
  </xdr:twoCellAnchor>
  <xdr:twoCellAnchor editAs="oneCell">
    <xdr:from>
      <xdr:col>11</xdr:col>
      <xdr:colOff>0</xdr:colOff>
      <xdr:row>23</xdr:row>
      <xdr:rowOff>1</xdr:rowOff>
    </xdr:from>
    <xdr:to>
      <xdr:col>21</xdr:col>
      <xdr:colOff>231716</xdr:colOff>
      <xdr:row>46</xdr:row>
      <xdr:rowOff>50801</xdr:rowOff>
    </xdr:to>
    <xdr:pic>
      <xdr:nvPicPr>
        <xdr:cNvPr id="10" name="Obraz 9">
          <a:extLst>
            <a:ext uri="{FF2B5EF4-FFF2-40B4-BE49-F238E27FC236}">
              <a16:creationId xmlns:a16="http://schemas.microsoft.com/office/drawing/2014/main" id="{D0BB186B-83DD-0B4E-2119-00F0783470C7}"/>
            </a:ext>
          </a:extLst>
        </xdr:cNvPr>
        <xdr:cNvPicPr>
          <a:picLocks noChangeAspect="1"/>
        </xdr:cNvPicPr>
      </xdr:nvPicPr>
      <xdr:blipFill>
        <a:blip xmlns:r="http://schemas.openxmlformats.org/officeDocument/2006/relationships" r:embed="rId4"/>
        <a:stretch>
          <a:fillRect/>
        </a:stretch>
      </xdr:blipFill>
      <xdr:spPr>
        <a:xfrm>
          <a:off x="7054850" y="3797301"/>
          <a:ext cx="6645216" cy="3689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J4" sqref="J4"/>
    </sheetView>
  </sheetViews>
  <sheetFormatPr defaultColWidth="9.1796875" defaultRowHeight="12.5"/>
  <cols>
    <col min="1" max="1" width="7.81640625" style="328" customWidth="1"/>
    <col min="2" max="2" width="19.26953125" style="328" customWidth="1"/>
    <col min="3" max="3" width="19.81640625" style="328" customWidth="1"/>
    <col min="4" max="4" width="21" style="328" customWidth="1"/>
    <col min="5" max="5" width="14.7265625" style="328" customWidth="1"/>
    <col min="6" max="6" width="13.453125" style="328" customWidth="1"/>
    <col min="7" max="10" width="9.1796875" style="328"/>
    <col min="11" max="11" width="17.81640625" style="328" customWidth="1"/>
    <col min="12" max="16384" width="9.1796875" style="328"/>
  </cols>
  <sheetData>
    <row r="1" spans="2:36" ht="13">
      <c r="B1" s="463"/>
      <c r="C1" s="463"/>
      <c r="D1" s="463"/>
      <c r="E1" s="464"/>
      <c r="F1" s="464"/>
      <c r="L1" s="329"/>
      <c r="M1" s="329"/>
      <c r="N1" s="329"/>
      <c r="O1" s="329"/>
      <c r="P1" s="329"/>
      <c r="Q1" s="329"/>
      <c r="R1" s="329"/>
      <c r="S1" s="329"/>
      <c r="T1" s="329"/>
      <c r="AI1" s="330"/>
      <c r="AJ1" s="330"/>
    </row>
    <row r="2" spans="2:36" ht="19.5" customHeight="1">
      <c r="B2" s="463"/>
      <c r="C2" s="463"/>
      <c r="D2" s="465" t="s">
        <v>385</v>
      </c>
      <c r="E2" s="464"/>
      <c r="F2" s="464"/>
      <c r="G2" s="329"/>
      <c r="H2" s="329"/>
      <c r="I2" s="329"/>
      <c r="J2" s="329"/>
      <c r="K2" s="329"/>
      <c r="L2" s="329"/>
      <c r="M2" s="329"/>
      <c r="N2" s="329"/>
      <c r="O2" s="329"/>
      <c r="P2" s="329"/>
      <c r="Q2" s="329"/>
      <c r="R2" s="329"/>
      <c r="S2" s="329"/>
      <c r="T2" s="329"/>
      <c r="AI2" s="330"/>
      <c r="AJ2" s="330"/>
    </row>
    <row r="3" spans="2:36" ht="15.5">
      <c r="B3" s="463"/>
      <c r="C3" s="463"/>
      <c r="D3" s="465" t="s">
        <v>450</v>
      </c>
      <c r="E3" s="464"/>
      <c r="F3" s="464"/>
      <c r="G3" s="329"/>
      <c r="H3" s="331"/>
      <c r="I3" s="329"/>
      <c r="J3" s="329"/>
      <c r="K3" s="329"/>
      <c r="L3" s="329"/>
      <c r="M3" s="329"/>
      <c r="N3" s="329"/>
      <c r="O3" s="329"/>
      <c r="P3" s="329"/>
      <c r="Q3" s="329"/>
      <c r="R3" s="329"/>
      <c r="S3" s="329"/>
      <c r="T3" s="329"/>
    </row>
    <row r="4" spans="2:36" ht="17">
      <c r="B4" s="463"/>
      <c r="C4" s="463"/>
      <c r="D4" s="466" t="s">
        <v>436</v>
      </c>
      <c r="E4" s="463"/>
      <c r="F4" s="464"/>
      <c r="G4" s="329"/>
      <c r="H4" s="331"/>
      <c r="I4" s="329"/>
      <c r="J4" s="329"/>
      <c r="K4" s="329"/>
      <c r="L4" s="329"/>
      <c r="M4" s="329"/>
      <c r="N4" s="329"/>
      <c r="O4" s="329"/>
      <c r="P4" s="329"/>
      <c r="Q4" s="329"/>
      <c r="R4" s="329"/>
      <c r="S4" s="329"/>
      <c r="T4" s="329"/>
    </row>
    <row r="5" spans="2:36" ht="18" customHeight="1">
      <c r="B5" s="464"/>
      <c r="C5" s="464"/>
      <c r="D5" s="464"/>
      <c r="E5" s="464"/>
      <c r="F5" s="464"/>
      <c r="G5" s="329"/>
      <c r="H5" s="331"/>
      <c r="I5" s="329"/>
      <c r="J5" s="329"/>
      <c r="K5" s="329"/>
      <c r="L5" s="329"/>
      <c r="M5" s="329"/>
      <c r="N5" s="329"/>
      <c r="O5" s="329"/>
      <c r="P5" s="329"/>
      <c r="Q5" s="329"/>
      <c r="R5" s="329"/>
      <c r="S5" s="329"/>
      <c r="T5" s="329"/>
    </row>
    <row r="6" spans="2:36" ht="16.5" customHeight="1">
      <c r="B6" s="467" t="s">
        <v>0</v>
      </c>
      <c r="C6" s="352"/>
      <c r="D6" s="352"/>
      <c r="E6" s="329"/>
      <c r="F6" s="329"/>
      <c r="G6" s="329"/>
      <c r="H6" s="329"/>
      <c r="I6" s="329"/>
      <c r="J6" s="329"/>
      <c r="K6" s="329"/>
      <c r="L6" s="329"/>
      <c r="M6" s="329"/>
      <c r="N6" s="329"/>
      <c r="O6" s="329"/>
      <c r="P6" s="329"/>
      <c r="Q6" s="329"/>
      <c r="R6" s="329"/>
      <c r="S6" s="329"/>
      <c r="T6" s="329"/>
    </row>
    <row r="7" spans="2:36" ht="23.25" customHeight="1">
      <c r="B7" s="363"/>
      <c r="C7" s="352"/>
      <c r="D7" s="352"/>
      <c r="E7" s="329"/>
      <c r="F7" s="329"/>
      <c r="G7" s="329"/>
      <c r="H7" s="329"/>
      <c r="I7" s="329"/>
      <c r="J7" s="329"/>
      <c r="K7" s="329"/>
      <c r="L7" s="329"/>
      <c r="M7" s="329"/>
      <c r="N7" s="329"/>
      <c r="O7" s="329"/>
      <c r="P7" s="329"/>
      <c r="Q7" s="329"/>
      <c r="R7" s="329"/>
      <c r="S7" s="329"/>
      <c r="T7" s="329"/>
    </row>
    <row r="8" spans="2:36" ht="33" customHeight="1">
      <c r="B8" s="332" t="s">
        <v>48</v>
      </c>
      <c r="C8" s="333"/>
      <c r="D8" s="333"/>
      <c r="E8" s="333"/>
      <c r="F8" s="329"/>
      <c r="G8" s="329"/>
      <c r="H8" s="329"/>
      <c r="I8" s="329"/>
      <c r="J8" s="329"/>
      <c r="K8" s="329"/>
      <c r="L8" s="329"/>
      <c r="M8" s="329"/>
      <c r="N8" s="329"/>
      <c r="O8" s="329"/>
      <c r="P8" s="329"/>
      <c r="Q8" s="329"/>
      <c r="R8" s="329"/>
      <c r="S8" s="329"/>
      <c r="T8" s="329"/>
    </row>
    <row r="9" spans="2:36" ht="33" customHeight="1">
      <c r="B9" s="332"/>
      <c r="C9" s="333"/>
      <c r="D9" s="333"/>
      <c r="E9" s="333"/>
      <c r="F9" s="329"/>
      <c r="G9" s="329"/>
      <c r="H9" s="329"/>
      <c r="I9" s="329"/>
      <c r="J9" s="329"/>
      <c r="K9" s="329"/>
      <c r="L9" s="329"/>
      <c r="M9" s="329"/>
      <c r="N9" s="329"/>
      <c r="O9" s="329"/>
      <c r="P9" s="329"/>
      <c r="Q9" s="329"/>
      <c r="R9" s="329"/>
      <c r="S9" s="329"/>
      <c r="T9" s="329"/>
    </row>
    <row r="10" spans="2:36" ht="15">
      <c r="B10" s="919"/>
      <c r="C10" s="329"/>
      <c r="D10" s="329"/>
      <c r="E10" s="329"/>
      <c r="F10" s="329"/>
      <c r="G10" s="329"/>
      <c r="H10" s="329"/>
      <c r="I10" s="329"/>
      <c r="J10" s="329"/>
      <c r="K10" s="329"/>
      <c r="L10" s="329"/>
      <c r="M10" s="329"/>
      <c r="N10" s="329"/>
      <c r="O10" s="329"/>
      <c r="P10" s="329"/>
      <c r="Q10" s="329"/>
      <c r="R10" s="329"/>
      <c r="S10" s="329"/>
      <c r="T10" s="329"/>
    </row>
    <row r="11" spans="2:36" ht="23.5">
      <c r="B11" s="334" t="s">
        <v>530</v>
      </c>
      <c r="C11" s="335"/>
      <c r="D11" s="336"/>
      <c r="E11" s="337" t="s">
        <v>531</v>
      </c>
      <c r="F11" s="338"/>
      <c r="G11" s="336"/>
      <c r="Q11" s="329"/>
      <c r="R11" s="329"/>
      <c r="S11" s="329"/>
      <c r="T11" s="329"/>
    </row>
    <row r="12" spans="2:36" ht="13">
      <c r="B12" s="329"/>
      <c r="C12" s="329"/>
      <c r="D12" s="329"/>
      <c r="E12" s="329"/>
      <c r="F12" s="329"/>
      <c r="G12" s="329"/>
      <c r="H12" s="329"/>
      <c r="I12" s="329"/>
      <c r="J12" s="329"/>
      <c r="K12" s="329"/>
      <c r="L12" s="329"/>
      <c r="M12" s="329"/>
      <c r="N12" s="329"/>
      <c r="O12" s="329"/>
      <c r="P12" s="329"/>
      <c r="Q12" s="329"/>
      <c r="R12" s="329"/>
      <c r="S12" s="329"/>
      <c r="T12" s="329"/>
    </row>
    <row r="13" spans="2:36" ht="13">
      <c r="B13" s="329"/>
      <c r="C13" s="329"/>
      <c r="D13" s="329"/>
      <c r="E13" s="329"/>
      <c r="F13" s="329"/>
      <c r="G13" s="329"/>
      <c r="H13" s="329"/>
      <c r="I13" s="329"/>
      <c r="J13" s="329"/>
      <c r="K13" s="329"/>
      <c r="L13" s="329"/>
      <c r="M13" s="329"/>
      <c r="N13" s="329"/>
      <c r="O13" s="329"/>
      <c r="P13" s="329"/>
      <c r="Q13" s="329"/>
      <c r="R13" s="329"/>
      <c r="S13" s="329"/>
      <c r="T13" s="329"/>
    </row>
    <row r="14" spans="2:36" ht="18.5">
      <c r="B14" s="940" t="s">
        <v>437</v>
      </c>
      <c r="C14" s="471"/>
      <c r="D14" s="470" t="s">
        <v>532</v>
      </c>
      <c r="E14" s="471"/>
      <c r="F14" s="468"/>
      <c r="G14" s="469"/>
      <c r="H14" s="329"/>
      <c r="I14" s="329"/>
      <c r="J14" s="329"/>
      <c r="K14" s="329"/>
      <c r="L14" s="329"/>
      <c r="M14" s="329"/>
      <c r="N14" s="329"/>
      <c r="O14" s="329"/>
      <c r="P14" s="329"/>
      <c r="Q14" s="329"/>
      <c r="R14" s="329"/>
      <c r="S14" s="329"/>
      <c r="T14" s="329"/>
    </row>
    <row r="15" spans="2:36" ht="14.5">
      <c r="B15" s="339"/>
      <c r="C15" s="339"/>
      <c r="D15" s="339"/>
      <c r="E15" s="339"/>
      <c r="F15" s="339"/>
      <c r="G15" s="329"/>
      <c r="H15" s="329"/>
      <c r="I15" s="329"/>
      <c r="J15" s="329"/>
      <c r="K15" s="329"/>
      <c r="L15" s="329"/>
      <c r="M15" s="329"/>
      <c r="N15" s="329"/>
      <c r="O15" s="329"/>
      <c r="P15" s="329"/>
      <c r="Q15" s="329"/>
      <c r="R15" s="329"/>
      <c r="S15" s="329"/>
      <c r="T15" s="329"/>
    </row>
    <row r="16" spans="2:36" ht="14.5">
      <c r="B16" s="339" t="s">
        <v>511</v>
      </c>
      <c r="C16" s="339"/>
      <c r="D16" s="339"/>
      <c r="E16" s="339"/>
      <c r="F16" s="339"/>
      <c r="G16" s="329"/>
      <c r="H16" s="329"/>
      <c r="I16" s="329"/>
      <c r="J16" s="329"/>
      <c r="K16" s="329"/>
      <c r="L16" s="329"/>
      <c r="M16" s="329"/>
      <c r="N16" s="329"/>
      <c r="O16" s="329"/>
      <c r="P16" s="329"/>
      <c r="Q16" s="329"/>
      <c r="R16" s="329"/>
      <c r="S16" s="329"/>
      <c r="T16" s="329"/>
    </row>
    <row r="17" spans="2:20" ht="14.5">
      <c r="B17" s="339" t="s">
        <v>1</v>
      </c>
      <c r="C17" s="339"/>
      <c r="D17" s="339"/>
      <c r="E17" s="339"/>
      <c r="F17" s="339"/>
      <c r="G17" s="329"/>
      <c r="H17" s="329"/>
      <c r="I17" s="329"/>
      <c r="J17" s="329"/>
      <c r="K17" s="329"/>
      <c r="L17" s="329"/>
      <c r="M17" s="329"/>
      <c r="N17" s="329"/>
      <c r="O17" s="329"/>
      <c r="P17" s="329"/>
      <c r="Q17" s="329"/>
      <c r="R17" s="329"/>
      <c r="S17" s="329"/>
      <c r="T17" s="329"/>
    </row>
    <row r="18" spans="2:20" ht="14.5">
      <c r="B18" s="340" t="s">
        <v>448</v>
      </c>
      <c r="C18" s="340"/>
      <c r="D18" s="340"/>
      <c r="E18" s="340"/>
      <c r="F18" s="340"/>
      <c r="G18" s="341"/>
      <c r="H18" s="341"/>
      <c r="I18" s="341"/>
      <c r="J18" s="341"/>
      <c r="K18" s="329"/>
      <c r="L18" s="329"/>
      <c r="M18" s="329"/>
      <c r="N18" s="329"/>
      <c r="O18" s="329"/>
      <c r="P18" s="329"/>
      <c r="Q18" s="329"/>
      <c r="R18" s="329"/>
      <c r="S18" s="329"/>
      <c r="T18" s="329"/>
    </row>
    <row r="19" spans="2:20" ht="14.5">
      <c r="B19" s="340" t="s">
        <v>449</v>
      </c>
      <c r="C19" s="340"/>
      <c r="D19" s="340"/>
      <c r="E19" s="340"/>
      <c r="F19" s="339"/>
      <c r="G19" s="329"/>
      <c r="H19" s="329"/>
      <c r="I19" s="329"/>
      <c r="J19" s="329"/>
      <c r="K19" s="329"/>
      <c r="L19" s="329"/>
      <c r="M19" s="329"/>
      <c r="N19" s="329"/>
      <c r="O19" s="329"/>
      <c r="P19" s="329"/>
      <c r="Q19" s="329"/>
      <c r="R19" s="329"/>
      <c r="S19" s="329"/>
      <c r="T19" s="329"/>
    </row>
    <row r="20" spans="2:20" ht="14.5">
      <c r="B20" s="339" t="s">
        <v>2</v>
      </c>
      <c r="C20" s="339"/>
      <c r="D20" s="339"/>
      <c r="E20" s="339"/>
      <c r="F20" s="339"/>
      <c r="G20" s="329"/>
      <c r="H20" s="329"/>
      <c r="I20" s="329"/>
      <c r="J20" s="329"/>
      <c r="K20" s="329"/>
      <c r="L20" s="329"/>
      <c r="M20" s="329"/>
      <c r="N20" s="329"/>
      <c r="O20" s="329"/>
      <c r="P20" s="329"/>
      <c r="Q20" s="329"/>
      <c r="R20" s="329"/>
      <c r="S20" s="329"/>
      <c r="T20" s="329"/>
    </row>
    <row r="21" spans="2:20" ht="14.5">
      <c r="B21" s="339" t="s">
        <v>3</v>
      </c>
      <c r="C21" s="339"/>
      <c r="D21" s="339"/>
      <c r="E21" s="339"/>
      <c r="F21" s="339"/>
      <c r="G21" s="329"/>
      <c r="H21" s="329"/>
      <c r="I21" s="329"/>
      <c r="J21" s="329"/>
      <c r="K21" s="329"/>
      <c r="L21" s="329"/>
      <c r="M21" s="329"/>
      <c r="N21" s="329"/>
      <c r="O21" s="329"/>
      <c r="P21" s="329"/>
      <c r="Q21" s="329"/>
      <c r="R21" s="329"/>
      <c r="S21" s="329"/>
      <c r="T21" s="329"/>
    </row>
    <row r="22" spans="2:20" ht="14.5">
      <c r="B22" s="339"/>
      <c r="C22" s="339"/>
      <c r="D22" s="339"/>
      <c r="E22" s="339"/>
      <c r="F22" s="339"/>
      <c r="G22" s="329"/>
      <c r="H22" s="329"/>
      <c r="I22" s="329"/>
      <c r="J22" s="329"/>
      <c r="K22" s="329"/>
      <c r="L22" s="329"/>
      <c r="M22" s="329"/>
      <c r="N22" s="329"/>
      <c r="O22" s="329"/>
      <c r="P22" s="329"/>
      <c r="Q22" s="329"/>
      <c r="R22" s="329"/>
      <c r="S22" s="329"/>
      <c r="T22" s="329"/>
    </row>
    <row r="23" spans="2:20" ht="14.5">
      <c r="B23" s="339"/>
      <c r="C23" s="342"/>
      <c r="D23" s="339"/>
      <c r="E23" s="339"/>
      <c r="F23" s="339"/>
      <c r="G23" s="329"/>
      <c r="H23" s="329"/>
      <c r="I23" s="329"/>
      <c r="J23" s="329"/>
      <c r="K23" s="329"/>
      <c r="L23" s="329"/>
      <c r="M23" s="329"/>
      <c r="N23" s="329"/>
      <c r="O23" s="329"/>
      <c r="P23" s="329"/>
      <c r="Q23" s="329"/>
      <c r="R23" s="329"/>
      <c r="S23" s="329"/>
      <c r="T23" s="329"/>
    </row>
    <row r="24" spans="2:20" ht="14.5">
      <c r="B24" s="339"/>
      <c r="C24" s="342"/>
      <c r="D24" s="339"/>
      <c r="E24" s="339"/>
      <c r="F24" s="339"/>
      <c r="G24" s="329"/>
      <c r="H24" s="329"/>
      <c r="I24" s="329"/>
      <c r="J24" s="329"/>
      <c r="K24" s="329"/>
      <c r="L24" s="329"/>
      <c r="M24" s="329"/>
      <c r="N24" s="329"/>
      <c r="O24" s="329"/>
      <c r="P24" s="329"/>
      <c r="Q24" s="329"/>
      <c r="R24" s="329"/>
      <c r="S24" s="329"/>
      <c r="T24" s="329"/>
    </row>
    <row r="25" spans="2:20" ht="14.5">
      <c r="B25" s="340" t="s">
        <v>438</v>
      </c>
      <c r="C25" s="339"/>
      <c r="D25" s="339"/>
      <c r="E25" s="339"/>
      <c r="F25" s="339"/>
      <c r="G25" s="329"/>
      <c r="H25" s="329"/>
      <c r="I25" s="329"/>
      <c r="J25" s="329"/>
      <c r="K25" s="329"/>
      <c r="L25" s="329"/>
      <c r="M25" s="329"/>
      <c r="N25" s="329"/>
      <c r="O25" s="329"/>
      <c r="P25" s="329"/>
      <c r="Q25" s="329"/>
      <c r="R25" s="329"/>
      <c r="S25" s="329"/>
      <c r="T25" s="329"/>
    </row>
    <row r="26" spans="2:20" ht="14.5">
      <c r="B26" s="340" t="s">
        <v>443</v>
      </c>
      <c r="C26" s="340"/>
      <c r="D26" s="340"/>
      <c r="E26" s="340"/>
      <c r="F26" s="340"/>
      <c r="G26" s="341"/>
      <c r="H26" s="341"/>
      <c r="I26" s="341"/>
      <c r="J26" s="341"/>
      <c r="K26" s="329"/>
      <c r="L26" s="329"/>
      <c r="M26" s="329"/>
      <c r="N26" s="329"/>
      <c r="O26" s="329"/>
      <c r="P26" s="329"/>
      <c r="Q26" s="329"/>
      <c r="R26" s="329"/>
      <c r="S26" s="329"/>
      <c r="T26" s="329"/>
    </row>
    <row r="27" spans="2:20" ht="14.5">
      <c r="B27" s="339" t="s">
        <v>439</v>
      </c>
      <c r="C27" s="350" t="s">
        <v>461</v>
      </c>
      <c r="D27" s="339"/>
      <c r="E27" s="339"/>
      <c r="F27" s="339"/>
      <c r="G27" s="329"/>
      <c r="H27" s="329"/>
      <c r="I27" s="329"/>
      <c r="J27" s="329"/>
      <c r="K27" s="329"/>
      <c r="L27" s="329"/>
      <c r="M27" s="329"/>
      <c r="N27" s="329"/>
      <c r="O27" s="329"/>
      <c r="P27" s="329"/>
      <c r="Q27" s="329"/>
      <c r="R27" s="329"/>
      <c r="S27" s="329"/>
      <c r="T27" s="329"/>
    </row>
    <row r="28" spans="2:20" ht="14.5">
      <c r="B28" s="339" t="s">
        <v>451</v>
      </c>
      <c r="C28" s="339"/>
      <c r="D28" s="339"/>
      <c r="E28" s="339"/>
      <c r="F28" s="339"/>
      <c r="G28" s="329"/>
      <c r="H28" s="329"/>
      <c r="I28" s="329"/>
      <c r="J28" s="329"/>
      <c r="K28" s="329"/>
      <c r="L28" s="329"/>
      <c r="M28" s="329"/>
      <c r="N28" s="329"/>
      <c r="O28" s="329"/>
      <c r="P28" s="329"/>
      <c r="Q28" s="329"/>
      <c r="R28" s="329"/>
      <c r="S28" s="329"/>
      <c r="T28" s="329"/>
    </row>
    <row r="29" spans="2:20" ht="14.5">
      <c r="B29" s="339"/>
      <c r="C29" s="339"/>
      <c r="D29" s="339"/>
      <c r="E29" s="339"/>
      <c r="F29" s="339"/>
      <c r="G29" s="329"/>
      <c r="H29" s="329"/>
      <c r="I29" s="329"/>
      <c r="J29" s="329"/>
      <c r="K29" s="329"/>
      <c r="L29" s="329"/>
      <c r="M29" s="329"/>
      <c r="N29" s="329"/>
      <c r="O29" s="329"/>
      <c r="P29" s="329"/>
      <c r="Q29" s="329"/>
      <c r="R29" s="329"/>
      <c r="S29" s="329"/>
      <c r="T29" s="329"/>
    </row>
    <row r="30" spans="2:20" ht="14.5">
      <c r="B30" s="343" t="s">
        <v>440</v>
      </c>
      <c r="C30" s="344"/>
      <c r="D30" s="344"/>
      <c r="E30" s="344"/>
      <c r="F30" s="344"/>
      <c r="G30" s="345"/>
      <c r="H30" s="345"/>
      <c r="I30" s="345"/>
      <c r="J30" s="345"/>
      <c r="K30" s="345"/>
      <c r="L30" s="345"/>
      <c r="M30" s="345"/>
      <c r="N30" s="345"/>
      <c r="O30" s="345"/>
      <c r="P30" s="345"/>
      <c r="Q30" s="329"/>
      <c r="R30" s="329"/>
      <c r="S30" s="329"/>
      <c r="T30" s="329"/>
    </row>
    <row r="31" spans="2:20" ht="15">
      <c r="B31" s="346" t="s">
        <v>441</v>
      </c>
      <c r="C31" s="344"/>
      <c r="D31" s="344"/>
      <c r="E31" s="344"/>
      <c r="F31" s="344"/>
      <c r="G31" s="345"/>
      <c r="H31" s="345"/>
      <c r="I31" s="345"/>
      <c r="J31" s="345"/>
      <c r="K31" s="345"/>
      <c r="L31" s="345"/>
      <c r="M31" s="345"/>
      <c r="N31" s="345"/>
      <c r="O31" s="345"/>
      <c r="P31" s="345"/>
      <c r="Q31" s="329"/>
      <c r="R31" s="329"/>
      <c r="S31" s="329"/>
      <c r="T31" s="329"/>
    </row>
    <row r="32" spans="2:20" ht="15.5">
      <c r="B32" s="346" t="s">
        <v>442</v>
      </c>
      <c r="C32" s="339"/>
      <c r="D32" s="339"/>
      <c r="E32" s="339"/>
      <c r="F32" s="339"/>
      <c r="G32" s="329"/>
      <c r="H32" s="329"/>
      <c r="I32" s="329"/>
      <c r="J32" s="329"/>
      <c r="K32" s="329"/>
      <c r="L32" s="329"/>
      <c r="M32" s="329"/>
      <c r="N32" s="347"/>
      <c r="O32" s="329"/>
      <c r="P32" s="329"/>
      <c r="Q32" s="329"/>
      <c r="R32" s="329"/>
      <c r="S32" s="329"/>
      <c r="T32" s="329"/>
    </row>
    <row r="33" spans="2:20" ht="15.5">
      <c r="B33" s="339"/>
      <c r="C33" s="339"/>
      <c r="D33" s="339"/>
      <c r="E33" s="339"/>
      <c r="F33" s="339"/>
      <c r="G33" s="329"/>
      <c r="H33" s="329"/>
      <c r="I33" s="329"/>
      <c r="J33" s="329"/>
      <c r="K33" s="329"/>
      <c r="L33" s="329"/>
      <c r="M33" s="329"/>
      <c r="N33" s="347"/>
      <c r="O33" s="329"/>
      <c r="P33" s="329"/>
      <c r="Q33" s="329"/>
      <c r="R33" s="329"/>
      <c r="S33" s="329"/>
      <c r="T33" s="329"/>
    </row>
    <row r="34" spans="2:20" ht="15.5">
      <c r="B34" s="329"/>
      <c r="C34" s="329"/>
      <c r="D34" s="329"/>
      <c r="E34" s="329"/>
      <c r="F34" s="329"/>
      <c r="G34" s="329"/>
      <c r="H34" s="329"/>
      <c r="I34" s="329"/>
      <c r="J34" s="329"/>
      <c r="K34" s="329"/>
      <c r="L34" s="329"/>
      <c r="M34" s="329"/>
      <c r="N34" s="347"/>
      <c r="O34" s="329"/>
      <c r="P34" s="329"/>
      <c r="Q34" s="329"/>
      <c r="R34" s="329"/>
      <c r="S34" s="329"/>
      <c r="T34" s="329"/>
    </row>
    <row r="35" spans="2:20" ht="15.5">
      <c r="B35" s="329"/>
      <c r="C35" s="329"/>
      <c r="D35" s="329"/>
      <c r="E35" s="329"/>
      <c r="F35" s="329"/>
      <c r="G35" s="329"/>
      <c r="H35" s="329"/>
      <c r="I35" s="329"/>
      <c r="J35" s="329"/>
      <c r="K35" s="329"/>
      <c r="L35" s="329"/>
      <c r="M35" s="329"/>
      <c r="N35" s="347"/>
      <c r="O35" s="329"/>
      <c r="P35" s="329"/>
      <c r="Q35" s="329"/>
      <c r="R35" s="329"/>
      <c r="S35" s="329"/>
      <c r="T35" s="329"/>
    </row>
    <row r="36" spans="2:20" ht="15.5">
      <c r="B36" s="348"/>
      <c r="C36" s="348"/>
      <c r="D36" s="348"/>
      <c r="E36" s="348"/>
      <c r="F36" s="348"/>
      <c r="G36" s="348"/>
      <c r="H36" s="348"/>
      <c r="I36" s="348"/>
      <c r="J36" s="348"/>
      <c r="K36" s="348"/>
      <c r="N36" s="349"/>
    </row>
    <row r="37" spans="2:20" ht="15.5">
      <c r="B37" s="348"/>
      <c r="C37" s="348"/>
      <c r="D37" s="348"/>
      <c r="E37" s="348"/>
      <c r="F37" s="348"/>
      <c r="G37" s="348"/>
      <c r="H37" s="348"/>
      <c r="I37" s="348"/>
      <c r="J37" s="348"/>
      <c r="K37" s="348"/>
      <c r="N37" s="349"/>
    </row>
    <row r="38" spans="2:20">
      <c r="B38" s="348"/>
      <c r="C38" s="348"/>
      <c r="D38" s="348"/>
      <c r="E38" s="348"/>
      <c r="F38" s="348"/>
      <c r="G38" s="348"/>
      <c r="H38" s="348"/>
      <c r="I38" s="348"/>
      <c r="J38" s="348"/>
      <c r="K38" s="348"/>
    </row>
    <row r="39" spans="2:20">
      <c r="B39" s="348"/>
      <c r="C39" s="348"/>
      <c r="D39" s="348"/>
      <c r="E39" s="348"/>
      <c r="F39" s="348"/>
      <c r="G39" s="348"/>
      <c r="H39" s="348"/>
      <c r="I39" s="348"/>
      <c r="J39" s="348"/>
      <c r="K39" s="348"/>
    </row>
    <row r="40" spans="2:20">
      <c r="B40" s="348"/>
      <c r="C40" s="348"/>
      <c r="D40" s="348"/>
      <c r="E40" s="348"/>
      <c r="F40" s="348"/>
      <c r="G40" s="348"/>
      <c r="H40" s="348"/>
      <c r="I40" s="348"/>
      <c r="J40" s="348"/>
      <c r="K40" s="348"/>
    </row>
    <row r="41" spans="2:20">
      <c r="B41" s="348"/>
      <c r="C41" s="348"/>
      <c r="D41" s="348"/>
      <c r="E41" s="348"/>
      <c r="F41" s="348"/>
      <c r="G41" s="348"/>
      <c r="H41" s="348"/>
      <c r="I41" s="348"/>
      <c r="J41" s="348"/>
      <c r="K41" s="348"/>
    </row>
    <row r="42" spans="2:20">
      <c r="B42" s="348"/>
      <c r="C42" s="348"/>
      <c r="D42" s="348"/>
      <c r="E42" s="348"/>
      <c r="F42" s="348"/>
      <c r="G42" s="348"/>
      <c r="H42" s="348"/>
      <c r="I42" s="348"/>
      <c r="J42" s="348"/>
      <c r="K42" s="348"/>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E9" sqref="E9"/>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38" t="s">
        <v>538</v>
      </c>
      <c r="B2" s="351"/>
      <c r="C2" s="351"/>
      <c r="D2" s="351"/>
      <c r="E2" s="351"/>
      <c r="F2" s="361"/>
      <c r="G2" s="361"/>
      <c r="H2" s="361"/>
    </row>
    <row r="3" spans="1:14" ht="18" customHeight="1" thickBot="1">
      <c r="A3" s="479"/>
      <c r="B3"/>
      <c r="C3"/>
      <c r="D3"/>
      <c r="E3"/>
      <c r="G3"/>
      <c r="H3"/>
    </row>
    <row r="4" spans="1:14" s="228" customFormat="1" ht="18" customHeight="1" thickBot="1">
      <c r="A4" s="1255" t="s">
        <v>392</v>
      </c>
      <c r="B4" s="696" t="s">
        <v>390</v>
      </c>
      <c r="C4" s="697"/>
      <c r="D4" s="698"/>
      <c r="E4" s="699" t="s">
        <v>219</v>
      </c>
      <c r="F4" s="700"/>
      <c r="G4" s="674"/>
      <c r="H4" s="227"/>
    </row>
    <row r="5" spans="1:14" s="228" customFormat="1" ht="30" customHeight="1" thickBot="1">
      <c r="A5" s="1256"/>
      <c r="B5" s="701" t="s">
        <v>111</v>
      </c>
      <c r="C5" s="702" t="s">
        <v>112</v>
      </c>
      <c r="D5" s="703" t="s">
        <v>389</v>
      </c>
      <c r="E5" s="704" t="s">
        <v>111</v>
      </c>
      <c r="F5" s="705" t="s">
        <v>112</v>
      </c>
      <c r="G5" s="706" t="s">
        <v>389</v>
      </c>
      <c r="H5" s="227"/>
      <c r="I5" s="745"/>
      <c r="J5" s="745"/>
      <c r="K5" s="745"/>
      <c r="L5" s="745"/>
      <c r="M5" s="745"/>
      <c r="N5" s="354"/>
    </row>
    <row r="6" spans="1:14" s="230" customFormat="1" ht="25" customHeight="1" thickBot="1">
      <c r="A6" s="353"/>
      <c r="B6" s="719">
        <v>39280.750233677856</v>
      </c>
      <c r="C6" s="928">
        <v>33863.939033376351</v>
      </c>
      <c r="D6" s="1045" t="s">
        <v>471</v>
      </c>
      <c r="E6" s="720">
        <v>-9.3063442649821617</v>
      </c>
      <c r="F6" s="927">
        <v>2.3799514241769293</v>
      </c>
      <c r="G6" s="721" t="s">
        <v>72</v>
      </c>
      <c r="H6" s="229"/>
    </row>
    <row r="7" spans="1:14" customFormat="1" ht="15.75" customHeight="1">
      <c r="A7" s="454" t="s">
        <v>506</v>
      </c>
      <c r="B7" s="449"/>
      <c r="C7" s="449"/>
      <c r="D7" s="449"/>
      <c r="E7" s="449"/>
      <c r="F7" s="449"/>
      <c r="G7" s="449"/>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1"/>
  <sheetViews>
    <sheetView showGridLines="0" zoomScale="90" zoomScaleNormal="90" workbookViewId="0">
      <selection activeCell="R18" sqref="R18"/>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61" t="s">
        <v>391</v>
      </c>
      <c r="B1" s="1261"/>
      <c r="C1" s="1261"/>
      <c r="D1" s="1261"/>
      <c r="E1" s="1261"/>
      <c r="F1" s="1261"/>
      <c r="G1" s="58"/>
      <c r="H1" s="58"/>
    </row>
    <row r="2" spans="1:13" ht="18.75" customHeight="1" thickBot="1">
      <c r="A2" s="365"/>
      <c r="B2" s="364"/>
      <c r="C2" s="364"/>
      <c r="D2" s="364"/>
      <c r="E2" s="364"/>
      <c r="F2" s="364"/>
    </row>
    <row r="3" spans="1:13" ht="27" customHeight="1">
      <c r="A3" s="1257" t="s">
        <v>53</v>
      </c>
      <c r="B3" s="1257" t="s">
        <v>89</v>
      </c>
      <c r="C3" s="1262" t="s">
        <v>59</v>
      </c>
      <c r="D3" s="1263"/>
      <c r="E3" s="1264"/>
      <c r="F3" s="1259" t="s">
        <v>90</v>
      </c>
      <c r="G3" s="1260"/>
    </row>
    <row r="4" spans="1:13" ht="32.25" customHeight="1" thickBot="1">
      <c r="A4" s="1258"/>
      <c r="B4" s="1258"/>
      <c r="C4" s="922">
        <v>45571</v>
      </c>
      <c r="D4" s="923">
        <v>45564</v>
      </c>
      <c r="E4" s="923">
        <v>45207</v>
      </c>
      <c r="F4" s="924" t="s">
        <v>239</v>
      </c>
      <c r="G4" s="925" t="s">
        <v>91</v>
      </c>
    </row>
    <row r="5" spans="1:13" ht="29.25" customHeight="1">
      <c r="A5" s="707" t="s">
        <v>95</v>
      </c>
      <c r="B5" s="708" t="s">
        <v>224</v>
      </c>
      <c r="C5" s="1200">
        <v>874.84</v>
      </c>
      <c r="D5" s="1198" t="s">
        <v>471</v>
      </c>
      <c r="E5" s="1198" t="s">
        <v>471</v>
      </c>
      <c r="F5" s="1107" t="s">
        <v>72</v>
      </c>
      <c r="G5" s="1108" t="s">
        <v>72</v>
      </c>
      <c r="I5" s="360"/>
      <c r="M5" s="360"/>
    </row>
    <row r="6" spans="1:13" ht="28.5" customHeight="1" thickBot="1">
      <c r="A6" s="709" t="s">
        <v>96</v>
      </c>
      <c r="B6" s="710" t="s">
        <v>224</v>
      </c>
      <c r="C6" s="1201">
        <v>1270.93</v>
      </c>
      <c r="D6" s="1199" t="s">
        <v>471</v>
      </c>
      <c r="E6" s="1199" t="s">
        <v>471</v>
      </c>
      <c r="F6" s="1109" t="s">
        <v>72</v>
      </c>
      <c r="G6" s="1110" t="s">
        <v>72</v>
      </c>
    </row>
    <row r="7" spans="1:13" ht="32.25" customHeight="1" thickBot="1">
      <c r="A7" s="711" t="s">
        <v>92</v>
      </c>
      <c r="B7" s="712" t="s">
        <v>93</v>
      </c>
      <c r="C7" s="1046" t="s">
        <v>471</v>
      </c>
      <c r="D7" s="1047" t="s">
        <v>471</v>
      </c>
      <c r="E7" s="1047" t="s">
        <v>471</v>
      </c>
      <c r="F7" s="1111" t="s">
        <v>72</v>
      </c>
      <c r="G7" s="1112" t="s">
        <v>72</v>
      </c>
    </row>
    <row r="8" spans="1:13" ht="19.5" customHeight="1">
      <c r="A8" s="459" t="s">
        <v>38</v>
      </c>
      <c r="B8" s="352"/>
    </row>
    <row r="9" spans="1:13" ht="13">
      <c r="A9" s="460" t="s">
        <v>514</v>
      </c>
      <c r="B9" s="352"/>
    </row>
    <row r="10" spans="1:13" ht="14.5">
      <c r="A10" s="461"/>
      <c r="B10" s="352"/>
    </row>
    <row r="11" spans="1:13" ht="14">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G10" sqref="G10"/>
    </sheetView>
  </sheetViews>
  <sheetFormatPr defaultColWidth="9.1796875" defaultRowHeight="13"/>
  <cols>
    <col min="1" max="1" width="19.7265625" style="352" customWidth="1"/>
    <col min="2" max="2" width="38.81640625" style="352" bestFit="1" customWidth="1"/>
    <col min="3" max="3" width="16" style="352" bestFit="1" customWidth="1"/>
    <col min="4" max="4" width="15.7265625" style="352" customWidth="1"/>
    <col min="5" max="5" width="11.453125" style="352" customWidth="1"/>
    <col min="6" max="6" width="12" style="352" customWidth="1"/>
    <col min="7" max="8" width="10.26953125" style="352" bestFit="1" customWidth="1"/>
    <col min="9" max="9" width="11.26953125" style="352" bestFit="1" customWidth="1"/>
    <col min="10" max="16384" width="9.1796875" style="352"/>
  </cols>
  <sheetData>
    <row r="1" spans="1:24" ht="27.75" customHeight="1">
      <c r="A1" s="357" t="s">
        <v>535</v>
      </c>
      <c r="B1" s="358"/>
      <c r="C1" s="358"/>
      <c r="D1" s="358"/>
      <c r="E1" s="358"/>
      <c r="F1" s="358"/>
      <c r="G1" s="358"/>
      <c r="H1" s="358"/>
      <c r="I1" s="358"/>
      <c r="J1" s="358"/>
      <c r="K1" s="358"/>
      <c r="L1" s="358"/>
      <c r="M1" s="358"/>
      <c r="N1" s="358"/>
    </row>
    <row r="2" spans="1:24" ht="21">
      <c r="A2" s="359" t="s">
        <v>386</v>
      </c>
      <c r="B2" s="358"/>
      <c r="C2" s="358"/>
      <c r="D2" s="358"/>
      <c r="E2" s="358"/>
      <c r="F2" s="358"/>
      <c r="G2" s="358"/>
      <c r="H2" s="358"/>
      <c r="I2" s="358"/>
      <c r="J2" s="358"/>
      <c r="K2" s="358"/>
      <c r="L2" s="358"/>
      <c r="M2" s="358"/>
      <c r="N2" s="358"/>
    </row>
    <row r="3" spans="1:24" ht="25.5" customHeight="1" thickBot="1">
      <c r="A3" s="365"/>
      <c r="B3" s="360"/>
      <c r="C3" s="361"/>
      <c r="D3" s="361"/>
      <c r="E3" s="361"/>
      <c r="F3" s="361"/>
      <c r="G3" s="361"/>
      <c r="H3" s="361"/>
    </row>
    <row r="4" spans="1:24" ht="25" customHeight="1">
      <c r="B4" s="1265" t="s">
        <v>94</v>
      </c>
      <c r="C4" s="1267" t="s">
        <v>387</v>
      </c>
      <c r="D4" s="1268"/>
      <c r="E4" s="1269" t="s">
        <v>388</v>
      </c>
      <c r="F4" s="362"/>
    </row>
    <row r="5" spans="1:24" ht="25" customHeight="1" thickBot="1">
      <c r="B5" s="1266"/>
      <c r="C5" s="904">
        <v>45571</v>
      </c>
      <c r="D5" s="905">
        <v>45564</v>
      </c>
      <c r="E5" s="1270"/>
    </row>
    <row r="6" spans="1:24" ht="25" customHeight="1" thickBot="1">
      <c r="B6" s="1271" t="s">
        <v>404</v>
      </c>
      <c r="C6" s="1272"/>
      <c r="D6" s="1272"/>
      <c r="E6" s="1273"/>
    </row>
    <row r="7" spans="1:24" ht="25" customHeight="1">
      <c r="B7" s="906" t="s">
        <v>433</v>
      </c>
      <c r="C7" s="1082">
        <v>56.39</v>
      </c>
      <c r="D7" s="1083" t="s">
        <v>471</v>
      </c>
      <c r="E7" s="1084" t="s">
        <v>72</v>
      </c>
    </row>
    <row r="8" spans="1:24" ht="25" customHeight="1">
      <c r="B8" s="907" t="s">
        <v>405</v>
      </c>
      <c r="C8" s="1085">
        <v>34.549999999999997</v>
      </c>
      <c r="D8" s="1086">
        <v>35.17</v>
      </c>
      <c r="E8" s="1087">
        <v>-1.7628660790446533</v>
      </c>
      <c r="G8" s="360"/>
      <c r="H8" s="360"/>
      <c r="I8" s="360"/>
      <c r="J8" s="360"/>
    </row>
    <row r="9" spans="1:24" ht="25" customHeight="1" thickBot="1">
      <c r="B9" s="908" t="s">
        <v>406</v>
      </c>
      <c r="C9" s="1088">
        <v>22.78</v>
      </c>
      <c r="D9" s="1089">
        <v>22.46</v>
      </c>
      <c r="E9" s="1090">
        <v>1.4247551202137145</v>
      </c>
      <c r="G9" s="360"/>
      <c r="H9" s="360"/>
      <c r="I9" s="360"/>
      <c r="J9" s="360"/>
    </row>
    <row r="10" spans="1:24" ht="25.5" customHeight="1" thickBot="1">
      <c r="B10" s="1274" t="s">
        <v>407</v>
      </c>
      <c r="C10" s="1272"/>
      <c r="D10" s="1272"/>
      <c r="E10" s="1273"/>
    </row>
    <row r="11" spans="1:24" ht="20.25" customHeight="1" thickBot="1">
      <c r="B11" s="909" t="s">
        <v>405</v>
      </c>
      <c r="C11" s="910">
        <v>33.479999999999997</v>
      </c>
      <c r="D11" s="911">
        <v>35.78</v>
      </c>
      <c r="E11" s="912">
        <v>-6.4281721632196875</v>
      </c>
    </row>
    <row r="12" spans="1:24" ht="15.5">
      <c r="B12" s="363" t="s">
        <v>507</v>
      </c>
    </row>
    <row r="16" spans="1:24" ht="18.5">
      <c r="R16" s="360"/>
      <c r="S16" s="360"/>
      <c r="T16" s="360"/>
      <c r="U16" s="360"/>
      <c r="V16" s="360"/>
      <c r="W16" s="746"/>
      <c r="X16" s="746"/>
    </row>
    <row r="17" spans="18:22" ht="18.5">
      <c r="R17" s="364"/>
      <c r="S17" s="364"/>
      <c r="T17" s="364"/>
      <c r="U17" s="364"/>
      <c r="V17" s="36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sqref="A1:XFD1048576"/>
    </sheetView>
  </sheetViews>
  <sheetFormatPr defaultColWidth="9.453125" defaultRowHeight="13"/>
  <cols>
    <col min="1" max="1" width="17.453125" style="200" customWidth="1"/>
    <col min="2" max="2" width="1" style="200" customWidth="1"/>
    <col min="3" max="7" width="7.453125" style="200" customWidth="1"/>
    <col min="8" max="8" width="7.6328125" style="200" customWidth="1"/>
    <col min="9" max="9" width="0.54296875" style="200" customWidth="1"/>
    <col min="10" max="15" width="7.453125" style="200" customWidth="1"/>
    <col min="16" max="16" width="0.54296875" style="200" customWidth="1"/>
    <col min="17" max="22" width="7.453125" style="200" customWidth="1"/>
    <col min="23" max="23" width="0.54296875" style="200" customWidth="1"/>
    <col min="24" max="24" width="7" style="200" customWidth="1"/>
    <col min="25" max="26" width="7.453125" style="200" customWidth="1"/>
    <col min="27" max="27" width="9.453125" style="200" customWidth="1"/>
    <col min="28" max="29" width="2.54296875" style="200" customWidth="1"/>
    <col min="30" max="31" width="9.453125" style="200" customWidth="1"/>
    <col min="32" max="33" width="9.453125" style="200"/>
    <col min="34" max="34" width="3.453125" style="200" customWidth="1"/>
    <col min="35" max="16384" width="9.453125" style="200"/>
  </cols>
  <sheetData>
    <row r="1" spans="1:35" s="190" customFormat="1" ht="56.15" customHeight="1">
      <c r="A1" s="494" t="s">
        <v>374</v>
      </c>
      <c r="B1" s="495"/>
      <c r="C1" s="495"/>
      <c r="D1" s="496"/>
      <c r="E1" s="496"/>
      <c r="F1" s="495"/>
      <c r="G1" s="495"/>
      <c r="H1" s="495"/>
      <c r="I1" s="495"/>
      <c r="J1" s="495"/>
      <c r="K1" s="495"/>
      <c r="L1" s="495"/>
      <c r="M1" s="495"/>
      <c r="N1" s="495"/>
      <c r="O1" s="495"/>
      <c r="P1" s="495"/>
      <c r="Q1" s="495"/>
      <c r="R1" s="495"/>
      <c r="S1" s="495"/>
      <c r="T1" s="495"/>
      <c r="U1" s="495"/>
      <c r="V1" s="495"/>
      <c r="W1" s="495"/>
      <c r="X1" s="495"/>
      <c r="Y1" s="495"/>
      <c r="Z1" s="497"/>
      <c r="AA1" s="497" t="s">
        <v>379</v>
      </c>
      <c r="AD1" s="1207"/>
      <c r="AE1" s="191">
        <v>0</v>
      </c>
      <c r="AF1" s="191"/>
      <c r="AG1" s="191">
        <v>0</v>
      </c>
      <c r="AH1" s="191">
        <v>0</v>
      </c>
      <c r="AI1" s="191">
        <v>0</v>
      </c>
    </row>
    <row r="2" spans="1:35" s="193" customFormat="1" ht="18" customHeight="1">
      <c r="A2" s="498"/>
      <c r="B2" s="499"/>
      <c r="C2" s="499"/>
      <c r="D2" s="500"/>
      <c r="E2" s="500"/>
      <c r="F2" s="499"/>
      <c r="G2" s="499"/>
      <c r="H2" s="499"/>
      <c r="I2" s="499"/>
      <c r="J2" s="499"/>
      <c r="K2" s="499"/>
      <c r="L2" s="499"/>
      <c r="M2" s="499"/>
      <c r="N2" s="499"/>
      <c r="O2" s="499"/>
      <c r="P2" s="499"/>
      <c r="Q2" s="499"/>
      <c r="R2" s="499"/>
      <c r="S2" s="499"/>
      <c r="T2" s="499"/>
      <c r="U2" s="499"/>
      <c r="V2" s="499"/>
      <c r="W2" s="499"/>
      <c r="X2" s="499"/>
      <c r="Y2" s="499"/>
      <c r="Z2" s="192"/>
      <c r="AA2" s="501" t="s">
        <v>540</v>
      </c>
      <c r="AD2" s="194"/>
      <c r="AF2" s="195"/>
    </row>
    <row r="3" spans="1:35" s="190" customFormat="1" ht="15" customHeight="1">
      <c r="A3" s="196"/>
      <c r="B3" s="197"/>
      <c r="C3" s="198"/>
      <c r="D3" s="713"/>
      <c r="E3" s="713"/>
      <c r="F3" s="198"/>
      <c r="G3" s="198"/>
      <c r="H3" s="198"/>
      <c r="I3" s="198"/>
      <c r="J3" s="198"/>
      <c r="K3" s="198"/>
      <c r="L3" s="198"/>
      <c r="M3" s="198"/>
      <c r="N3" s="198"/>
      <c r="Y3" s="199"/>
      <c r="Z3" s="200"/>
      <c r="AA3" s="201"/>
    </row>
    <row r="4" spans="1:35" ht="14.5">
      <c r="A4" s="196"/>
      <c r="Y4" s="1280">
        <v>39</v>
      </c>
      <c r="Z4" s="1280"/>
      <c r="AA4" s="1280"/>
    </row>
    <row r="5" spans="1:35" ht="15.5">
      <c r="A5" s="502" t="s">
        <v>541</v>
      </c>
      <c r="B5" s="202"/>
      <c r="C5" s="202"/>
      <c r="D5" s="202"/>
      <c r="E5" s="202"/>
      <c r="F5" s="202"/>
      <c r="G5" s="202"/>
      <c r="H5" s="202"/>
      <c r="I5" s="202"/>
      <c r="J5" s="202"/>
      <c r="Y5" s="944"/>
      <c r="Z5" s="945" t="s">
        <v>380</v>
      </c>
      <c r="AA5" s="946">
        <v>45558</v>
      </c>
      <c r="AE5" s="190"/>
      <c r="AF5" s="190"/>
      <c r="AG5" s="190"/>
      <c r="AH5" s="190"/>
      <c r="AI5" s="190"/>
    </row>
    <row r="6" spans="1:35">
      <c r="Y6" s="944"/>
      <c r="Z6" s="947" t="s">
        <v>381</v>
      </c>
      <c r="AA6" s="948">
        <v>45564</v>
      </c>
      <c r="AE6" s="190"/>
      <c r="AF6" s="190"/>
      <c r="AG6" s="190"/>
      <c r="AH6" s="190"/>
      <c r="AI6" s="190"/>
    </row>
    <row r="7" spans="1:35" s="202" customFormat="1" ht="15.5">
      <c r="A7" s="1281" t="s">
        <v>382</v>
      </c>
      <c r="B7" s="1281"/>
      <c r="C7" s="1281"/>
      <c r="D7" s="1281"/>
      <c r="E7" s="1281"/>
      <c r="F7" s="1281"/>
      <c r="G7" s="1281"/>
      <c r="H7" s="1281"/>
      <c r="I7" s="1281"/>
      <c r="J7" s="1281"/>
      <c r="K7" s="1281"/>
      <c r="L7" s="1281"/>
      <c r="M7" s="1281"/>
      <c r="N7" s="1281"/>
      <c r="O7" s="1281"/>
      <c r="P7" s="1281"/>
      <c r="Q7" s="1281"/>
      <c r="R7" s="1281"/>
      <c r="S7" s="1281"/>
      <c r="T7" s="1281"/>
      <c r="U7" s="1281"/>
      <c r="V7" s="1281"/>
      <c r="W7" s="1281"/>
      <c r="X7" s="1281"/>
      <c r="Y7" s="1281"/>
      <c r="Z7" s="1281"/>
      <c r="AA7" s="1098"/>
      <c r="AB7" s="949"/>
      <c r="AC7" s="949"/>
      <c r="AD7" s="949"/>
      <c r="AE7" s="190"/>
      <c r="AF7" s="190"/>
      <c r="AG7" s="190"/>
      <c r="AH7" s="190"/>
      <c r="AI7" s="190"/>
    </row>
    <row r="8" spans="1:35" s="202" customFormat="1" ht="15.5">
      <c r="A8" s="1281" t="s">
        <v>383</v>
      </c>
      <c r="B8" s="1281"/>
      <c r="C8" s="1281"/>
      <c r="D8" s="1281"/>
      <c r="E8" s="1281"/>
      <c r="F8" s="1281"/>
      <c r="G8" s="1281"/>
      <c r="H8" s="1281"/>
      <c r="I8" s="1281"/>
      <c r="J8" s="1281"/>
      <c r="K8" s="1281"/>
      <c r="L8" s="1281"/>
      <c r="M8" s="1281"/>
      <c r="N8" s="1281"/>
      <c r="O8" s="1281"/>
      <c r="P8" s="1281"/>
      <c r="Q8" s="1281"/>
      <c r="R8" s="1281"/>
      <c r="S8" s="1281"/>
      <c r="T8" s="1281"/>
      <c r="U8" s="1281"/>
      <c r="V8" s="1281"/>
      <c r="W8" s="1281"/>
      <c r="X8" s="1281"/>
      <c r="Y8" s="1281"/>
      <c r="Z8" s="1281"/>
      <c r="AA8" s="1098"/>
      <c r="AB8" s="949"/>
      <c r="AC8" s="949"/>
      <c r="AD8" s="949"/>
      <c r="AE8" s="190"/>
      <c r="AF8" s="190"/>
      <c r="AG8" s="190"/>
      <c r="AH8" s="190"/>
      <c r="AI8" s="190"/>
    </row>
    <row r="9" spans="1:35" s="202" customFormat="1" ht="13.5" thickBot="1">
      <c r="A9" s="950"/>
      <c r="B9" s="950"/>
      <c r="C9" s="951"/>
      <c r="D9" s="951"/>
      <c r="E9" s="951"/>
      <c r="F9" s="951"/>
      <c r="G9" s="951"/>
      <c r="H9" s="952"/>
      <c r="I9" s="951"/>
      <c r="J9" s="951"/>
      <c r="K9" s="951"/>
      <c r="L9" s="951"/>
      <c r="M9" s="951"/>
      <c r="N9" s="951"/>
      <c r="O9" s="951"/>
      <c r="P9" s="951"/>
      <c r="Q9" s="951"/>
      <c r="R9" s="951"/>
      <c r="S9" s="951"/>
      <c r="T9" s="951"/>
      <c r="U9" s="951"/>
      <c r="V9" s="951"/>
      <c r="W9" s="951"/>
      <c r="X9" s="951"/>
      <c r="Y9" s="951"/>
      <c r="Z9" s="950"/>
      <c r="AA9" s="950"/>
      <c r="AB9" s="949"/>
      <c r="AC9" s="949"/>
      <c r="AD9" s="949"/>
      <c r="AE9" s="190"/>
      <c r="AF9" s="190"/>
      <c r="AG9" s="190"/>
      <c r="AH9" s="190"/>
      <c r="AI9" s="190"/>
    </row>
    <row r="10" spans="1:35" s="202" customFormat="1" ht="13.5" thickBot="1">
      <c r="A10" s="953" t="s">
        <v>270</v>
      </c>
      <c r="B10" s="950"/>
      <c r="C10" s="1282" t="s">
        <v>321</v>
      </c>
      <c r="D10" s="1283"/>
      <c r="E10" s="1283"/>
      <c r="F10" s="1283"/>
      <c r="G10" s="1283"/>
      <c r="H10" s="1284"/>
      <c r="I10" s="951"/>
      <c r="J10" s="1282" t="s">
        <v>322</v>
      </c>
      <c r="K10" s="1283"/>
      <c r="L10" s="1283"/>
      <c r="M10" s="1283"/>
      <c r="N10" s="1283"/>
      <c r="O10" s="1284"/>
      <c r="P10" s="951"/>
      <c r="Q10" s="1282" t="s">
        <v>323</v>
      </c>
      <c r="R10" s="1283"/>
      <c r="S10" s="1283"/>
      <c r="T10" s="1283"/>
      <c r="U10" s="1283"/>
      <c r="V10" s="1284"/>
      <c r="W10" s="951"/>
      <c r="X10" s="1285" t="s">
        <v>324</v>
      </c>
      <c r="Y10" s="1286"/>
      <c r="Z10" s="1286"/>
      <c r="AA10" s="1287"/>
      <c r="AB10" s="949"/>
      <c r="AC10" s="949"/>
      <c r="AD10" s="949"/>
      <c r="AE10" s="190"/>
      <c r="AF10" s="190"/>
      <c r="AG10" s="190"/>
      <c r="AH10" s="190"/>
      <c r="AI10" s="190"/>
    </row>
    <row r="11" spans="1:35" s="202" customFormat="1" ht="12" customHeight="1">
      <c r="A11" s="950"/>
      <c r="B11" s="950"/>
      <c r="C11" s="1275" t="s">
        <v>271</v>
      </c>
      <c r="D11" s="1275" t="s">
        <v>272</v>
      </c>
      <c r="E11" s="1275" t="s">
        <v>273</v>
      </c>
      <c r="F11" s="1275" t="s">
        <v>274</v>
      </c>
      <c r="G11" s="954" t="s">
        <v>316</v>
      </c>
      <c r="H11" s="955"/>
      <c r="I11" s="951"/>
      <c r="J11" s="1279" t="s">
        <v>275</v>
      </c>
      <c r="K11" s="1279" t="s">
        <v>276</v>
      </c>
      <c r="L11" s="1279" t="s">
        <v>277</v>
      </c>
      <c r="M11" s="1279" t="s">
        <v>274</v>
      </c>
      <c r="N11" s="954" t="s">
        <v>316</v>
      </c>
      <c r="O11" s="954"/>
      <c r="P11" s="951"/>
      <c r="Q11" s="1275" t="s">
        <v>271</v>
      </c>
      <c r="R11" s="1275" t="s">
        <v>272</v>
      </c>
      <c r="S11" s="1275" t="s">
        <v>273</v>
      </c>
      <c r="T11" s="1275" t="s">
        <v>274</v>
      </c>
      <c r="U11" s="954" t="s">
        <v>316</v>
      </c>
      <c r="V11" s="955"/>
      <c r="W11" s="951"/>
      <c r="X11" s="1277" t="s">
        <v>278</v>
      </c>
      <c r="Y11" s="956" t="s">
        <v>279</v>
      </c>
      <c r="Z11" s="954" t="s">
        <v>316</v>
      </c>
      <c r="AA11" s="954"/>
      <c r="AB11" s="949"/>
      <c r="AC11" s="949"/>
      <c r="AD11" s="949"/>
      <c r="AE11" s="190"/>
      <c r="AF11" s="190"/>
      <c r="AG11" s="190"/>
      <c r="AH11" s="190"/>
      <c r="AI11" s="190"/>
    </row>
    <row r="12" spans="1:35" s="202" customFormat="1" ht="12" customHeight="1" thickBot="1">
      <c r="A12" s="957" t="s">
        <v>317</v>
      </c>
      <c r="B12" s="950"/>
      <c r="C12" s="1276"/>
      <c r="D12" s="1276"/>
      <c r="E12" s="1276"/>
      <c r="F12" s="1276"/>
      <c r="G12" s="958" t="s">
        <v>318</v>
      </c>
      <c r="H12" s="959" t="s">
        <v>280</v>
      </c>
      <c r="I12" s="960"/>
      <c r="J12" s="1276"/>
      <c r="K12" s="1276"/>
      <c r="L12" s="1276"/>
      <c r="M12" s="1276"/>
      <c r="N12" s="958" t="s">
        <v>318</v>
      </c>
      <c r="O12" s="959" t="s">
        <v>280</v>
      </c>
      <c r="P12" s="950"/>
      <c r="Q12" s="1276"/>
      <c r="R12" s="1276"/>
      <c r="S12" s="1276"/>
      <c r="T12" s="1276"/>
      <c r="U12" s="958" t="s">
        <v>318</v>
      </c>
      <c r="V12" s="959" t="s">
        <v>280</v>
      </c>
      <c r="W12" s="950"/>
      <c r="X12" s="1278"/>
      <c r="Y12" s="961" t="s">
        <v>281</v>
      </c>
      <c r="Z12" s="958" t="s">
        <v>318</v>
      </c>
      <c r="AA12" s="958" t="s">
        <v>280</v>
      </c>
      <c r="AB12" s="949"/>
      <c r="AC12" s="949"/>
      <c r="AD12" s="949"/>
      <c r="AE12" s="949"/>
    </row>
    <row r="13" spans="1:35" s="202" customFormat="1" ht="15.5" thickBot="1">
      <c r="A13" s="962" t="s">
        <v>319</v>
      </c>
      <c r="B13" s="950"/>
      <c r="C13" s="963">
        <v>533.23900000000003</v>
      </c>
      <c r="D13" s="964">
        <v>523.31899999999996</v>
      </c>
      <c r="E13" s="965"/>
      <c r="F13" s="966">
        <v>524.40099999999995</v>
      </c>
      <c r="G13" s="203">
        <v>7.7339999999999236</v>
      </c>
      <c r="H13" s="204">
        <v>1.4969022600630488E-2</v>
      </c>
      <c r="I13" s="960"/>
      <c r="J13" s="963">
        <v>385.02499999999998</v>
      </c>
      <c r="K13" s="964">
        <v>512.22199999999998</v>
      </c>
      <c r="L13" s="965">
        <v>521.47199999999998</v>
      </c>
      <c r="M13" s="966">
        <v>515.79899999999998</v>
      </c>
      <c r="N13" s="203">
        <v>0.42200000000002547</v>
      </c>
      <c r="O13" s="204">
        <v>8.1881806910288901E-4</v>
      </c>
      <c r="P13" s="950"/>
      <c r="Q13" s="963">
        <v>549.75300000000004</v>
      </c>
      <c r="R13" s="964">
        <v>540.00900000000001</v>
      </c>
      <c r="S13" s="965"/>
      <c r="T13" s="966">
        <v>492.54599999999999</v>
      </c>
      <c r="U13" s="203">
        <v>21.442999999999984</v>
      </c>
      <c r="V13" s="204">
        <v>4.5516585544986832E-2</v>
      </c>
      <c r="W13" s="950"/>
      <c r="X13" s="967">
        <v>517.0136</v>
      </c>
      <c r="Y13" s="235">
        <v>232.47014388489208</v>
      </c>
      <c r="Z13" s="203">
        <v>9.5018999999999778</v>
      </c>
      <c r="AA13" s="204">
        <v>1.8722524032450893E-2</v>
      </c>
      <c r="AB13" s="949"/>
      <c r="AC13" s="949"/>
      <c r="AD13" s="949"/>
      <c r="AE13" s="949"/>
      <c r="AF13" s="205"/>
    </row>
    <row r="14" spans="1:35" s="202" customFormat="1" ht="2.15" customHeight="1">
      <c r="A14" s="968"/>
      <c r="B14" s="950"/>
      <c r="C14" s="968"/>
      <c r="D14" s="951"/>
      <c r="E14" s="951"/>
      <c r="F14" s="951"/>
      <c r="G14" s="951"/>
      <c r="H14" s="206"/>
      <c r="I14" s="951"/>
      <c r="J14" s="951"/>
      <c r="K14" s="951"/>
      <c r="L14" s="951"/>
      <c r="M14" s="951"/>
      <c r="N14" s="951"/>
      <c r="O14" s="207"/>
      <c r="P14" s="950"/>
      <c r="Q14" s="968"/>
      <c r="R14" s="951"/>
      <c r="S14" s="951"/>
      <c r="T14" s="951"/>
      <c r="U14" s="951"/>
      <c r="V14" s="206"/>
      <c r="W14" s="950"/>
      <c r="X14" s="969"/>
      <c r="Y14" s="970"/>
      <c r="Z14" s="968"/>
      <c r="AA14" s="968"/>
      <c r="AB14" s="949"/>
      <c r="AC14" s="949"/>
      <c r="AD14" s="949"/>
      <c r="AE14" s="949"/>
    </row>
    <row r="15" spans="1:35" s="202" customFormat="1" ht="2.9" customHeight="1">
      <c r="A15" s="971"/>
      <c r="B15" s="950"/>
      <c r="C15" s="971"/>
      <c r="D15" s="971"/>
      <c r="E15" s="971"/>
      <c r="F15" s="971"/>
      <c r="G15" s="208"/>
      <c r="H15" s="209"/>
      <c r="I15" s="971"/>
      <c r="J15" s="971"/>
      <c r="K15" s="971"/>
      <c r="L15" s="971"/>
      <c r="M15" s="971"/>
      <c r="N15" s="971"/>
      <c r="O15" s="210"/>
      <c r="P15" s="971"/>
      <c r="Q15" s="971"/>
      <c r="R15" s="971"/>
      <c r="S15" s="971"/>
      <c r="T15" s="971"/>
      <c r="U15" s="208"/>
      <c r="V15" s="209"/>
      <c r="W15" s="971"/>
      <c r="X15" s="971"/>
      <c r="Y15" s="971"/>
      <c r="Z15" s="972"/>
      <c r="AA15" s="972"/>
      <c r="AB15" s="949"/>
      <c r="AC15" s="949"/>
      <c r="AD15" s="949"/>
      <c r="AE15" s="949"/>
    </row>
    <row r="16" spans="1:35" s="202" customFormat="1" ht="13.5" thickBot="1">
      <c r="A16" s="971"/>
      <c r="B16" s="950"/>
      <c r="C16" s="1099" t="s">
        <v>282</v>
      </c>
      <c r="D16" s="1099" t="s">
        <v>283</v>
      </c>
      <c r="E16" s="1099" t="s">
        <v>284</v>
      </c>
      <c r="F16" s="1099" t="s">
        <v>285</v>
      </c>
      <c r="G16" s="1099"/>
      <c r="H16" s="211"/>
      <c r="I16" s="951"/>
      <c r="J16" s="1099" t="s">
        <v>282</v>
      </c>
      <c r="K16" s="1099" t="s">
        <v>283</v>
      </c>
      <c r="L16" s="1099" t="s">
        <v>284</v>
      </c>
      <c r="M16" s="1099" t="s">
        <v>285</v>
      </c>
      <c r="N16" s="973"/>
      <c r="O16" s="212"/>
      <c r="P16" s="951"/>
      <c r="Q16" s="1099" t="s">
        <v>282</v>
      </c>
      <c r="R16" s="1099" t="s">
        <v>283</v>
      </c>
      <c r="S16" s="1099" t="s">
        <v>284</v>
      </c>
      <c r="T16" s="1099" t="s">
        <v>285</v>
      </c>
      <c r="U16" s="1099"/>
      <c r="V16" s="211"/>
      <c r="W16" s="950"/>
      <c r="X16" s="1100" t="s">
        <v>278</v>
      </c>
      <c r="Y16" s="951"/>
      <c r="Z16" s="972"/>
      <c r="AA16" s="972"/>
      <c r="AB16" s="949"/>
      <c r="AC16" s="949"/>
      <c r="AD16" s="949"/>
      <c r="AE16" s="949"/>
    </row>
    <row r="17" spans="1:31" s="202" customFormat="1">
      <c r="A17" s="974" t="s">
        <v>286</v>
      </c>
      <c r="B17" s="950"/>
      <c r="C17" s="975">
        <v>499.08760000000001</v>
      </c>
      <c r="D17" s="976">
        <v>443.17090000000002</v>
      </c>
      <c r="E17" s="976" t="s">
        <v>331</v>
      </c>
      <c r="F17" s="977">
        <v>491.67779999999999</v>
      </c>
      <c r="G17" s="213">
        <v>-0.45019999999999527</v>
      </c>
      <c r="H17" s="214">
        <v>-9.1480265296828289E-4</v>
      </c>
      <c r="I17" s="978"/>
      <c r="J17" s="975" t="s">
        <v>331</v>
      </c>
      <c r="K17" s="976" t="s">
        <v>331</v>
      </c>
      <c r="L17" s="976" t="s">
        <v>331</v>
      </c>
      <c r="M17" s="977" t="s">
        <v>331</v>
      </c>
      <c r="N17" s="213"/>
      <c r="O17" s="214"/>
      <c r="P17" s="950"/>
      <c r="Q17" s="975" t="s">
        <v>331</v>
      </c>
      <c r="R17" s="976" t="s">
        <v>331</v>
      </c>
      <c r="S17" s="976" t="s">
        <v>331</v>
      </c>
      <c r="T17" s="977" t="s">
        <v>331</v>
      </c>
      <c r="U17" s="213" t="s">
        <v>331</v>
      </c>
      <c r="V17" s="215" t="s">
        <v>331</v>
      </c>
      <c r="W17" s="950"/>
      <c r="X17" s="979">
        <v>460.64060000000001</v>
      </c>
      <c r="Y17" s="980"/>
      <c r="Z17" s="216">
        <v>-0.42180000000001883</v>
      </c>
      <c r="AA17" s="215">
        <v>-9.1484363071037134E-4</v>
      </c>
      <c r="AB17" s="981"/>
      <c r="AC17" s="981"/>
      <c r="AD17" s="981"/>
      <c r="AE17" s="981"/>
    </row>
    <row r="18" spans="1:31" s="202" customFormat="1">
      <c r="A18" s="982" t="s">
        <v>287</v>
      </c>
      <c r="B18" s="950"/>
      <c r="C18" s="983" t="s">
        <v>331</v>
      </c>
      <c r="D18" s="984">
        <v>506.11680000000001</v>
      </c>
      <c r="E18" s="984" t="s">
        <v>331</v>
      </c>
      <c r="F18" s="985">
        <v>506.11680000000001</v>
      </c>
      <c r="G18" s="217"/>
      <c r="H18" s="218">
        <v>0</v>
      </c>
      <c r="I18" s="978"/>
      <c r="J18" s="983" t="s">
        <v>331</v>
      </c>
      <c r="K18" s="984" t="s">
        <v>331</v>
      </c>
      <c r="L18" s="984" t="s">
        <v>331</v>
      </c>
      <c r="M18" s="985" t="s">
        <v>331</v>
      </c>
      <c r="N18" s="217" t="s">
        <v>331</v>
      </c>
      <c r="O18" s="219" t="s">
        <v>331</v>
      </c>
      <c r="P18" s="950"/>
      <c r="Q18" s="983" t="s">
        <v>331</v>
      </c>
      <c r="R18" s="984" t="s">
        <v>331</v>
      </c>
      <c r="S18" s="984" t="s">
        <v>331</v>
      </c>
      <c r="T18" s="985" t="s">
        <v>331</v>
      </c>
      <c r="U18" s="217" t="s">
        <v>331</v>
      </c>
      <c r="V18" s="219" t="s">
        <v>331</v>
      </c>
      <c r="W18" s="950"/>
      <c r="X18" s="986">
        <v>347.5206</v>
      </c>
      <c r="Y18" s="951"/>
      <c r="Z18" s="220" t="s">
        <v>331</v>
      </c>
      <c r="AA18" s="219" t="s">
        <v>331</v>
      </c>
      <c r="AB18" s="981"/>
      <c r="AC18" s="981"/>
      <c r="AD18" s="981"/>
      <c r="AE18" s="981"/>
    </row>
    <row r="19" spans="1:31" s="202" customFormat="1">
      <c r="A19" s="982" t="s">
        <v>288</v>
      </c>
      <c r="B19" s="950"/>
      <c r="C19" s="983">
        <v>462.64800000000002</v>
      </c>
      <c r="D19" s="984">
        <v>468.10239999999999</v>
      </c>
      <c r="E19" s="984">
        <v>472.01310000000001</v>
      </c>
      <c r="F19" s="985">
        <v>467.13099999999997</v>
      </c>
      <c r="G19" s="217">
        <v>3.9090999999999667</v>
      </c>
      <c r="H19" s="218">
        <v>8.4389360693006843E-3</v>
      </c>
      <c r="I19" s="978"/>
      <c r="J19" s="983" t="s">
        <v>331</v>
      </c>
      <c r="K19" s="984" t="s">
        <v>331</v>
      </c>
      <c r="L19" s="984" t="s">
        <v>331</v>
      </c>
      <c r="M19" s="985" t="s">
        <v>331</v>
      </c>
      <c r="N19" s="217" t="s">
        <v>331</v>
      </c>
      <c r="O19" s="219" t="s">
        <v>331</v>
      </c>
      <c r="P19" s="950"/>
      <c r="Q19" s="983" t="s">
        <v>331</v>
      </c>
      <c r="R19" s="984" t="s">
        <v>459</v>
      </c>
      <c r="S19" s="984" t="s">
        <v>459</v>
      </c>
      <c r="T19" s="985" t="s">
        <v>459</v>
      </c>
      <c r="U19" s="217" t="s">
        <v>331</v>
      </c>
      <c r="V19" s="219" t="s">
        <v>331</v>
      </c>
      <c r="W19" s="950"/>
      <c r="X19" s="986" t="s">
        <v>459</v>
      </c>
      <c r="Y19" s="951"/>
      <c r="Z19" s="220" t="s">
        <v>331</v>
      </c>
      <c r="AA19" s="219" t="s">
        <v>331</v>
      </c>
      <c r="AB19" s="981"/>
      <c r="AC19" s="981"/>
      <c r="AD19" s="981"/>
      <c r="AE19" s="981"/>
    </row>
    <row r="20" spans="1:31" s="202" customFormat="1">
      <c r="A20" s="982" t="s">
        <v>289</v>
      </c>
      <c r="B20" s="950"/>
      <c r="C20" s="983" t="s">
        <v>331</v>
      </c>
      <c r="D20" s="984">
        <v>427.63510000000002</v>
      </c>
      <c r="E20" s="984">
        <v>408.61540000000002</v>
      </c>
      <c r="F20" s="985">
        <v>417.0428</v>
      </c>
      <c r="G20" s="217">
        <v>3.6483000000000061</v>
      </c>
      <c r="H20" s="218">
        <v>8.8252262669192838E-3</v>
      </c>
      <c r="I20" s="978"/>
      <c r="J20" s="983" t="s">
        <v>331</v>
      </c>
      <c r="K20" s="984" t="s">
        <v>331</v>
      </c>
      <c r="L20" s="984" t="s">
        <v>331</v>
      </c>
      <c r="M20" s="985" t="s">
        <v>331</v>
      </c>
      <c r="N20" s="217" t="s">
        <v>331</v>
      </c>
      <c r="O20" s="219" t="s">
        <v>331</v>
      </c>
      <c r="P20" s="950"/>
      <c r="Q20" s="983" t="s">
        <v>331</v>
      </c>
      <c r="R20" s="984">
        <v>467.41649999999998</v>
      </c>
      <c r="S20" s="984">
        <v>484.37900000000002</v>
      </c>
      <c r="T20" s="985">
        <v>478.97410000000002</v>
      </c>
      <c r="U20" s="217">
        <v>2.4460000000000264</v>
      </c>
      <c r="V20" s="219">
        <v>5.1329606795487148E-3</v>
      </c>
      <c r="W20" s="950"/>
      <c r="X20" s="987">
        <v>462.94869999999997</v>
      </c>
      <c r="Y20" s="950"/>
      <c r="Z20" s="220">
        <v>2.7570999999999799</v>
      </c>
      <c r="AA20" s="219">
        <v>5.99120018705257E-3</v>
      </c>
      <c r="AB20" s="981"/>
      <c r="AC20" s="981"/>
      <c r="AD20" s="981"/>
      <c r="AE20" s="981"/>
    </row>
    <row r="21" spans="1:31" s="202" customFormat="1">
      <c r="A21" s="982" t="s">
        <v>290</v>
      </c>
      <c r="B21" s="950"/>
      <c r="C21" s="983">
        <v>511.8664</v>
      </c>
      <c r="D21" s="984">
        <v>527.50409999999999</v>
      </c>
      <c r="E21" s="984" t="s">
        <v>331</v>
      </c>
      <c r="F21" s="985">
        <v>519.56859999999995</v>
      </c>
      <c r="G21" s="217">
        <v>6.4028999999999314</v>
      </c>
      <c r="H21" s="218">
        <v>1.2477256371577372E-2</v>
      </c>
      <c r="I21" s="978"/>
      <c r="J21" s="983" t="s">
        <v>331</v>
      </c>
      <c r="K21" s="984" t="s">
        <v>331</v>
      </c>
      <c r="L21" s="984" t="s">
        <v>331</v>
      </c>
      <c r="M21" s="985" t="s">
        <v>331</v>
      </c>
      <c r="N21" s="217" t="s">
        <v>331</v>
      </c>
      <c r="O21" s="219" t="s">
        <v>331</v>
      </c>
      <c r="P21" s="950"/>
      <c r="Q21" s="983" t="s">
        <v>331</v>
      </c>
      <c r="R21" s="984">
        <v>454.86700000000002</v>
      </c>
      <c r="S21" s="984" t="s">
        <v>331</v>
      </c>
      <c r="T21" s="985">
        <v>454.86700000000002</v>
      </c>
      <c r="U21" s="217" t="s">
        <v>331</v>
      </c>
      <c r="V21" s="219" t="s">
        <v>331</v>
      </c>
      <c r="W21" s="950"/>
      <c r="X21" s="987">
        <v>518.5761</v>
      </c>
      <c r="Y21" s="951"/>
      <c r="Z21" s="220">
        <v>13.281999999999982</v>
      </c>
      <c r="AA21" s="219">
        <v>2.628568194245684E-2</v>
      </c>
      <c r="AB21" s="981"/>
      <c r="AC21" s="981"/>
      <c r="AD21" s="981"/>
      <c r="AE21" s="981"/>
    </row>
    <row r="22" spans="1:31" s="202" customFormat="1">
      <c r="A22" s="982" t="s">
        <v>291</v>
      </c>
      <c r="B22" s="950"/>
      <c r="C22" s="983" t="s">
        <v>331</v>
      </c>
      <c r="D22" s="984" t="s">
        <v>459</v>
      </c>
      <c r="E22" s="984" t="s">
        <v>331</v>
      </c>
      <c r="F22" s="985" t="s">
        <v>459</v>
      </c>
      <c r="G22" s="231" t="s">
        <v>331</v>
      </c>
      <c r="H22" s="232" t="s">
        <v>331</v>
      </c>
      <c r="I22" s="978"/>
      <c r="J22" s="983" t="s">
        <v>331</v>
      </c>
      <c r="K22" s="984" t="s">
        <v>331</v>
      </c>
      <c r="L22" s="984" t="s">
        <v>331</v>
      </c>
      <c r="M22" s="985" t="s">
        <v>331</v>
      </c>
      <c r="N22" s="217" t="s">
        <v>331</v>
      </c>
      <c r="O22" s="219" t="s">
        <v>331</v>
      </c>
      <c r="P22" s="950"/>
      <c r="Q22" s="983" t="s">
        <v>331</v>
      </c>
      <c r="R22" s="984" t="s">
        <v>459</v>
      </c>
      <c r="S22" s="984" t="s">
        <v>331</v>
      </c>
      <c r="T22" s="985" t="s">
        <v>459</v>
      </c>
      <c r="U22" s="217" t="s">
        <v>331</v>
      </c>
      <c r="V22" s="219" t="s">
        <v>331</v>
      </c>
      <c r="W22" s="950"/>
      <c r="X22" s="987" t="s">
        <v>459</v>
      </c>
      <c r="Y22" s="951"/>
      <c r="Z22" s="220"/>
      <c r="AA22" s="219"/>
      <c r="AB22" s="981"/>
      <c r="AC22" s="981"/>
      <c r="AD22" s="981"/>
      <c r="AE22" s="981"/>
    </row>
    <row r="23" spans="1:31" s="202" customFormat="1">
      <c r="A23" s="982" t="s">
        <v>292</v>
      </c>
      <c r="B23" s="950"/>
      <c r="C23" s="988" t="s">
        <v>331</v>
      </c>
      <c r="D23" s="989" t="s">
        <v>331</v>
      </c>
      <c r="E23" s="989" t="s">
        <v>331</v>
      </c>
      <c r="F23" s="990" t="s">
        <v>331</v>
      </c>
      <c r="G23" s="217"/>
      <c r="H23" s="218"/>
      <c r="I23" s="991"/>
      <c r="J23" s="988">
        <v>495.10750000000002</v>
      </c>
      <c r="K23" s="989">
        <v>508.5813</v>
      </c>
      <c r="L23" s="989">
        <v>524.19680000000005</v>
      </c>
      <c r="M23" s="990">
        <v>515.71320000000003</v>
      </c>
      <c r="N23" s="217">
        <v>1.0692000000000235</v>
      </c>
      <c r="O23" s="219">
        <v>2.0775526383287612E-3</v>
      </c>
      <c r="P23" s="950"/>
      <c r="Q23" s="988" t="s">
        <v>331</v>
      </c>
      <c r="R23" s="989" t="s">
        <v>331</v>
      </c>
      <c r="S23" s="989" t="s">
        <v>331</v>
      </c>
      <c r="T23" s="990" t="s">
        <v>331</v>
      </c>
      <c r="U23" s="217" t="s">
        <v>331</v>
      </c>
      <c r="V23" s="219" t="s">
        <v>331</v>
      </c>
      <c r="W23" s="950"/>
      <c r="X23" s="987">
        <v>515.71320000000003</v>
      </c>
      <c r="Y23" s="980"/>
      <c r="Z23" s="220">
        <v>1.0692000000000235</v>
      </c>
      <c r="AA23" s="219">
        <v>2.0775526383287612E-3</v>
      </c>
      <c r="AB23" s="981"/>
      <c r="AC23" s="981"/>
      <c r="AD23" s="981"/>
      <c r="AE23" s="981"/>
    </row>
    <row r="24" spans="1:31" s="202" customFormat="1">
      <c r="A24" s="982" t="s">
        <v>293</v>
      </c>
      <c r="B24" s="950"/>
      <c r="C24" s="983" t="s">
        <v>331</v>
      </c>
      <c r="D24" s="984">
        <v>451.12819999999999</v>
      </c>
      <c r="E24" s="984">
        <v>464.16669999999999</v>
      </c>
      <c r="F24" s="985">
        <v>454.03440000000001</v>
      </c>
      <c r="G24" s="217">
        <v>-5.0539999999999736</v>
      </c>
      <c r="H24" s="218">
        <v>-1.1008773038046593E-2</v>
      </c>
      <c r="I24" s="978"/>
      <c r="J24" s="983" t="s">
        <v>331</v>
      </c>
      <c r="K24" s="984" t="s">
        <v>331</v>
      </c>
      <c r="L24" s="984" t="s">
        <v>331</v>
      </c>
      <c r="M24" s="985" t="s">
        <v>331</v>
      </c>
      <c r="N24" s="217" t="s">
        <v>331</v>
      </c>
      <c r="O24" s="219" t="s">
        <v>331</v>
      </c>
      <c r="P24" s="950"/>
      <c r="Q24" s="983" t="s">
        <v>331</v>
      </c>
      <c r="R24" s="984">
        <v>505.1626</v>
      </c>
      <c r="S24" s="984">
        <v>536.33889999999997</v>
      </c>
      <c r="T24" s="985">
        <v>505.1626</v>
      </c>
      <c r="U24" s="217" t="s">
        <v>331</v>
      </c>
      <c r="V24" s="219" t="s">
        <v>331</v>
      </c>
      <c r="W24" s="950"/>
      <c r="X24" s="987">
        <v>479.952</v>
      </c>
      <c r="Y24" s="980"/>
      <c r="Z24" s="220">
        <v>-2.4920000000000186</v>
      </c>
      <c r="AA24" s="219">
        <v>-5.1653663430367702E-3</v>
      </c>
      <c r="AB24" s="981"/>
      <c r="AC24" s="981"/>
      <c r="AD24" s="981"/>
      <c r="AE24" s="981"/>
    </row>
    <row r="25" spans="1:31" s="202" customFormat="1">
      <c r="A25" s="982" t="s">
        <v>294</v>
      </c>
      <c r="B25" s="950"/>
      <c r="C25" s="983">
        <v>547.41049999999996</v>
      </c>
      <c r="D25" s="984">
        <v>562.02229999999997</v>
      </c>
      <c r="E25" s="984" t="s">
        <v>331</v>
      </c>
      <c r="F25" s="985">
        <v>552.12639999999999</v>
      </c>
      <c r="G25" s="217">
        <v>4.6455999999999449</v>
      </c>
      <c r="H25" s="218">
        <v>8.4854117258539308E-3</v>
      </c>
      <c r="I25" s="978"/>
      <c r="J25" s="983" t="s">
        <v>331</v>
      </c>
      <c r="K25" s="984" t="s">
        <v>331</v>
      </c>
      <c r="L25" s="984" t="s">
        <v>331</v>
      </c>
      <c r="M25" s="985" t="s">
        <v>331</v>
      </c>
      <c r="N25" s="217" t="s">
        <v>331</v>
      </c>
      <c r="O25" s="219" t="s">
        <v>331</v>
      </c>
      <c r="P25" s="950"/>
      <c r="Q25" s="983">
        <v>550.76340000000005</v>
      </c>
      <c r="R25" s="984">
        <v>562.72640000000001</v>
      </c>
      <c r="S25" s="984">
        <v>536.33889999999997</v>
      </c>
      <c r="T25" s="985">
        <v>557.87300000000005</v>
      </c>
      <c r="U25" s="217">
        <v>29.128900000000044</v>
      </c>
      <c r="V25" s="219">
        <v>5.5090732927327357E-2</v>
      </c>
      <c r="W25" s="950"/>
      <c r="X25" s="987">
        <v>555.09879999999998</v>
      </c>
      <c r="Y25" s="980"/>
      <c r="Z25" s="220">
        <v>17.309300000000007</v>
      </c>
      <c r="AA25" s="219">
        <v>3.2186013300743221E-2</v>
      </c>
      <c r="AB25" s="981"/>
      <c r="AC25" s="981"/>
      <c r="AD25" s="981"/>
      <c r="AE25" s="981"/>
    </row>
    <row r="26" spans="1:31" s="202" customFormat="1">
      <c r="A26" s="982" t="s">
        <v>295</v>
      </c>
      <c r="B26" s="950"/>
      <c r="C26" s="988">
        <v>524.47709999999995</v>
      </c>
      <c r="D26" s="989">
        <v>528.87739999999997</v>
      </c>
      <c r="E26" s="989">
        <v>504.78919999999999</v>
      </c>
      <c r="F26" s="990">
        <v>523.11490000000003</v>
      </c>
      <c r="G26" s="217">
        <v>1.1627000000000862</v>
      </c>
      <c r="H26" s="218">
        <v>2.2275986191839792E-3</v>
      </c>
      <c r="I26" s="978"/>
      <c r="J26" s="988" t="s">
        <v>331</v>
      </c>
      <c r="K26" s="989">
        <v>536</v>
      </c>
      <c r="L26" s="989" t="s">
        <v>94</v>
      </c>
      <c r="M26" s="990">
        <v>516.25540000000001</v>
      </c>
      <c r="N26" s="217">
        <v>-3.0185999999999922</v>
      </c>
      <c r="O26" s="219">
        <v>-5.8131160042674823E-3</v>
      </c>
      <c r="P26" s="950"/>
      <c r="Q26" s="988" t="s">
        <v>331</v>
      </c>
      <c r="R26" s="989" t="s">
        <v>331</v>
      </c>
      <c r="S26" s="989" t="s">
        <v>331</v>
      </c>
      <c r="T26" s="990" t="s">
        <v>331</v>
      </c>
      <c r="U26" s="217" t="s">
        <v>331</v>
      </c>
      <c r="V26" s="219" t="s">
        <v>331</v>
      </c>
      <c r="W26" s="950"/>
      <c r="X26" s="987">
        <v>483.75040000000001</v>
      </c>
      <c r="Y26" s="951"/>
      <c r="Z26" s="220">
        <v>0.50120000000003984</v>
      </c>
      <c r="AA26" s="219">
        <v>1.0371460521818587E-3</v>
      </c>
      <c r="AB26" s="981"/>
      <c r="AC26" s="981"/>
      <c r="AD26" s="981"/>
      <c r="AE26" s="981"/>
    </row>
    <row r="27" spans="1:31" s="202" customFormat="1">
      <c r="A27" s="982" t="s">
        <v>296</v>
      </c>
      <c r="B27" s="950"/>
      <c r="C27" s="988">
        <v>515.49329999999998</v>
      </c>
      <c r="D27" s="989">
        <v>527.01750000000004</v>
      </c>
      <c r="E27" s="989" t="s">
        <v>331</v>
      </c>
      <c r="F27" s="990">
        <v>524.28120000000001</v>
      </c>
      <c r="G27" s="217">
        <v>7.8233000000000175</v>
      </c>
      <c r="H27" s="218">
        <v>1.5147991733692079E-2</v>
      </c>
      <c r="I27" s="978"/>
      <c r="J27" s="988" t="s">
        <v>331</v>
      </c>
      <c r="K27" s="989" t="s">
        <v>331</v>
      </c>
      <c r="L27" s="989" t="s">
        <v>331</v>
      </c>
      <c r="M27" s="990" t="s">
        <v>331</v>
      </c>
      <c r="N27" s="217" t="s">
        <v>331</v>
      </c>
      <c r="O27" s="219" t="s">
        <v>331</v>
      </c>
      <c r="P27" s="950"/>
      <c r="Q27" s="988" t="s">
        <v>331</v>
      </c>
      <c r="R27" s="989" t="s">
        <v>331</v>
      </c>
      <c r="S27" s="989" t="s">
        <v>331</v>
      </c>
      <c r="T27" s="990" t="s">
        <v>331</v>
      </c>
      <c r="U27" s="217" t="s">
        <v>331</v>
      </c>
      <c r="V27" s="219" t="s">
        <v>331</v>
      </c>
      <c r="W27" s="950"/>
      <c r="X27" s="987">
        <v>499.05450000000002</v>
      </c>
      <c r="Y27" s="951"/>
      <c r="Z27" s="220">
        <v>7.4467999999999961</v>
      </c>
      <c r="AA27" s="219">
        <v>1.5147850613405733E-2</v>
      </c>
      <c r="AB27" s="981"/>
      <c r="AC27" s="981"/>
      <c r="AD27" s="981"/>
      <c r="AE27" s="981"/>
    </row>
    <row r="28" spans="1:31" s="202" customFormat="1">
      <c r="A28" s="982" t="s">
        <v>297</v>
      </c>
      <c r="B28" s="950"/>
      <c r="C28" s="983">
        <v>559.23739999999998</v>
      </c>
      <c r="D28" s="984">
        <v>536.28570000000002</v>
      </c>
      <c r="E28" s="984">
        <v>395.29259999999999</v>
      </c>
      <c r="F28" s="985">
        <v>551.14710000000002</v>
      </c>
      <c r="G28" s="221">
        <v>17.000300000000038</v>
      </c>
      <c r="H28" s="218">
        <v>3.1827018340276458E-2</v>
      </c>
      <c r="I28" s="978"/>
      <c r="J28" s="983" t="s">
        <v>331</v>
      </c>
      <c r="K28" s="984" t="s">
        <v>331</v>
      </c>
      <c r="L28" s="984" t="s">
        <v>331</v>
      </c>
      <c r="M28" s="985" t="s">
        <v>331</v>
      </c>
      <c r="N28" s="217" t="s">
        <v>331</v>
      </c>
      <c r="O28" s="219" t="s">
        <v>331</v>
      </c>
      <c r="P28" s="950"/>
      <c r="Q28" s="983">
        <v>563.43979999999999</v>
      </c>
      <c r="R28" s="984">
        <v>514.88509999999997</v>
      </c>
      <c r="S28" s="984">
        <v>545.37890000000004</v>
      </c>
      <c r="T28" s="985">
        <v>540.07299999999998</v>
      </c>
      <c r="U28" s="217">
        <v>-4.9496000000000322</v>
      </c>
      <c r="V28" s="219">
        <v>-9.0814582734735083E-3</v>
      </c>
      <c r="W28" s="950"/>
      <c r="X28" s="987">
        <v>550.44659999999999</v>
      </c>
      <c r="Y28" s="951"/>
      <c r="Z28" s="220">
        <v>15.611899999999991</v>
      </c>
      <c r="AA28" s="219">
        <v>2.9190140430304989E-2</v>
      </c>
      <c r="AB28" s="981"/>
      <c r="AC28" s="981"/>
      <c r="AD28" s="981"/>
      <c r="AE28" s="981"/>
    </row>
    <row r="29" spans="1:31" s="202" customFormat="1">
      <c r="A29" s="982" t="s">
        <v>298</v>
      </c>
      <c r="B29" s="950"/>
      <c r="C29" s="983" t="s">
        <v>331</v>
      </c>
      <c r="D29" s="984" t="s">
        <v>331</v>
      </c>
      <c r="E29" s="984" t="s">
        <v>331</v>
      </c>
      <c r="F29" s="985" t="s">
        <v>331</v>
      </c>
      <c r="G29" s="217">
        <v>0</v>
      </c>
      <c r="H29" s="218">
        <v>0</v>
      </c>
      <c r="I29" s="978"/>
      <c r="J29" s="983" t="s">
        <v>331</v>
      </c>
      <c r="K29" s="984" t="s">
        <v>331</v>
      </c>
      <c r="L29" s="984" t="s">
        <v>331</v>
      </c>
      <c r="M29" s="985" t="s">
        <v>331</v>
      </c>
      <c r="N29" s="217" t="s">
        <v>331</v>
      </c>
      <c r="O29" s="219" t="s">
        <v>331</v>
      </c>
      <c r="P29" s="950"/>
      <c r="Q29" s="983" t="s">
        <v>331</v>
      </c>
      <c r="R29" s="984" t="s">
        <v>331</v>
      </c>
      <c r="S29" s="984" t="s">
        <v>331</v>
      </c>
      <c r="T29" s="985" t="s">
        <v>331</v>
      </c>
      <c r="U29" s="217" t="s">
        <v>331</v>
      </c>
      <c r="V29" s="219" t="s">
        <v>331</v>
      </c>
      <c r="W29" s="950"/>
      <c r="X29" s="987" t="s">
        <v>331</v>
      </c>
      <c r="Y29" s="980"/>
      <c r="Z29" s="220" t="s">
        <v>331</v>
      </c>
      <c r="AA29" s="219" t="s">
        <v>331</v>
      </c>
      <c r="AB29" s="981"/>
      <c r="AC29" s="981"/>
      <c r="AD29" s="981"/>
      <c r="AE29" s="981"/>
    </row>
    <row r="30" spans="1:31" s="202" customFormat="1">
      <c r="A30" s="982" t="s">
        <v>299</v>
      </c>
      <c r="B30" s="950"/>
      <c r="C30" s="983" t="s">
        <v>331</v>
      </c>
      <c r="D30" s="984">
        <v>354.28</v>
      </c>
      <c r="E30" s="984" t="s">
        <v>331</v>
      </c>
      <c r="F30" s="985">
        <v>354.28</v>
      </c>
      <c r="G30" s="217">
        <v>-56.51460000000003</v>
      </c>
      <c r="H30" s="218">
        <v>-0.13757386294756557</v>
      </c>
      <c r="I30" s="978"/>
      <c r="J30" s="983" t="s">
        <v>331</v>
      </c>
      <c r="K30" s="984" t="s">
        <v>331</v>
      </c>
      <c r="L30" s="984" t="s">
        <v>331</v>
      </c>
      <c r="M30" s="985" t="s">
        <v>331</v>
      </c>
      <c r="N30" s="217" t="s">
        <v>331</v>
      </c>
      <c r="O30" s="219" t="s">
        <v>331</v>
      </c>
      <c r="P30" s="950"/>
      <c r="Q30" s="983" t="s">
        <v>331</v>
      </c>
      <c r="R30" s="984">
        <v>383.47980000000001</v>
      </c>
      <c r="S30" s="984" t="s">
        <v>331</v>
      </c>
      <c r="T30" s="985">
        <v>383.47980000000001</v>
      </c>
      <c r="U30" s="217" t="s">
        <v>331</v>
      </c>
      <c r="V30" s="219" t="s">
        <v>331</v>
      </c>
      <c r="W30" s="950"/>
      <c r="X30" s="987">
        <v>360.36649999999997</v>
      </c>
      <c r="Y30" s="980"/>
      <c r="Z30" s="220">
        <v>-44.734500000000025</v>
      </c>
      <c r="AA30" s="219">
        <v>-0.11042801671681879</v>
      </c>
      <c r="AB30" s="981"/>
      <c r="AC30" s="981"/>
      <c r="AD30" s="981"/>
      <c r="AE30" s="981"/>
    </row>
    <row r="31" spans="1:31" s="202" customFormat="1">
      <c r="A31" s="982" t="s">
        <v>300</v>
      </c>
      <c r="B31" s="950"/>
      <c r="C31" s="983" t="s">
        <v>331</v>
      </c>
      <c r="D31" s="984">
        <v>432.46890000000002</v>
      </c>
      <c r="E31" s="984">
        <v>441.80869999999999</v>
      </c>
      <c r="F31" s="985">
        <v>438.96620000000001</v>
      </c>
      <c r="G31" s="217">
        <v>4.1357000000000426</v>
      </c>
      <c r="H31" s="218">
        <v>9.511062356481581E-3</v>
      </c>
      <c r="I31" s="978"/>
      <c r="J31" s="983" t="s">
        <v>331</v>
      </c>
      <c r="K31" s="984" t="s">
        <v>331</v>
      </c>
      <c r="L31" s="984" t="s">
        <v>331</v>
      </c>
      <c r="M31" s="985" t="s">
        <v>331</v>
      </c>
      <c r="N31" s="217" t="s">
        <v>331</v>
      </c>
      <c r="O31" s="219" t="s">
        <v>331</v>
      </c>
      <c r="P31" s="950"/>
      <c r="Q31" s="983" t="s">
        <v>331</v>
      </c>
      <c r="R31" s="984" t="s">
        <v>459</v>
      </c>
      <c r="S31" s="984" t="s">
        <v>331</v>
      </c>
      <c r="T31" s="985" t="s">
        <v>459</v>
      </c>
      <c r="U31" s="217" t="s">
        <v>331</v>
      </c>
      <c r="V31" s="219" t="s">
        <v>331</v>
      </c>
      <c r="W31" s="950"/>
      <c r="X31" s="987" t="s">
        <v>459</v>
      </c>
      <c r="Y31" s="980"/>
      <c r="Z31" s="220" t="s">
        <v>331</v>
      </c>
      <c r="AA31" s="219" t="s">
        <v>331</v>
      </c>
      <c r="AB31" s="981"/>
      <c r="AC31" s="981"/>
      <c r="AD31" s="981"/>
      <c r="AE31" s="981"/>
    </row>
    <row r="32" spans="1:31" s="202" customFormat="1">
      <c r="A32" s="982" t="s">
        <v>301</v>
      </c>
      <c r="B32" s="950"/>
      <c r="C32" s="983" t="s">
        <v>459</v>
      </c>
      <c r="D32" s="989" t="s">
        <v>459</v>
      </c>
      <c r="E32" s="989" t="s">
        <v>331</v>
      </c>
      <c r="F32" s="990" t="s">
        <v>459</v>
      </c>
      <c r="G32" s="217" t="s">
        <v>331</v>
      </c>
      <c r="H32" s="218" t="s">
        <v>331</v>
      </c>
      <c r="I32" s="978"/>
      <c r="J32" s="983" t="s">
        <v>331</v>
      </c>
      <c r="K32" s="989" t="s">
        <v>331</v>
      </c>
      <c r="L32" s="989" t="s">
        <v>331</v>
      </c>
      <c r="M32" s="990" t="s">
        <v>331</v>
      </c>
      <c r="N32" s="217" t="s">
        <v>331</v>
      </c>
      <c r="O32" s="219" t="s">
        <v>331</v>
      </c>
      <c r="P32" s="950"/>
      <c r="Q32" s="983" t="s">
        <v>331</v>
      </c>
      <c r="R32" s="989" t="s">
        <v>331</v>
      </c>
      <c r="S32" s="989" t="s">
        <v>331</v>
      </c>
      <c r="T32" s="990" t="s">
        <v>331</v>
      </c>
      <c r="U32" s="217" t="s">
        <v>331</v>
      </c>
      <c r="V32" s="219" t="s">
        <v>331</v>
      </c>
      <c r="W32" s="950"/>
      <c r="X32" s="987" t="s">
        <v>459</v>
      </c>
      <c r="Y32" s="980"/>
      <c r="Z32" s="220" t="s">
        <v>331</v>
      </c>
      <c r="AA32" s="219" t="s">
        <v>331</v>
      </c>
      <c r="AB32" s="981"/>
      <c r="AC32" s="981"/>
      <c r="AD32" s="981"/>
      <c r="AE32" s="981"/>
    </row>
    <row r="33" spans="1:31" s="202" customFormat="1">
      <c r="A33" s="982" t="s">
        <v>302</v>
      </c>
      <c r="B33" s="950"/>
      <c r="C33" s="983" t="s">
        <v>331</v>
      </c>
      <c r="D33" s="989">
        <v>374.6576</v>
      </c>
      <c r="E33" s="989" t="s">
        <v>331</v>
      </c>
      <c r="F33" s="990">
        <v>374.6576</v>
      </c>
      <c r="G33" s="217">
        <v>-1.0778000000000247</v>
      </c>
      <c r="H33" s="218">
        <v>-2.8685079979156036E-3</v>
      </c>
      <c r="I33" s="978"/>
      <c r="J33" s="983" t="s">
        <v>331</v>
      </c>
      <c r="K33" s="989" t="s">
        <v>331</v>
      </c>
      <c r="L33" s="989" t="s">
        <v>331</v>
      </c>
      <c r="M33" s="990" t="s">
        <v>331</v>
      </c>
      <c r="N33" s="217" t="s">
        <v>331</v>
      </c>
      <c r="O33" s="219" t="s">
        <v>331</v>
      </c>
      <c r="P33" s="950"/>
      <c r="Q33" s="983" t="s">
        <v>331</v>
      </c>
      <c r="R33" s="989" t="s">
        <v>331</v>
      </c>
      <c r="S33" s="989" t="s">
        <v>331</v>
      </c>
      <c r="T33" s="990" t="s">
        <v>331</v>
      </c>
      <c r="U33" s="217" t="s">
        <v>331</v>
      </c>
      <c r="V33" s="219" t="s">
        <v>331</v>
      </c>
      <c r="W33" s="950"/>
      <c r="X33" s="987">
        <v>295.21210000000002</v>
      </c>
      <c r="Y33" s="980"/>
      <c r="Z33" s="220">
        <v>-0.84929999999997108</v>
      </c>
      <c r="AA33" s="219">
        <v>-2.8686617032817052E-3</v>
      </c>
      <c r="AB33" s="981"/>
      <c r="AC33" s="981"/>
      <c r="AD33" s="981"/>
      <c r="AE33" s="981"/>
    </row>
    <row r="34" spans="1:31" s="202" customFormat="1">
      <c r="A34" s="982" t="s">
        <v>303</v>
      </c>
      <c r="B34" s="950"/>
      <c r="C34" s="983" t="s">
        <v>331</v>
      </c>
      <c r="D34" s="989" t="s">
        <v>331</v>
      </c>
      <c r="E34" s="989" t="s">
        <v>331</v>
      </c>
      <c r="F34" s="990" t="s">
        <v>331</v>
      </c>
      <c r="G34" s="217"/>
      <c r="H34" s="218" t="s">
        <v>331</v>
      </c>
      <c r="I34" s="978"/>
      <c r="J34" s="983" t="s">
        <v>331</v>
      </c>
      <c r="K34" s="989" t="s">
        <v>331</v>
      </c>
      <c r="L34" s="989" t="s">
        <v>331</v>
      </c>
      <c r="M34" s="990" t="s">
        <v>331</v>
      </c>
      <c r="N34" s="217" t="s">
        <v>331</v>
      </c>
      <c r="O34" s="219" t="s">
        <v>331</v>
      </c>
      <c r="P34" s="950"/>
      <c r="Q34" s="983" t="s">
        <v>331</v>
      </c>
      <c r="R34" s="989" t="s">
        <v>331</v>
      </c>
      <c r="S34" s="989" t="s">
        <v>331</v>
      </c>
      <c r="T34" s="990" t="s">
        <v>331</v>
      </c>
      <c r="U34" s="217" t="s">
        <v>331</v>
      </c>
      <c r="V34" s="219" t="s">
        <v>331</v>
      </c>
      <c r="W34" s="950"/>
      <c r="X34" s="987" t="s">
        <v>331</v>
      </c>
      <c r="Y34" s="980"/>
      <c r="Z34" s="220" t="s">
        <v>331</v>
      </c>
      <c r="AA34" s="219" t="s">
        <v>331</v>
      </c>
      <c r="AB34" s="981"/>
      <c r="AC34" s="981"/>
      <c r="AD34" s="981"/>
      <c r="AE34" s="981"/>
    </row>
    <row r="35" spans="1:31" s="202" customFormat="1">
      <c r="A35" s="982" t="s">
        <v>304</v>
      </c>
      <c r="B35" s="950"/>
      <c r="C35" s="983" t="s">
        <v>331</v>
      </c>
      <c r="D35" s="984">
        <v>537.47879999999998</v>
      </c>
      <c r="E35" s="984">
        <v>546.84090000000003</v>
      </c>
      <c r="F35" s="985">
        <v>542.15440000000001</v>
      </c>
      <c r="G35" s="217">
        <v>23.567300000000046</v>
      </c>
      <c r="H35" s="218">
        <v>4.5445210650245649E-2</v>
      </c>
      <c r="I35" s="978"/>
      <c r="J35" s="983" t="s">
        <v>331</v>
      </c>
      <c r="K35" s="984" t="s">
        <v>331</v>
      </c>
      <c r="L35" s="984" t="s">
        <v>331</v>
      </c>
      <c r="M35" s="985" t="s">
        <v>331</v>
      </c>
      <c r="N35" s="217" t="s">
        <v>331</v>
      </c>
      <c r="O35" s="219" t="s">
        <v>331</v>
      </c>
      <c r="P35" s="950"/>
      <c r="Q35" s="983" t="s">
        <v>331</v>
      </c>
      <c r="R35" s="984">
        <v>491.71080000000001</v>
      </c>
      <c r="S35" s="984">
        <v>453.9735</v>
      </c>
      <c r="T35" s="985">
        <v>461.41590000000002</v>
      </c>
      <c r="U35" s="217">
        <v>3.7801000000000045</v>
      </c>
      <c r="V35" s="219">
        <v>8.2600618220864952E-3</v>
      </c>
      <c r="W35" s="950"/>
      <c r="X35" s="987">
        <v>481.62709999999998</v>
      </c>
      <c r="Y35" s="951"/>
      <c r="Z35" s="220">
        <v>8.7333999999999605</v>
      </c>
      <c r="AA35" s="219">
        <v>1.8467998199172442E-2</v>
      </c>
      <c r="AB35" s="981"/>
      <c r="AC35" s="981"/>
      <c r="AD35" s="981"/>
      <c r="AE35" s="981"/>
    </row>
    <row r="36" spans="1:31" s="202" customFormat="1">
      <c r="A36" s="982" t="s">
        <v>305</v>
      </c>
      <c r="B36" s="950"/>
      <c r="C36" s="983">
        <v>497.17099999999999</v>
      </c>
      <c r="D36" s="984">
        <v>507.19670000000002</v>
      </c>
      <c r="E36" s="984" t="s">
        <v>331</v>
      </c>
      <c r="F36" s="985">
        <v>500.5308</v>
      </c>
      <c r="G36" s="217">
        <v>0.36040000000002692</v>
      </c>
      <c r="H36" s="218">
        <v>7.2055443504859262E-4</v>
      </c>
      <c r="I36" s="978"/>
      <c r="J36" s="983" t="s">
        <v>331</v>
      </c>
      <c r="K36" s="984" t="s">
        <v>331</v>
      </c>
      <c r="L36" s="984" t="s">
        <v>331</v>
      </c>
      <c r="M36" s="985" t="s">
        <v>331</v>
      </c>
      <c r="N36" s="217" t="s">
        <v>331</v>
      </c>
      <c r="O36" s="219" t="s">
        <v>331</v>
      </c>
      <c r="P36" s="950"/>
      <c r="Q36" s="983">
        <v>555.6155</v>
      </c>
      <c r="R36" s="984">
        <v>539.47329999999999</v>
      </c>
      <c r="S36" s="984" t="s">
        <v>331</v>
      </c>
      <c r="T36" s="985">
        <v>548.79780000000005</v>
      </c>
      <c r="U36" s="217">
        <v>9.8953000000000202</v>
      </c>
      <c r="V36" s="219">
        <v>1.8361948589958432E-2</v>
      </c>
      <c r="W36" s="950"/>
      <c r="X36" s="987">
        <v>504.22640000000001</v>
      </c>
      <c r="Y36" s="951"/>
      <c r="Z36" s="220">
        <v>1.09050000000002</v>
      </c>
      <c r="AA36" s="219">
        <v>2.1674064601631127E-3</v>
      </c>
      <c r="AB36" s="981"/>
      <c r="AC36" s="981"/>
      <c r="AD36" s="981"/>
      <c r="AE36" s="981"/>
    </row>
    <row r="37" spans="1:31" s="202" customFormat="1">
      <c r="A37" s="982" t="s">
        <v>306</v>
      </c>
      <c r="B37" s="950"/>
      <c r="C37" s="983" t="s">
        <v>331</v>
      </c>
      <c r="D37" s="984">
        <v>495.77600000000001</v>
      </c>
      <c r="E37" s="984">
        <v>506.9846</v>
      </c>
      <c r="F37" s="985">
        <v>502.89859999999999</v>
      </c>
      <c r="G37" s="217">
        <v>0.42250000000001364</v>
      </c>
      <c r="H37" s="218">
        <v>8.4083601190187984E-4</v>
      </c>
      <c r="I37" s="978"/>
      <c r="J37" s="983" t="s">
        <v>331</v>
      </c>
      <c r="K37" s="984" t="s">
        <v>331</v>
      </c>
      <c r="L37" s="984" t="s">
        <v>331</v>
      </c>
      <c r="M37" s="985" t="s">
        <v>331</v>
      </c>
      <c r="N37" s="217" t="s">
        <v>331</v>
      </c>
      <c r="O37" s="219" t="s">
        <v>331</v>
      </c>
      <c r="P37" s="950"/>
      <c r="Q37" s="983" t="s">
        <v>331</v>
      </c>
      <c r="R37" s="984" t="s">
        <v>331</v>
      </c>
      <c r="S37" s="984">
        <v>479.85590000000002</v>
      </c>
      <c r="T37" s="985">
        <v>479.85820000000001</v>
      </c>
      <c r="U37" s="217">
        <v>71.864599999999996</v>
      </c>
      <c r="V37" s="219">
        <v>0.17614148849393718</v>
      </c>
      <c r="W37" s="950"/>
      <c r="X37" s="987">
        <v>502.69959999999998</v>
      </c>
      <c r="Y37" s="951"/>
      <c r="Z37" s="220">
        <v>1.0394000000000005</v>
      </c>
      <c r="AA37" s="219">
        <v>2.0719203955186227E-3</v>
      </c>
      <c r="AB37" s="981"/>
      <c r="AC37" s="981"/>
      <c r="AD37" s="981"/>
      <c r="AE37" s="981"/>
    </row>
    <row r="38" spans="1:31" s="202" customFormat="1">
      <c r="A38" s="982" t="s">
        <v>307</v>
      </c>
      <c r="B38" s="950"/>
      <c r="C38" s="983">
        <v>718.53629999999998</v>
      </c>
      <c r="D38" s="984">
        <v>506.28280000000001</v>
      </c>
      <c r="E38" s="984" t="s">
        <v>331</v>
      </c>
      <c r="F38" s="985">
        <v>625.34320000000002</v>
      </c>
      <c r="G38" s="217">
        <v>111.1146</v>
      </c>
      <c r="H38" s="218">
        <v>0.2160801635692764</v>
      </c>
      <c r="I38" s="978"/>
      <c r="J38" s="983" t="s">
        <v>331</v>
      </c>
      <c r="K38" s="984" t="s">
        <v>331</v>
      </c>
      <c r="L38" s="984" t="s">
        <v>331</v>
      </c>
      <c r="M38" s="985" t="s">
        <v>331</v>
      </c>
      <c r="N38" s="217" t="s">
        <v>331</v>
      </c>
      <c r="O38" s="219" t="s">
        <v>331</v>
      </c>
      <c r="P38" s="950"/>
      <c r="Q38" s="983">
        <v>489.7176</v>
      </c>
      <c r="R38" s="984">
        <v>462.0093</v>
      </c>
      <c r="S38" s="984" t="s">
        <v>331</v>
      </c>
      <c r="T38" s="985">
        <v>466.64830000000001</v>
      </c>
      <c r="U38" s="217">
        <v>-14.887699999999995</v>
      </c>
      <c r="V38" s="219">
        <v>-3.091710692450822E-2</v>
      </c>
      <c r="W38" s="950"/>
      <c r="X38" s="987">
        <v>550.44280000000003</v>
      </c>
      <c r="Y38" s="951"/>
      <c r="Z38" s="220">
        <v>51.644400000000019</v>
      </c>
      <c r="AA38" s="219">
        <v>0.10353762161225855</v>
      </c>
      <c r="AB38" s="949"/>
      <c r="AC38" s="949"/>
      <c r="AD38" s="949"/>
      <c r="AE38" s="949"/>
    </row>
    <row r="39" spans="1:31" s="202" customFormat="1">
      <c r="A39" s="982" t="s">
        <v>308</v>
      </c>
      <c r="B39" s="950"/>
      <c r="C39" s="983">
        <v>423.41379999999998</v>
      </c>
      <c r="D39" s="984">
        <v>453.72550000000001</v>
      </c>
      <c r="E39" s="984">
        <v>468.25470000000001</v>
      </c>
      <c r="F39" s="985">
        <v>461.43389999999999</v>
      </c>
      <c r="G39" s="217">
        <v>9.1478000000000179</v>
      </c>
      <c r="H39" s="218">
        <v>2.0225693427235569E-2</v>
      </c>
      <c r="I39" s="978"/>
      <c r="J39" s="983" t="s">
        <v>331</v>
      </c>
      <c r="K39" s="984" t="s">
        <v>331</v>
      </c>
      <c r="L39" s="984" t="s">
        <v>331</v>
      </c>
      <c r="M39" s="985" t="s">
        <v>331</v>
      </c>
      <c r="N39" s="217" t="s">
        <v>331</v>
      </c>
      <c r="O39" s="219" t="s">
        <v>331</v>
      </c>
      <c r="P39" s="950"/>
      <c r="Q39" s="983">
        <v>415.62270000000001</v>
      </c>
      <c r="R39" s="984">
        <v>420.27289999999999</v>
      </c>
      <c r="S39" s="984">
        <v>451.61160000000001</v>
      </c>
      <c r="T39" s="985">
        <v>446.74119999999999</v>
      </c>
      <c r="U39" s="217">
        <v>12.941100000000006</v>
      </c>
      <c r="V39" s="219">
        <v>2.9831943330580257E-2</v>
      </c>
      <c r="W39" s="950"/>
      <c r="X39" s="987">
        <v>450.57729999999998</v>
      </c>
      <c r="Y39" s="951"/>
      <c r="Z39" s="220">
        <v>11.950799999999958</v>
      </c>
      <c r="AA39" s="219">
        <v>2.7245959831428301E-2</v>
      </c>
      <c r="AB39" s="981"/>
      <c r="AC39" s="981"/>
      <c r="AD39" s="981"/>
      <c r="AE39" s="981"/>
    </row>
    <row r="40" spans="1:31" s="202" customFormat="1">
      <c r="A40" s="982" t="s">
        <v>309</v>
      </c>
      <c r="B40" s="950"/>
      <c r="C40" s="983">
        <v>496.33150000000001</v>
      </c>
      <c r="D40" s="984">
        <v>484.96269999999998</v>
      </c>
      <c r="E40" s="984">
        <v>539.63390000000004</v>
      </c>
      <c r="F40" s="985">
        <v>509.67520000000002</v>
      </c>
      <c r="G40" s="217">
        <v>7.0690000000000168</v>
      </c>
      <c r="H40" s="218">
        <v>1.4064689213941328E-2</v>
      </c>
      <c r="I40" s="978"/>
      <c r="J40" s="983" t="s">
        <v>331</v>
      </c>
      <c r="K40" s="984" t="s">
        <v>331</v>
      </c>
      <c r="L40" s="984" t="s">
        <v>331</v>
      </c>
      <c r="M40" s="985" t="s">
        <v>331</v>
      </c>
      <c r="N40" s="217" t="s">
        <v>331</v>
      </c>
      <c r="O40" s="219" t="s">
        <v>331</v>
      </c>
      <c r="P40" s="950"/>
      <c r="Q40" s="983">
        <v>322.99619999999999</v>
      </c>
      <c r="R40" s="984">
        <v>462.22329999999999</v>
      </c>
      <c r="S40" s="984">
        <v>558.07529999999997</v>
      </c>
      <c r="T40" s="985">
        <v>489.61509999999998</v>
      </c>
      <c r="U40" s="217">
        <v>-2.7411999999999921</v>
      </c>
      <c r="V40" s="219">
        <v>-5.5675127951038128E-3</v>
      </c>
      <c r="W40" s="950"/>
      <c r="X40" s="987">
        <v>507.71620000000001</v>
      </c>
      <c r="Y40" s="951"/>
      <c r="Z40" s="220">
        <v>6.11099999999999</v>
      </c>
      <c r="AA40" s="219">
        <v>1.2182888056184504E-2</v>
      </c>
      <c r="AB40" s="981"/>
      <c r="AC40" s="981"/>
      <c r="AD40" s="981"/>
      <c r="AE40" s="981"/>
    </row>
    <row r="41" spans="1:31" s="202" customFormat="1">
      <c r="A41" s="982" t="s">
        <v>310</v>
      </c>
      <c r="B41" s="950"/>
      <c r="C41" s="983" t="s">
        <v>331</v>
      </c>
      <c r="D41" s="984">
        <v>470.61750000000001</v>
      </c>
      <c r="E41" s="984" t="s">
        <v>459</v>
      </c>
      <c r="F41" s="985" t="s">
        <v>459</v>
      </c>
      <c r="G41" s="217" t="s">
        <v>331</v>
      </c>
      <c r="H41" s="218" t="s">
        <v>331</v>
      </c>
      <c r="I41" s="978"/>
      <c r="J41" s="983" t="s">
        <v>331</v>
      </c>
      <c r="K41" s="984" t="s">
        <v>331</v>
      </c>
      <c r="L41" s="984" t="s">
        <v>331</v>
      </c>
      <c r="M41" s="985" t="s">
        <v>331</v>
      </c>
      <c r="N41" s="217" t="s">
        <v>331</v>
      </c>
      <c r="O41" s="219" t="s">
        <v>331</v>
      </c>
      <c r="P41" s="950"/>
      <c r="Q41" s="983" t="s">
        <v>331</v>
      </c>
      <c r="R41" s="984" t="s">
        <v>331</v>
      </c>
      <c r="S41" s="984" t="s">
        <v>459</v>
      </c>
      <c r="T41" s="985" t="s">
        <v>459</v>
      </c>
      <c r="U41" s="217" t="s">
        <v>331</v>
      </c>
      <c r="V41" s="219" t="s">
        <v>331</v>
      </c>
      <c r="W41" s="950"/>
      <c r="X41" s="987" t="s">
        <v>459</v>
      </c>
      <c r="Y41" s="951"/>
      <c r="Z41" s="220" t="s">
        <v>331</v>
      </c>
      <c r="AA41" s="219" t="s">
        <v>331</v>
      </c>
      <c r="AB41" s="981"/>
      <c r="AC41" s="981"/>
      <c r="AD41" s="981"/>
      <c r="AE41" s="981"/>
    </row>
    <row r="42" spans="1:31" s="202" customFormat="1">
      <c r="A42" s="982" t="s">
        <v>311</v>
      </c>
      <c r="B42" s="950"/>
      <c r="C42" s="983" t="s">
        <v>331</v>
      </c>
      <c r="D42" s="984">
        <v>475.98869999999999</v>
      </c>
      <c r="E42" s="984">
        <v>470.49099999999999</v>
      </c>
      <c r="F42" s="985">
        <v>471.77800000000002</v>
      </c>
      <c r="G42" s="217">
        <v>0.33559999999999945</v>
      </c>
      <c r="H42" s="218">
        <v>7.1185790671357552E-4</v>
      </c>
      <c r="I42" s="978"/>
      <c r="J42" s="983" t="s">
        <v>331</v>
      </c>
      <c r="K42" s="984" t="s">
        <v>331</v>
      </c>
      <c r="L42" s="984" t="s">
        <v>331</v>
      </c>
      <c r="M42" s="985" t="s">
        <v>331</v>
      </c>
      <c r="N42" s="217" t="s">
        <v>331</v>
      </c>
      <c r="O42" s="219" t="s">
        <v>331</v>
      </c>
      <c r="P42" s="950"/>
      <c r="Q42" s="983" t="s">
        <v>331</v>
      </c>
      <c r="R42" s="984" t="s">
        <v>331</v>
      </c>
      <c r="S42" s="984" t="s">
        <v>331</v>
      </c>
      <c r="T42" s="985" t="s">
        <v>331</v>
      </c>
      <c r="U42" s="217" t="s">
        <v>331</v>
      </c>
      <c r="V42" s="219" t="s">
        <v>331</v>
      </c>
      <c r="W42" s="950"/>
      <c r="X42" s="987">
        <v>467.9076</v>
      </c>
      <c r="Y42" s="951"/>
      <c r="Z42" s="220">
        <v>0.33289999999999509</v>
      </c>
      <c r="AA42" s="219">
        <v>7.1197179830306823E-4</v>
      </c>
      <c r="AB42" s="981"/>
      <c r="AC42" s="981"/>
      <c r="AD42" s="981"/>
      <c r="AE42" s="981"/>
    </row>
    <row r="43" spans="1:31" s="202" customFormat="1" ht="13.5" thickBot="1">
      <c r="A43" s="992" t="s">
        <v>312</v>
      </c>
      <c r="B43" s="950"/>
      <c r="C43" s="993" t="s">
        <v>331</v>
      </c>
      <c r="D43" s="994">
        <v>536.30899999999997</v>
      </c>
      <c r="E43" s="994">
        <v>557.89210000000003</v>
      </c>
      <c r="F43" s="995">
        <v>548.58209999999997</v>
      </c>
      <c r="G43" s="222">
        <v>3.306699999999978</v>
      </c>
      <c r="H43" s="223">
        <v>6.0642750434001247E-3</v>
      </c>
      <c r="I43" s="978"/>
      <c r="J43" s="993" t="s">
        <v>331</v>
      </c>
      <c r="K43" s="994" t="s">
        <v>331</v>
      </c>
      <c r="L43" s="994" t="s">
        <v>331</v>
      </c>
      <c r="M43" s="995" t="s">
        <v>331</v>
      </c>
      <c r="N43" s="222" t="s">
        <v>331</v>
      </c>
      <c r="O43" s="224" t="s">
        <v>331</v>
      </c>
      <c r="P43" s="950"/>
      <c r="Q43" s="993" t="s">
        <v>331</v>
      </c>
      <c r="R43" s="994">
        <v>557.24839999999995</v>
      </c>
      <c r="S43" s="994" t="s">
        <v>331</v>
      </c>
      <c r="T43" s="995">
        <v>557.24839999999995</v>
      </c>
      <c r="U43" s="222">
        <v>2.2880999999999858</v>
      </c>
      <c r="V43" s="224">
        <v>4.1229976270373836E-3</v>
      </c>
      <c r="W43" s="950"/>
      <c r="X43" s="996">
        <v>549.06700000000001</v>
      </c>
      <c r="Y43" s="951"/>
      <c r="Z43" s="225">
        <v>3.2496999999999616</v>
      </c>
      <c r="AA43" s="224">
        <v>5.9538237428531371E-3</v>
      </c>
      <c r="AB43" s="949"/>
      <c r="AC43" s="949"/>
      <c r="AD43" s="949"/>
      <c r="AE43" s="949"/>
    </row>
    <row r="44" spans="1:31">
      <c r="A44" s="997" t="s">
        <v>360</v>
      </c>
    </row>
    <row r="55" spans="3:5" ht="15">
      <c r="D55" s="949"/>
      <c r="E55" s="205"/>
    </row>
    <row r="59" spans="3:5" ht="20.9" customHeight="1">
      <c r="C59" s="190"/>
      <c r="D59" s="226" t="s">
        <v>384</v>
      </c>
    </row>
    <row r="60" spans="3:5" ht="13.5">
      <c r="C60" s="193"/>
      <c r="D60" s="195"/>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F51"/>
  <sheetViews>
    <sheetView showGridLines="0" topLeftCell="C1" workbookViewId="0">
      <selection activeCell="C1" sqref="A1:XFD1048576"/>
    </sheetView>
  </sheetViews>
  <sheetFormatPr defaultRowHeight="12.5" outlineLevelCol="1"/>
  <cols>
    <col min="1" max="2" width="8.6328125" style="167" hidden="1" customWidth="1" outlineLevel="1"/>
    <col min="3" max="3" width="32" customWidth="1" collapsed="1"/>
    <col min="4" max="20" width="10.453125" customWidth="1"/>
  </cols>
  <sheetData>
    <row r="1" spans="1:32" ht="53.15" customHeight="1">
      <c r="C1" s="494" t="s">
        <v>374</v>
      </c>
      <c r="D1" s="495"/>
      <c r="E1" s="495"/>
      <c r="F1" s="496"/>
      <c r="G1" s="496"/>
      <c r="H1" s="495"/>
      <c r="I1" s="495"/>
      <c r="J1" s="495"/>
      <c r="K1" s="495"/>
      <c r="L1" s="495"/>
      <c r="M1" s="495"/>
      <c r="N1" s="495"/>
      <c r="O1" s="495"/>
      <c r="P1" s="495"/>
      <c r="Q1" s="495"/>
      <c r="R1" s="495"/>
      <c r="S1" s="495"/>
      <c r="T1" s="497" t="s">
        <v>375</v>
      </c>
      <c r="V1" s="167">
        <v>0</v>
      </c>
      <c r="AF1">
        <v>0</v>
      </c>
    </row>
    <row r="2" spans="1:32" s="132" customFormat="1" ht="20.9" customHeight="1">
      <c r="A2" s="555"/>
      <c r="B2" s="555"/>
      <c r="C2" s="498"/>
      <c r="D2" s="499"/>
      <c r="E2" s="499"/>
      <c r="F2" s="500"/>
      <c r="G2" s="500"/>
      <c r="H2" s="499"/>
      <c r="I2" s="499"/>
      <c r="J2" s="499"/>
      <c r="K2" s="499"/>
      <c r="L2" s="499"/>
      <c r="M2" s="499"/>
      <c r="N2" s="499"/>
      <c r="O2" s="499"/>
      <c r="P2" s="499"/>
      <c r="Q2" s="499"/>
      <c r="R2" s="499"/>
      <c r="S2" s="499"/>
      <c r="T2" s="501" t="s">
        <v>540</v>
      </c>
      <c r="V2" s="555"/>
    </row>
    <row r="3" spans="1:32" s="168" customFormat="1" ht="13">
      <c r="C3" s="556"/>
      <c r="R3" s="557" t="s">
        <v>542</v>
      </c>
      <c r="S3" s="558" t="s">
        <v>376</v>
      </c>
      <c r="T3" s="559">
        <v>45558</v>
      </c>
    </row>
    <row r="4" spans="1:32" s="168" customFormat="1" ht="13">
      <c r="C4" s="556"/>
      <c r="S4" s="558" t="s">
        <v>377</v>
      </c>
      <c r="T4" s="559">
        <v>45564</v>
      </c>
    </row>
    <row r="5" spans="1:32" ht="6.65" customHeight="1">
      <c r="C5" s="502"/>
    </row>
    <row r="6" spans="1:32" ht="28.4" customHeight="1">
      <c r="C6" s="1288" t="s">
        <v>378</v>
      </c>
      <c r="D6" s="1288"/>
      <c r="E6" s="1288"/>
      <c r="F6" s="1288"/>
      <c r="G6" s="1288"/>
      <c r="H6" s="1288"/>
      <c r="I6" s="1288"/>
      <c r="J6" s="1288"/>
      <c r="K6" s="1288"/>
      <c r="L6" s="1288"/>
      <c r="M6" s="1288"/>
      <c r="N6" s="1288"/>
      <c r="O6" s="1288"/>
      <c r="P6" s="1288"/>
      <c r="Q6" s="1288"/>
      <c r="R6" s="1288"/>
      <c r="S6" s="1288"/>
      <c r="T6" s="1288"/>
    </row>
    <row r="7" spans="1:32" ht="5.9" customHeight="1">
      <c r="C7" s="503"/>
      <c r="D7" s="503"/>
      <c r="E7" s="503"/>
      <c r="F7" s="503"/>
      <c r="G7" s="503"/>
      <c r="H7" s="503"/>
      <c r="I7" s="503"/>
      <c r="J7" s="503"/>
      <c r="K7" s="503"/>
      <c r="L7" s="503"/>
      <c r="M7" s="503"/>
      <c r="N7" s="503"/>
      <c r="O7" s="503"/>
      <c r="P7" s="503"/>
      <c r="Q7" s="503"/>
      <c r="R7" s="504"/>
      <c r="S7" s="503"/>
      <c r="T7" s="503"/>
    </row>
    <row r="8" spans="1:32" ht="13" thickBot="1">
      <c r="A8" s="560"/>
      <c r="B8" s="560"/>
      <c r="C8" s="503"/>
      <c r="D8" s="503"/>
      <c r="E8" s="503"/>
      <c r="F8" s="503"/>
      <c r="G8" s="503"/>
      <c r="H8" s="503"/>
      <c r="I8" s="503"/>
      <c r="J8" s="503"/>
      <c r="K8" s="503"/>
      <c r="L8" s="503"/>
      <c r="M8" s="503"/>
      <c r="N8" s="503"/>
      <c r="O8" s="503"/>
      <c r="P8" s="503"/>
      <c r="Q8" s="503"/>
      <c r="R8" s="503"/>
      <c r="S8" s="503"/>
      <c r="T8" s="503"/>
    </row>
    <row r="9" spans="1:32" ht="18.5" thickBot="1">
      <c r="A9" s="560"/>
      <c r="B9" s="560"/>
      <c r="C9" s="505" t="s">
        <v>335</v>
      </c>
      <c r="D9" s="506"/>
      <c r="E9" s="506"/>
      <c r="F9" s="506"/>
      <c r="G9" s="506"/>
      <c r="H9" s="506"/>
      <c r="I9" s="506"/>
      <c r="J9" s="506"/>
      <c r="K9" s="506"/>
      <c r="L9" s="506"/>
      <c r="M9" s="506"/>
      <c r="N9" s="506"/>
      <c r="O9" s="506"/>
      <c r="P9" s="506"/>
      <c r="Q9" s="506"/>
      <c r="R9" s="506"/>
      <c r="S9" s="507"/>
      <c r="T9" s="503"/>
    </row>
    <row r="10" spans="1:32" ht="13.5" thickBot="1">
      <c r="A10" s="167" t="s">
        <v>337</v>
      </c>
      <c r="B10" s="167" t="s">
        <v>338</v>
      </c>
      <c r="C10" s="508"/>
      <c r="D10" s="509" t="s">
        <v>286</v>
      </c>
      <c r="E10" s="510" t="s">
        <v>289</v>
      </c>
      <c r="F10" s="510" t="s">
        <v>290</v>
      </c>
      <c r="G10" s="510" t="s">
        <v>292</v>
      </c>
      <c r="H10" s="510" t="s">
        <v>294</v>
      </c>
      <c r="I10" s="510" t="s">
        <v>295</v>
      </c>
      <c r="J10" s="510" t="s">
        <v>296</v>
      </c>
      <c r="K10" s="510" t="s">
        <v>297</v>
      </c>
      <c r="L10" s="510" t="s">
        <v>304</v>
      </c>
      <c r="M10" s="510" t="s">
        <v>305</v>
      </c>
      <c r="N10" s="510" t="s">
        <v>306</v>
      </c>
      <c r="O10" s="510" t="s">
        <v>307</v>
      </c>
      <c r="P10" s="510" t="s">
        <v>308</v>
      </c>
      <c r="Q10" s="511" t="s">
        <v>309</v>
      </c>
      <c r="R10" s="511" t="s">
        <v>312</v>
      </c>
      <c r="S10" s="512" t="s">
        <v>336</v>
      </c>
      <c r="T10" s="503"/>
    </row>
    <row r="11" spans="1:32" ht="14">
      <c r="C11" s="513" t="s">
        <v>339</v>
      </c>
      <c r="D11" s="514"/>
      <c r="E11" s="515"/>
      <c r="F11" s="515"/>
      <c r="G11" s="515"/>
      <c r="H11" s="515"/>
      <c r="I11" s="515"/>
      <c r="J11" s="515"/>
      <c r="K11" s="515"/>
      <c r="L11" s="515"/>
      <c r="M11" s="515"/>
      <c r="N11" s="515"/>
      <c r="O11" s="515"/>
      <c r="P11" s="515"/>
      <c r="Q11" s="515"/>
      <c r="R11" s="515"/>
      <c r="S11" s="516"/>
      <c r="T11" s="503"/>
    </row>
    <row r="12" spans="1:32" ht="13">
      <c r="C12" s="517" t="s">
        <v>340</v>
      </c>
      <c r="D12" s="561">
        <v>74</v>
      </c>
      <c r="E12" s="562">
        <v>103.92140000000001</v>
      </c>
      <c r="F12" s="562">
        <v>133.91</v>
      </c>
      <c r="G12" s="562">
        <v>116.55</v>
      </c>
      <c r="H12" s="562">
        <v>126.3</v>
      </c>
      <c r="I12" s="562">
        <v>77.17</v>
      </c>
      <c r="J12" s="562">
        <v>606.28</v>
      </c>
      <c r="K12" s="562">
        <v>146.52000000000001</v>
      </c>
      <c r="L12" s="562">
        <v>106</v>
      </c>
      <c r="M12" s="562">
        <v>192.67</v>
      </c>
      <c r="N12" s="562">
        <v>208.02860000000001</v>
      </c>
      <c r="O12" s="562"/>
      <c r="P12" s="562">
        <v>46.828800000000001</v>
      </c>
      <c r="Q12" s="563"/>
      <c r="R12" s="563"/>
      <c r="S12" s="564">
        <v>125.8927</v>
      </c>
      <c r="T12" s="503"/>
    </row>
    <row r="13" spans="1:32">
      <c r="A13" s="565"/>
      <c r="B13" s="565"/>
      <c r="C13" s="518" t="s">
        <v>341</v>
      </c>
      <c r="D13" s="566">
        <v>74</v>
      </c>
      <c r="E13" s="567">
        <v>103.8767</v>
      </c>
      <c r="F13" s="567">
        <v>135.12</v>
      </c>
      <c r="G13" s="567">
        <v>90.65</v>
      </c>
      <c r="H13" s="567">
        <v>118.64</v>
      </c>
      <c r="I13" s="567">
        <v>77.17</v>
      </c>
      <c r="J13" s="567">
        <v>606.28</v>
      </c>
      <c r="K13" s="567">
        <v>158.41</v>
      </c>
      <c r="L13" s="567">
        <v>106</v>
      </c>
      <c r="M13" s="567">
        <v>139.37</v>
      </c>
      <c r="N13" s="567">
        <v>207.91309999999999</v>
      </c>
      <c r="O13" s="567"/>
      <c r="P13" s="567">
        <v>48.247700000000002</v>
      </c>
      <c r="Q13" s="568"/>
      <c r="R13" s="568"/>
      <c r="S13" s="569">
        <v>123.2162</v>
      </c>
      <c r="T13" s="503"/>
    </row>
    <row r="14" spans="1:32">
      <c r="A14" s="565"/>
      <c r="B14" s="565"/>
      <c r="C14" s="519" t="s">
        <v>342</v>
      </c>
      <c r="D14" s="570">
        <v>0</v>
      </c>
      <c r="E14" s="571">
        <v>4.4700000000005957E-2</v>
      </c>
      <c r="F14" s="571">
        <v>-1.210000000000008</v>
      </c>
      <c r="G14" s="571">
        <v>25.899999999999991</v>
      </c>
      <c r="H14" s="571">
        <v>7.6599999999999966</v>
      </c>
      <c r="I14" s="571">
        <v>0</v>
      </c>
      <c r="J14" s="571">
        <v>0</v>
      </c>
      <c r="K14" s="571">
        <v>-11.889999999999986</v>
      </c>
      <c r="L14" s="571">
        <v>0</v>
      </c>
      <c r="M14" s="571">
        <v>53.299999999999983</v>
      </c>
      <c r="N14" s="571">
        <v>0.11550000000002569</v>
      </c>
      <c r="O14" s="572"/>
      <c r="P14" s="571">
        <v>-1.4189000000000007</v>
      </c>
      <c r="Q14" s="573"/>
      <c r="R14" s="574"/>
      <c r="S14" s="575">
        <v>2.6765000000000043</v>
      </c>
      <c r="T14" s="503"/>
    </row>
    <row r="15" spans="1:32" ht="13">
      <c r="A15" s="576"/>
      <c r="B15" s="576"/>
      <c r="C15" s="519" t="s">
        <v>343</v>
      </c>
      <c r="D15" s="520">
        <v>58.780215215020405</v>
      </c>
      <c r="E15" s="521">
        <v>82.547598073597598</v>
      </c>
      <c r="F15" s="521">
        <v>106.36835972220788</v>
      </c>
      <c r="G15" s="521">
        <v>92.578838963657134</v>
      </c>
      <c r="H15" s="521">
        <v>100.32352948185239</v>
      </c>
      <c r="I15" s="521">
        <v>61.298232542474665</v>
      </c>
      <c r="J15" s="521">
        <v>481.58471460219693</v>
      </c>
      <c r="K15" s="521">
        <v>116.38482612574042</v>
      </c>
      <c r="L15" s="521">
        <v>84.198686659353555</v>
      </c>
      <c r="M15" s="521">
        <v>153.04302791186461</v>
      </c>
      <c r="N15" s="521">
        <v>165.24278214701886</v>
      </c>
      <c r="O15" s="521"/>
      <c r="P15" s="521">
        <v>37.197391111637131</v>
      </c>
      <c r="Q15" s="522"/>
      <c r="R15" s="522"/>
      <c r="S15" s="523">
        <v>0</v>
      </c>
      <c r="T15" s="503"/>
    </row>
    <row r="16" spans="1:32" ht="13">
      <c r="A16" s="167" t="s">
        <v>337</v>
      </c>
      <c r="B16" s="167" t="s">
        <v>345</v>
      </c>
      <c r="C16" s="524" t="s">
        <v>344</v>
      </c>
      <c r="D16" s="525">
        <v>3.05</v>
      </c>
      <c r="E16" s="526">
        <v>3.12</v>
      </c>
      <c r="F16" s="526">
        <v>21.18</v>
      </c>
      <c r="G16" s="526">
        <v>8.6199999999999992</v>
      </c>
      <c r="H16" s="526">
        <v>4.4800000000000004</v>
      </c>
      <c r="I16" s="526">
        <v>18.05</v>
      </c>
      <c r="J16" s="526">
        <v>0.41</v>
      </c>
      <c r="K16" s="526">
        <v>10.31</v>
      </c>
      <c r="L16" s="526">
        <v>8.85</v>
      </c>
      <c r="M16" s="526">
        <v>3.1</v>
      </c>
      <c r="N16" s="526">
        <v>12.8</v>
      </c>
      <c r="O16" s="526"/>
      <c r="P16" s="526">
        <v>6.03</v>
      </c>
      <c r="Q16" s="527"/>
      <c r="R16" s="528"/>
      <c r="S16" s="529">
        <v>99.999999999999986</v>
      </c>
      <c r="T16" s="503"/>
    </row>
    <row r="17" spans="1:20" ht="14">
      <c r="C17" s="513" t="s">
        <v>346</v>
      </c>
      <c r="D17" s="530"/>
      <c r="E17" s="531"/>
      <c r="F17" s="531"/>
      <c r="G17" s="531"/>
      <c r="H17" s="531"/>
      <c r="I17" s="531"/>
      <c r="J17" s="531"/>
      <c r="K17" s="531"/>
      <c r="L17" s="531"/>
      <c r="M17" s="531"/>
      <c r="N17" s="531"/>
      <c r="O17" s="531"/>
      <c r="P17" s="531"/>
      <c r="Q17" s="531"/>
      <c r="R17" s="531"/>
      <c r="S17" s="532"/>
      <c r="T17" s="503"/>
    </row>
    <row r="18" spans="1:20" ht="13">
      <c r="C18" s="517" t="s">
        <v>340</v>
      </c>
      <c r="D18" s="561">
        <v>389.72</v>
      </c>
      <c r="E18" s="562" t="s">
        <v>331</v>
      </c>
      <c r="F18" s="562">
        <v>261.7</v>
      </c>
      <c r="G18" s="562">
        <v>212.13</v>
      </c>
      <c r="H18" s="562">
        <v>230.63</v>
      </c>
      <c r="I18" s="562">
        <v>255.01</v>
      </c>
      <c r="J18" s="562">
        <v>609.46</v>
      </c>
      <c r="K18" s="562">
        <v>247.46</v>
      </c>
      <c r="L18" s="562">
        <v>208</v>
      </c>
      <c r="M18" s="562">
        <v>429.19</v>
      </c>
      <c r="N18" s="562">
        <v>315.08859999999999</v>
      </c>
      <c r="O18" s="562"/>
      <c r="P18" s="562">
        <v>446.17989999999998</v>
      </c>
      <c r="Q18" s="563"/>
      <c r="R18" s="563"/>
      <c r="S18" s="564">
        <v>271.05720000000002</v>
      </c>
      <c r="T18" s="503"/>
    </row>
    <row r="19" spans="1:20">
      <c r="A19" s="565"/>
      <c r="B19" s="565"/>
      <c r="C19" s="518" t="s">
        <v>341</v>
      </c>
      <c r="D19" s="566">
        <v>389.72</v>
      </c>
      <c r="E19" s="567" t="s">
        <v>331</v>
      </c>
      <c r="F19" s="567">
        <v>268.60000000000002</v>
      </c>
      <c r="G19" s="567">
        <v>196.38</v>
      </c>
      <c r="H19" s="567">
        <v>230.58</v>
      </c>
      <c r="I19" s="567">
        <v>255.01</v>
      </c>
      <c r="J19" s="567">
        <v>618</v>
      </c>
      <c r="K19" s="567">
        <v>249.66</v>
      </c>
      <c r="L19" s="567">
        <v>208</v>
      </c>
      <c r="M19" s="567">
        <v>465.62</v>
      </c>
      <c r="N19" s="567">
        <v>314.91379999999998</v>
      </c>
      <c r="O19" s="567"/>
      <c r="P19" s="567">
        <v>370.70330000000001</v>
      </c>
      <c r="Q19" s="568"/>
      <c r="R19" s="568"/>
      <c r="S19" s="569">
        <v>268.7636</v>
      </c>
      <c r="T19" s="503"/>
    </row>
    <row r="20" spans="1:20">
      <c r="A20" s="565"/>
      <c r="B20" s="565"/>
      <c r="C20" s="519" t="s">
        <v>342</v>
      </c>
      <c r="D20" s="570">
        <v>0</v>
      </c>
      <c r="E20" s="572" t="e">
        <v>#VALUE!</v>
      </c>
      <c r="F20" s="571">
        <v>-6.9000000000000341</v>
      </c>
      <c r="G20" s="571">
        <v>15.75</v>
      </c>
      <c r="H20" s="571">
        <v>4.9999999999982947E-2</v>
      </c>
      <c r="I20" s="571">
        <v>0</v>
      </c>
      <c r="J20" s="571">
        <v>-8.5399999999999636</v>
      </c>
      <c r="K20" s="571">
        <v>-2.1999999999999886</v>
      </c>
      <c r="L20" s="571">
        <v>0</v>
      </c>
      <c r="M20" s="571">
        <v>-36.430000000000007</v>
      </c>
      <c r="N20" s="571">
        <v>0.17480000000000473</v>
      </c>
      <c r="O20" s="572"/>
      <c r="P20" s="571">
        <v>75.476599999999962</v>
      </c>
      <c r="Q20" s="573"/>
      <c r="R20" s="574"/>
      <c r="S20" s="575">
        <v>2.2936000000000263</v>
      </c>
      <c r="T20" s="503"/>
    </row>
    <row r="21" spans="1:20" ht="13">
      <c r="A21" s="576"/>
      <c r="B21" s="576"/>
      <c r="C21" s="519" t="s">
        <v>343</v>
      </c>
      <c r="D21" s="520">
        <v>143.77777089116245</v>
      </c>
      <c r="E21" s="533" t="e">
        <v>#VALUE!</v>
      </c>
      <c r="F21" s="521">
        <v>96.547887309394469</v>
      </c>
      <c r="G21" s="521">
        <v>78.260234371195452</v>
      </c>
      <c r="H21" s="521">
        <v>85.085362056422028</v>
      </c>
      <c r="I21" s="521">
        <v>94.0797735680882</v>
      </c>
      <c r="J21" s="521">
        <v>224.84553075882138</v>
      </c>
      <c r="K21" s="521">
        <v>91.294383620874115</v>
      </c>
      <c r="L21" s="521">
        <v>76.736570731196224</v>
      </c>
      <c r="M21" s="521">
        <v>158.33927303904858</v>
      </c>
      <c r="N21" s="521">
        <v>116.24432038698842</v>
      </c>
      <c r="O21" s="521"/>
      <c r="P21" s="521">
        <v>164.60728584225023</v>
      </c>
      <c r="Q21" s="522"/>
      <c r="R21" s="522"/>
      <c r="S21" s="523">
        <v>0</v>
      </c>
      <c r="T21" s="503"/>
    </row>
    <row r="22" spans="1:20" ht="13.5" thickBot="1">
      <c r="C22" s="534" t="s">
        <v>344</v>
      </c>
      <c r="D22" s="535">
        <v>3.49</v>
      </c>
      <c r="E22" s="536">
        <v>0</v>
      </c>
      <c r="F22" s="536">
        <v>17</v>
      </c>
      <c r="G22" s="536">
        <v>9.1300000000000008</v>
      </c>
      <c r="H22" s="536">
        <v>11.13</v>
      </c>
      <c r="I22" s="536">
        <v>27.06</v>
      </c>
      <c r="J22" s="536">
        <v>0.51</v>
      </c>
      <c r="K22" s="536">
        <v>8.9700000000000006</v>
      </c>
      <c r="L22" s="536">
        <v>6.26</v>
      </c>
      <c r="M22" s="536">
        <v>2.74</v>
      </c>
      <c r="N22" s="536">
        <v>9.39</v>
      </c>
      <c r="O22" s="536"/>
      <c r="P22" s="536">
        <v>4.3</v>
      </c>
      <c r="Q22" s="537"/>
      <c r="R22" s="538"/>
      <c r="S22" s="539">
        <v>99.98</v>
      </c>
      <c r="T22" s="503"/>
    </row>
    <row r="23" spans="1:20" ht="13" thickBot="1">
      <c r="A23" s="560"/>
      <c r="B23" s="560"/>
      <c r="C23" s="503"/>
      <c r="D23" s="503"/>
      <c r="E23" s="503"/>
      <c r="F23" s="503"/>
      <c r="G23" s="503"/>
      <c r="H23" s="503"/>
      <c r="I23" s="503"/>
      <c r="J23" s="503"/>
      <c r="K23" s="503"/>
      <c r="L23" s="503"/>
      <c r="M23" s="503"/>
      <c r="N23" s="503"/>
      <c r="O23" s="503"/>
      <c r="P23" s="503"/>
      <c r="Q23" s="503"/>
      <c r="R23" s="503"/>
      <c r="S23" s="503"/>
      <c r="T23" s="503"/>
    </row>
    <row r="24" spans="1:20" ht="18.5" thickBot="1">
      <c r="A24" s="560"/>
      <c r="B24" s="560"/>
      <c r="C24" s="540" t="s">
        <v>347</v>
      </c>
      <c r="D24" s="506"/>
      <c r="E24" s="506"/>
      <c r="F24" s="506"/>
      <c r="G24" s="506"/>
      <c r="H24" s="506"/>
      <c r="I24" s="506"/>
      <c r="J24" s="506"/>
      <c r="K24" s="506"/>
      <c r="L24" s="506"/>
      <c r="M24" s="506"/>
      <c r="N24" s="506"/>
      <c r="O24" s="506"/>
      <c r="P24" s="506"/>
      <c r="Q24" s="506"/>
      <c r="R24" s="506"/>
      <c r="S24" s="507"/>
      <c r="T24" s="503"/>
    </row>
    <row r="25" spans="1:20" ht="13.5" thickBot="1">
      <c r="A25" s="167" t="s">
        <v>348</v>
      </c>
      <c r="B25" s="167" t="s">
        <v>349</v>
      </c>
      <c r="C25" s="508"/>
      <c r="D25" s="509" t="s">
        <v>286</v>
      </c>
      <c r="E25" s="510" t="s">
        <v>289</v>
      </c>
      <c r="F25" s="510" t="s">
        <v>290</v>
      </c>
      <c r="G25" s="510" t="s">
        <v>292</v>
      </c>
      <c r="H25" s="510" t="s">
        <v>294</v>
      </c>
      <c r="I25" s="510" t="s">
        <v>295</v>
      </c>
      <c r="J25" s="510" t="s">
        <v>296</v>
      </c>
      <c r="K25" s="510" t="s">
        <v>297</v>
      </c>
      <c r="L25" s="510" t="s">
        <v>304</v>
      </c>
      <c r="M25" s="510" t="s">
        <v>305</v>
      </c>
      <c r="N25" s="510" t="s">
        <v>306</v>
      </c>
      <c r="O25" s="510" t="s">
        <v>307</v>
      </c>
      <c r="P25" s="510" t="s">
        <v>308</v>
      </c>
      <c r="Q25" s="511" t="s">
        <v>309</v>
      </c>
      <c r="R25" s="511" t="s">
        <v>312</v>
      </c>
      <c r="S25" s="512" t="s">
        <v>336</v>
      </c>
      <c r="T25" s="503"/>
    </row>
    <row r="26" spans="1:20" ht="14">
      <c r="C26" s="513" t="s">
        <v>350</v>
      </c>
      <c r="D26" s="514"/>
      <c r="E26" s="515"/>
      <c r="F26" s="515"/>
      <c r="G26" s="515"/>
      <c r="H26" s="515"/>
      <c r="I26" s="515"/>
      <c r="J26" s="515"/>
      <c r="K26" s="515"/>
      <c r="L26" s="515"/>
      <c r="M26" s="515"/>
      <c r="N26" s="515"/>
      <c r="O26" s="515"/>
      <c r="P26" s="515"/>
      <c r="Q26" s="515"/>
      <c r="R26" s="515"/>
      <c r="S26" s="516"/>
      <c r="T26" s="503"/>
    </row>
    <row r="27" spans="1:20" ht="13">
      <c r="C27" s="517" t="s">
        <v>351</v>
      </c>
      <c r="D27" s="561">
        <v>4.93</v>
      </c>
      <c r="E27" s="562"/>
      <c r="F27" s="562"/>
      <c r="G27" s="562">
        <v>2.76</v>
      </c>
      <c r="H27" s="562">
        <v>3.82</v>
      </c>
      <c r="I27" s="562">
        <v>3.88</v>
      </c>
      <c r="J27" s="562">
        <v>3.63</v>
      </c>
      <c r="K27" s="562">
        <v>3.73</v>
      </c>
      <c r="L27" s="562"/>
      <c r="M27" s="562">
        <v>3.05</v>
      </c>
      <c r="N27" s="562"/>
      <c r="O27" s="562">
        <v>3.43</v>
      </c>
      <c r="P27" s="562"/>
      <c r="Q27" s="563"/>
      <c r="R27" s="563">
        <v>2.9230999999999998</v>
      </c>
      <c r="S27" s="564">
        <v>3.5808</v>
      </c>
      <c r="T27" s="503"/>
    </row>
    <row r="28" spans="1:20">
      <c r="A28" s="565"/>
      <c r="B28" s="565"/>
      <c r="C28" s="518" t="s">
        <v>341</v>
      </c>
      <c r="D28" s="566">
        <v>4.93</v>
      </c>
      <c r="E28" s="541"/>
      <c r="F28" s="542"/>
      <c r="G28" s="542">
        <v>2.84</v>
      </c>
      <c r="H28" s="542">
        <v>3.81</v>
      </c>
      <c r="I28" s="542">
        <v>3.84</v>
      </c>
      <c r="J28" s="542">
        <v>3.53</v>
      </c>
      <c r="K28" s="542">
        <v>3.72</v>
      </c>
      <c r="L28" s="542"/>
      <c r="M28" s="542">
        <v>2.7</v>
      </c>
      <c r="N28" s="542"/>
      <c r="O28" s="542">
        <v>3.31</v>
      </c>
      <c r="P28" s="542"/>
      <c r="Q28" s="543"/>
      <c r="R28" s="543">
        <v>2.8296000000000001</v>
      </c>
      <c r="S28" s="569">
        <v>3.5474999999999999</v>
      </c>
      <c r="T28" s="503"/>
    </row>
    <row r="29" spans="1:20">
      <c r="A29" s="565"/>
      <c r="B29" s="565"/>
      <c r="C29" s="519" t="s">
        <v>342</v>
      </c>
      <c r="D29" s="570">
        <v>0</v>
      </c>
      <c r="E29" s="572"/>
      <c r="F29" s="571"/>
      <c r="G29" s="571">
        <v>-8.0000000000000071E-2</v>
      </c>
      <c r="H29" s="571">
        <v>9.9999999999997868E-3</v>
      </c>
      <c r="I29" s="571">
        <v>4.0000000000000036E-2</v>
      </c>
      <c r="J29" s="571">
        <v>0.10000000000000009</v>
      </c>
      <c r="K29" s="571">
        <v>9.9999999999997868E-3</v>
      </c>
      <c r="L29" s="571"/>
      <c r="M29" s="571">
        <v>0.34999999999999964</v>
      </c>
      <c r="N29" s="571"/>
      <c r="O29" s="571">
        <v>0.12000000000000011</v>
      </c>
      <c r="P29" s="572"/>
      <c r="Q29" s="574"/>
      <c r="R29" s="573">
        <v>9.3499999999999694E-2</v>
      </c>
      <c r="S29" s="575">
        <v>3.3300000000000107E-2</v>
      </c>
      <c r="T29" s="503"/>
    </row>
    <row r="30" spans="1:20" ht="13">
      <c r="A30" s="576"/>
      <c r="B30" s="576"/>
      <c r="C30" s="519" t="s">
        <v>343</v>
      </c>
      <c r="D30" s="520">
        <v>137.67873100983019</v>
      </c>
      <c r="E30" s="533"/>
      <c r="F30" s="521"/>
      <c r="G30" s="521">
        <v>77.077747989276133</v>
      </c>
      <c r="H30" s="521">
        <v>106.68007149240393</v>
      </c>
      <c r="I30" s="521">
        <v>108.35567470956211</v>
      </c>
      <c r="J30" s="521">
        <v>101.3739946380697</v>
      </c>
      <c r="K30" s="521">
        <v>104.16666666666667</v>
      </c>
      <c r="L30" s="521"/>
      <c r="M30" s="521">
        <v>85.176496872207323</v>
      </c>
      <c r="N30" s="521"/>
      <c r="O30" s="521">
        <v>95.788650580875796</v>
      </c>
      <c r="P30" s="521"/>
      <c r="Q30" s="522"/>
      <c r="R30" s="522">
        <v>81.632596067917788</v>
      </c>
      <c r="S30" s="544">
        <v>0</v>
      </c>
      <c r="T30" s="503"/>
    </row>
    <row r="31" spans="1:20" ht="13">
      <c r="A31" s="167" t="s">
        <v>348</v>
      </c>
      <c r="B31" s="167" t="s">
        <v>352</v>
      </c>
      <c r="C31" s="524" t="s">
        <v>344</v>
      </c>
      <c r="D31" s="525">
        <v>5.38</v>
      </c>
      <c r="E31" s="526"/>
      <c r="F31" s="526">
        <v>0</v>
      </c>
      <c r="G31" s="526">
        <v>20.32</v>
      </c>
      <c r="H31" s="526">
        <v>6.68</v>
      </c>
      <c r="I31" s="526">
        <v>44.42</v>
      </c>
      <c r="J31" s="526">
        <v>1.32</v>
      </c>
      <c r="K31" s="526">
        <v>7.42</v>
      </c>
      <c r="L31" s="526"/>
      <c r="M31" s="526">
        <v>5.62</v>
      </c>
      <c r="N31" s="526"/>
      <c r="O31" s="526">
        <v>4.29</v>
      </c>
      <c r="P31" s="526"/>
      <c r="Q31" s="527"/>
      <c r="R31" s="528">
        <v>4.55</v>
      </c>
      <c r="S31" s="529">
        <v>100</v>
      </c>
      <c r="T31" s="503"/>
    </row>
    <row r="32" spans="1:20" ht="14">
      <c r="C32" s="513" t="s">
        <v>353</v>
      </c>
      <c r="D32" s="530"/>
      <c r="E32" s="531"/>
      <c r="F32" s="531"/>
      <c r="G32" s="531"/>
      <c r="H32" s="531"/>
      <c r="I32" s="531"/>
      <c r="J32" s="531"/>
      <c r="K32" s="531"/>
      <c r="L32" s="531"/>
      <c r="M32" s="531"/>
      <c r="N32" s="531"/>
      <c r="O32" s="531"/>
      <c r="P32" s="531"/>
      <c r="Q32" s="531"/>
      <c r="R32" s="531"/>
      <c r="S32" s="532"/>
      <c r="T32" s="503"/>
    </row>
    <row r="33" spans="1:20" ht="13">
      <c r="C33" s="517" t="s">
        <v>351</v>
      </c>
      <c r="D33" s="561">
        <v>4.6100000000000003</v>
      </c>
      <c r="E33" s="562"/>
      <c r="F33" s="562">
        <v>7.1</v>
      </c>
      <c r="G33" s="562">
        <v>2.4900000000000002</v>
      </c>
      <c r="H33" s="562" t="e">
        <v>#N/A</v>
      </c>
      <c r="I33" s="562">
        <v>3.64</v>
      </c>
      <c r="J33" s="562" t="s">
        <v>331</v>
      </c>
      <c r="K33" s="562">
        <v>4.1500000000000004</v>
      </c>
      <c r="L33" s="562"/>
      <c r="M33" s="562">
        <v>2.7</v>
      </c>
      <c r="N33" s="562"/>
      <c r="O33" s="562">
        <v>3.26</v>
      </c>
      <c r="P33" s="562"/>
      <c r="Q33" s="563"/>
      <c r="R33" s="563">
        <v>2.4626000000000001</v>
      </c>
      <c r="S33" s="564">
        <v>4.2478999999999996</v>
      </c>
      <c r="T33" s="503"/>
    </row>
    <row r="34" spans="1:20">
      <c r="A34" s="565"/>
      <c r="B34" s="565"/>
      <c r="C34" s="518" t="s">
        <v>341</v>
      </c>
      <c r="D34" s="566">
        <v>4.6100000000000003</v>
      </c>
      <c r="E34" s="567"/>
      <c r="F34" s="567">
        <v>6.91</v>
      </c>
      <c r="G34" s="567">
        <v>2.4500000000000002</v>
      </c>
      <c r="H34" s="567" t="e">
        <v>#N/A</v>
      </c>
      <c r="I34" s="567">
        <v>3.63</v>
      </c>
      <c r="J34" s="567" t="s">
        <v>331</v>
      </c>
      <c r="K34" s="567">
        <v>4.12</v>
      </c>
      <c r="L34" s="567"/>
      <c r="M34" s="567">
        <v>2.9</v>
      </c>
      <c r="N34" s="567"/>
      <c r="O34" s="567">
        <v>3.26</v>
      </c>
      <c r="P34" s="567"/>
      <c r="Q34" s="568"/>
      <c r="R34" s="568">
        <v>2.5678000000000001</v>
      </c>
      <c r="S34" s="569">
        <v>4.1974999999999998</v>
      </c>
      <c r="T34" s="503"/>
    </row>
    <row r="35" spans="1:20">
      <c r="A35" s="565"/>
      <c r="B35" s="565"/>
      <c r="C35" s="519" t="s">
        <v>342</v>
      </c>
      <c r="D35" s="570">
        <v>0</v>
      </c>
      <c r="E35" s="572"/>
      <c r="F35" s="571">
        <v>0.1899999999999995</v>
      </c>
      <c r="G35" s="571">
        <v>4.0000000000000036E-2</v>
      </c>
      <c r="H35" s="571" t="e">
        <v>#N/A</v>
      </c>
      <c r="I35" s="571">
        <v>1.0000000000000231E-2</v>
      </c>
      <c r="J35" s="571" t="e">
        <v>#VALUE!</v>
      </c>
      <c r="K35" s="571">
        <v>3.0000000000000249E-2</v>
      </c>
      <c r="L35" s="571"/>
      <c r="M35" s="571">
        <v>-0.19999999999999973</v>
      </c>
      <c r="N35" s="571"/>
      <c r="O35" s="571">
        <v>0</v>
      </c>
      <c r="P35" s="572"/>
      <c r="Q35" s="574"/>
      <c r="R35" s="573">
        <v>-0.10519999999999996</v>
      </c>
      <c r="S35" s="575">
        <v>5.0399999999999778E-2</v>
      </c>
      <c r="T35" s="503"/>
    </row>
    <row r="36" spans="1:20" ht="13">
      <c r="A36" s="576"/>
      <c r="B36" s="576"/>
      <c r="C36" s="519" t="s">
        <v>343</v>
      </c>
      <c r="D36" s="520">
        <v>108.52421196355849</v>
      </c>
      <c r="E36" s="533"/>
      <c r="F36" s="521">
        <v>167.14141105016597</v>
      </c>
      <c r="G36" s="521">
        <v>58.617199086607506</v>
      </c>
      <c r="H36" s="521" t="e">
        <v>#N/A</v>
      </c>
      <c r="I36" s="521">
        <v>85.689399467972422</v>
      </c>
      <c r="J36" s="521" t="e">
        <v>#VALUE!</v>
      </c>
      <c r="K36" s="521">
        <v>97.695331811012522</v>
      </c>
      <c r="L36" s="521"/>
      <c r="M36" s="521">
        <v>63.560818286682839</v>
      </c>
      <c r="N36" s="521"/>
      <c r="O36" s="521">
        <v>76.743802820217056</v>
      </c>
      <c r="P36" s="521"/>
      <c r="Q36" s="522"/>
      <c r="R36" s="522">
        <v>57.97217448621673</v>
      </c>
      <c r="S36" s="523">
        <v>0</v>
      </c>
      <c r="T36" s="503"/>
    </row>
    <row r="37" spans="1:20" ht="13">
      <c r="A37" s="167" t="s">
        <v>348</v>
      </c>
      <c r="B37" s="167" t="s">
        <v>354</v>
      </c>
      <c r="C37" s="524" t="s">
        <v>344</v>
      </c>
      <c r="D37" s="525">
        <v>2.86</v>
      </c>
      <c r="E37" s="526"/>
      <c r="F37" s="526">
        <v>24.84</v>
      </c>
      <c r="G37" s="526">
        <v>23.42</v>
      </c>
      <c r="H37" s="526">
        <v>0</v>
      </c>
      <c r="I37" s="526">
        <v>22.53</v>
      </c>
      <c r="J37" s="526">
        <v>0</v>
      </c>
      <c r="K37" s="526">
        <v>16.29</v>
      </c>
      <c r="L37" s="526"/>
      <c r="M37" s="526">
        <v>4.8499999999999996</v>
      </c>
      <c r="N37" s="526"/>
      <c r="O37" s="526">
        <v>1.74</v>
      </c>
      <c r="P37" s="526"/>
      <c r="Q37" s="527"/>
      <c r="R37" s="528">
        <v>3.48</v>
      </c>
      <c r="S37" s="529">
        <v>100.00999999999999</v>
      </c>
      <c r="T37" s="503"/>
    </row>
    <row r="38" spans="1:20" ht="14">
      <c r="C38" s="513" t="s">
        <v>355</v>
      </c>
      <c r="D38" s="530"/>
      <c r="E38" s="531"/>
      <c r="F38" s="531"/>
      <c r="G38" s="531"/>
      <c r="H38" s="531"/>
      <c r="I38" s="531"/>
      <c r="J38" s="531"/>
      <c r="K38" s="531"/>
      <c r="L38" s="531"/>
      <c r="M38" s="531"/>
      <c r="N38" s="531"/>
      <c r="O38" s="531"/>
      <c r="P38" s="531"/>
      <c r="Q38" s="531"/>
      <c r="R38" s="531"/>
      <c r="S38" s="532"/>
      <c r="T38" s="503"/>
    </row>
    <row r="39" spans="1:20" ht="13">
      <c r="C39" s="517" t="s">
        <v>351</v>
      </c>
      <c r="D39" s="561">
        <v>3.53</v>
      </c>
      <c r="E39" s="562"/>
      <c r="F39" s="562">
        <v>3.5</v>
      </c>
      <c r="G39" s="562">
        <v>2.4500000000000002</v>
      </c>
      <c r="H39" s="562" t="e">
        <v>#N/A</v>
      </c>
      <c r="I39" s="562">
        <v>3.5</v>
      </c>
      <c r="J39" s="562" t="s">
        <v>331</v>
      </c>
      <c r="K39" s="562">
        <v>3.07</v>
      </c>
      <c r="L39" s="562"/>
      <c r="M39" s="562">
        <v>2.5099999999999998</v>
      </c>
      <c r="N39" s="562"/>
      <c r="O39" s="562">
        <v>3.07</v>
      </c>
      <c r="P39" s="562"/>
      <c r="Q39" s="563"/>
      <c r="R39" s="563">
        <v>2.9363999999999999</v>
      </c>
      <c r="S39" s="564">
        <v>3.2233999999999998</v>
      </c>
      <c r="T39" s="503"/>
    </row>
    <row r="40" spans="1:20">
      <c r="A40" s="565"/>
      <c r="B40" s="565"/>
      <c r="C40" s="518" t="s">
        <v>341</v>
      </c>
      <c r="D40" s="566">
        <v>3.53</v>
      </c>
      <c r="E40" s="567"/>
      <c r="F40" s="567">
        <v>3.47</v>
      </c>
      <c r="G40" s="567">
        <v>2.4</v>
      </c>
      <c r="H40" s="567" t="e">
        <v>#N/A</v>
      </c>
      <c r="I40" s="567">
        <v>3.42</v>
      </c>
      <c r="J40" s="567" t="s">
        <v>331</v>
      </c>
      <c r="K40" s="567">
        <v>3.05</v>
      </c>
      <c r="L40" s="567"/>
      <c r="M40" s="567">
        <v>2.4300000000000002</v>
      </c>
      <c r="N40" s="567"/>
      <c r="O40" s="567">
        <v>3.02</v>
      </c>
      <c r="P40" s="567"/>
      <c r="Q40" s="568"/>
      <c r="R40" s="568">
        <v>2.4135</v>
      </c>
      <c r="S40" s="569">
        <v>3.1595</v>
      </c>
      <c r="T40" s="503"/>
    </row>
    <row r="41" spans="1:20">
      <c r="A41" s="565"/>
      <c r="B41" s="565"/>
      <c r="C41" s="519" t="s">
        <v>342</v>
      </c>
      <c r="D41" s="570">
        <v>0</v>
      </c>
      <c r="E41" s="572"/>
      <c r="F41" s="571">
        <v>2.9999999999999805E-2</v>
      </c>
      <c r="G41" s="571">
        <v>5.0000000000000266E-2</v>
      </c>
      <c r="H41" s="571" t="e">
        <v>#N/A</v>
      </c>
      <c r="I41" s="571">
        <v>8.0000000000000071E-2</v>
      </c>
      <c r="J41" s="571" t="e">
        <v>#VALUE!</v>
      </c>
      <c r="K41" s="571">
        <v>2.0000000000000018E-2</v>
      </c>
      <c r="L41" s="571"/>
      <c r="M41" s="571">
        <v>7.9999999999999627E-2</v>
      </c>
      <c r="N41" s="571"/>
      <c r="O41" s="571">
        <v>4.9999999999999822E-2</v>
      </c>
      <c r="P41" s="572"/>
      <c r="Q41" s="574"/>
      <c r="R41" s="573">
        <v>0.52289999999999992</v>
      </c>
      <c r="S41" s="575">
        <v>6.3899999999999846E-2</v>
      </c>
      <c r="T41" s="503"/>
    </row>
    <row r="42" spans="1:20" ht="13">
      <c r="A42" s="576"/>
      <c r="B42" s="576"/>
      <c r="C42" s="519" t="s">
        <v>343</v>
      </c>
      <c r="D42" s="520">
        <v>109.51169572501085</v>
      </c>
      <c r="E42" s="533"/>
      <c r="F42" s="521">
        <v>108.58100142706459</v>
      </c>
      <c r="G42" s="521">
        <v>76.00670099894522</v>
      </c>
      <c r="H42" s="521" t="e">
        <v>#N/A</v>
      </c>
      <c r="I42" s="521">
        <v>108.58100142706459</v>
      </c>
      <c r="J42" s="521" t="e">
        <v>#VALUE!</v>
      </c>
      <c r="K42" s="521">
        <v>95.241049823168083</v>
      </c>
      <c r="L42" s="521"/>
      <c r="M42" s="521">
        <v>77.868089594837741</v>
      </c>
      <c r="N42" s="521"/>
      <c r="O42" s="521">
        <v>95.241049823168083</v>
      </c>
      <c r="P42" s="521"/>
      <c r="Q42" s="522"/>
      <c r="R42" s="522">
        <v>91.096357882980712</v>
      </c>
      <c r="S42" s="523">
        <v>0</v>
      </c>
      <c r="T42" s="503"/>
    </row>
    <row r="43" spans="1:20" ht="13.5" thickBot="1">
      <c r="C43" s="534" t="s">
        <v>344</v>
      </c>
      <c r="D43" s="535">
        <v>4.9400000000000004</v>
      </c>
      <c r="E43" s="536"/>
      <c r="F43" s="536">
        <v>25.03</v>
      </c>
      <c r="G43" s="536">
        <v>14.65</v>
      </c>
      <c r="H43" s="536">
        <v>0</v>
      </c>
      <c r="I43" s="536">
        <v>32.36</v>
      </c>
      <c r="J43" s="536">
        <v>0</v>
      </c>
      <c r="K43" s="536">
        <v>13.97</v>
      </c>
      <c r="L43" s="536"/>
      <c r="M43" s="536">
        <v>3.8</v>
      </c>
      <c r="N43" s="536"/>
      <c r="O43" s="536">
        <v>2.16</v>
      </c>
      <c r="P43" s="536"/>
      <c r="Q43" s="537"/>
      <c r="R43" s="538">
        <v>3.1</v>
      </c>
      <c r="S43" s="539">
        <v>100.00999999999999</v>
      </c>
      <c r="T43" s="503"/>
    </row>
    <row r="44" spans="1:20" ht="13" thickBot="1">
      <c r="A44" s="560" t="s">
        <v>356</v>
      </c>
      <c r="B44" s="560" t="s">
        <v>357</v>
      </c>
      <c r="C44" s="503"/>
      <c r="D44" s="503"/>
      <c r="E44" s="503"/>
      <c r="F44" s="503"/>
      <c r="G44" s="503"/>
      <c r="H44" s="503"/>
      <c r="I44" s="503"/>
      <c r="J44" s="503"/>
      <c r="K44" s="503"/>
      <c r="L44" s="503"/>
      <c r="M44" s="503"/>
      <c r="N44" s="503"/>
      <c r="O44" s="503"/>
      <c r="P44" s="503"/>
      <c r="Q44" s="503"/>
      <c r="R44" s="503"/>
      <c r="S44" s="503"/>
      <c r="T44" s="503"/>
    </row>
    <row r="45" spans="1:20" ht="18.5" thickBot="1">
      <c r="A45" s="560"/>
      <c r="B45" s="560"/>
      <c r="C45" s="505" t="s">
        <v>358</v>
      </c>
      <c r="D45" s="506"/>
      <c r="E45" s="506"/>
      <c r="F45" s="506"/>
      <c r="G45" s="506"/>
      <c r="H45" s="506"/>
      <c r="I45" s="506"/>
      <c r="J45" s="506"/>
      <c r="K45" s="506"/>
      <c r="L45" s="506"/>
      <c r="M45" s="506"/>
      <c r="N45" s="506"/>
      <c r="O45" s="506"/>
      <c r="P45" s="506"/>
      <c r="Q45" s="506"/>
      <c r="R45" s="506"/>
      <c r="S45" s="507"/>
      <c r="T45" s="503"/>
    </row>
    <row r="46" spans="1:20" ht="13.5" thickBot="1">
      <c r="C46" s="508"/>
      <c r="D46" s="509" t="s">
        <v>286</v>
      </c>
      <c r="E46" s="510" t="s">
        <v>289</v>
      </c>
      <c r="F46" s="510" t="s">
        <v>290</v>
      </c>
      <c r="G46" s="510" t="s">
        <v>292</v>
      </c>
      <c r="H46" s="510" t="s">
        <v>294</v>
      </c>
      <c r="I46" s="510" t="s">
        <v>295</v>
      </c>
      <c r="J46" s="510" t="s">
        <v>296</v>
      </c>
      <c r="K46" s="510" t="s">
        <v>297</v>
      </c>
      <c r="L46" s="510" t="s">
        <v>304</v>
      </c>
      <c r="M46" s="510" t="s">
        <v>305</v>
      </c>
      <c r="N46" s="510" t="s">
        <v>306</v>
      </c>
      <c r="O46" s="510" t="s">
        <v>307</v>
      </c>
      <c r="P46" s="510" t="s">
        <v>308</v>
      </c>
      <c r="Q46" s="511" t="s">
        <v>309</v>
      </c>
      <c r="R46" s="511" t="s">
        <v>312</v>
      </c>
      <c r="S46" s="512" t="s">
        <v>336</v>
      </c>
      <c r="T46" s="503"/>
    </row>
    <row r="47" spans="1:20" ht="13">
      <c r="C47" s="545" t="s">
        <v>359</v>
      </c>
      <c r="D47" s="546">
        <v>712.55</v>
      </c>
      <c r="E47" s="547"/>
      <c r="F47" s="548">
        <v>557</v>
      </c>
      <c r="G47" s="548"/>
      <c r="H47" s="548"/>
      <c r="I47" s="548">
        <v>704</v>
      </c>
      <c r="J47" s="548">
        <v>708.57</v>
      </c>
      <c r="K47" s="548">
        <v>538.75</v>
      </c>
      <c r="L47" s="547">
        <v>577.95000000000005</v>
      </c>
      <c r="M47" s="547"/>
      <c r="N47" s="547"/>
      <c r="O47" s="547">
        <v>486.38</v>
      </c>
      <c r="P47" s="547"/>
      <c r="Q47" s="547">
        <v>468.91</v>
      </c>
      <c r="R47" s="547"/>
      <c r="S47" s="549">
        <v>615.87720000000002</v>
      </c>
      <c r="T47" s="503"/>
    </row>
    <row r="48" spans="1:20">
      <c r="A48" s="565"/>
      <c r="B48" s="565"/>
      <c r="C48" s="550" t="s">
        <v>341</v>
      </c>
      <c r="D48" s="551">
        <v>708.3</v>
      </c>
      <c r="E48" s="552"/>
      <c r="F48" s="552">
        <v>553</v>
      </c>
      <c r="G48" s="552"/>
      <c r="H48" s="552"/>
      <c r="I48" s="552">
        <v>703.2</v>
      </c>
      <c r="J48" s="552">
        <v>706.98</v>
      </c>
      <c r="K48" s="552">
        <v>612</v>
      </c>
      <c r="L48" s="552">
        <v>572.95000000000005</v>
      </c>
      <c r="M48" s="552"/>
      <c r="N48" s="552"/>
      <c r="O48" s="552">
        <v>494.55</v>
      </c>
      <c r="P48" s="552"/>
      <c r="Q48" s="552">
        <v>454.07</v>
      </c>
      <c r="R48" s="553"/>
      <c r="S48" s="554">
        <v>624.90639999999996</v>
      </c>
      <c r="T48" s="503"/>
    </row>
    <row r="49" spans="1:20">
      <c r="A49" s="565"/>
      <c r="B49" s="565"/>
      <c r="C49" s="519" t="s">
        <v>342</v>
      </c>
      <c r="D49" s="570">
        <v>4.25</v>
      </c>
      <c r="E49" s="572"/>
      <c r="F49" s="571">
        <v>4</v>
      </c>
      <c r="G49" s="571"/>
      <c r="H49" s="571"/>
      <c r="I49" s="571">
        <v>0.79999999999995453</v>
      </c>
      <c r="J49" s="571">
        <v>1.5900000000000318</v>
      </c>
      <c r="K49" s="571">
        <v>-73.25</v>
      </c>
      <c r="L49" s="571">
        <v>5</v>
      </c>
      <c r="M49" s="571"/>
      <c r="N49" s="571"/>
      <c r="O49" s="571">
        <v>-8.1700000000000159</v>
      </c>
      <c r="P49" s="571"/>
      <c r="Q49" s="571">
        <v>14.840000000000032</v>
      </c>
      <c r="R49" s="574"/>
      <c r="S49" s="575">
        <v>-9.0291999999999462</v>
      </c>
      <c r="T49" s="503"/>
    </row>
    <row r="50" spans="1:20" ht="13">
      <c r="A50" s="576"/>
      <c r="B50" s="576"/>
      <c r="C50" s="519" t="s">
        <v>343</v>
      </c>
      <c r="D50" s="520">
        <v>115.69676552403627</v>
      </c>
      <c r="E50" s="521"/>
      <c r="F50" s="521">
        <v>90.440107216178816</v>
      </c>
      <c r="G50" s="521"/>
      <c r="H50" s="521"/>
      <c r="I50" s="521">
        <v>114.30850175976639</v>
      </c>
      <c r="J50" s="521">
        <v>115.05053280101943</v>
      </c>
      <c r="K50" s="521">
        <v>87.476854152093949</v>
      </c>
      <c r="L50" s="521">
        <v>93.841759363717316</v>
      </c>
      <c r="M50" s="521"/>
      <c r="N50" s="521"/>
      <c r="O50" s="521">
        <v>78.973535633402236</v>
      </c>
      <c r="P50" s="521"/>
      <c r="Q50" s="521">
        <v>76.136931193426221</v>
      </c>
      <c r="R50" s="522"/>
      <c r="S50" s="544">
        <v>0</v>
      </c>
      <c r="T50" s="503"/>
    </row>
    <row r="51" spans="1:20" ht="13.5" thickBot="1">
      <c r="C51" s="534" t="s">
        <v>344</v>
      </c>
      <c r="D51" s="535">
        <v>8.4600000000000009</v>
      </c>
      <c r="E51" s="536"/>
      <c r="F51" s="536">
        <v>7.89</v>
      </c>
      <c r="G51" s="536"/>
      <c r="H51" s="536"/>
      <c r="I51" s="536">
        <v>27.48</v>
      </c>
      <c r="J51" s="536">
        <v>1.02</v>
      </c>
      <c r="K51" s="536">
        <v>16.059999999999999</v>
      </c>
      <c r="L51" s="536">
        <v>37.520000000000003</v>
      </c>
      <c r="M51" s="536"/>
      <c r="N51" s="536"/>
      <c r="O51" s="536">
        <v>1.23</v>
      </c>
      <c r="P51" s="536"/>
      <c r="Q51" s="537">
        <v>0.33</v>
      </c>
      <c r="R51" s="538"/>
      <c r="S51" s="539">
        <v>99.990000000000009</v>
      </c>
      <c r="T51" s="503"/>
    </row>
  </sheetData>
  <mergeCells count="1">
    <mergeCell ref="C6:T6"/>
  </mergeCells>
  <conditionalFormatting sqref="D4:G4">
    <cfRule type="expression" dxfId="16" priority="17">
      <formula>$V$1&gt;0</formula>
    </cfRule>
  </conditionalFormatting>
  <conditionalFormatting sqref="D16:R16">
    <cfRule type="cellIs" dxfId="15" priority="11" operator="equal">
      <formula>0</formula>
    </cfRule>
  </conditionalFormatting>
  <conditionalFormatting sqref="D22:R22">
    <cfRule type="cellIs" dxfId="14" priority="9" operator="equal">
      <formula>0</formula>
    </cfRule>
  </conditionalFormatting>
  <conditionalFormatting sqref="D31:R31">
    <cfRule type="cellIs" dxfId="13" priority="7" operator="equal">
      <formula>0</formula>
    </cfRule>
  </conditionalFormatting>
  <conditionalFormatting sqref="D37:R37">
    <cfRule type="cellIs" dxfId="12" priority="5" operator="equal">
      <formula>0</formula>
    </cfRule>
  </conditionalFormatting>
  <conditionalFormatting sqref="D43:R43">
    <cfRule type="cellIs" dxfId="11" priority="3" operator="equal">
      <formula>0</formula>
    </cfRule>
  </conditionalFormatting>
  <conditionalFormatting sqref="D51:R51">
    <cfRule type="cellIs" dxfId="10" priority="1" operator="equal">
      <formula>0</formula>
    </cfRule>
  </conditionalFormatting>
  <conditionalFormatting sqref="D12:S15 D18:S21 D47:S50">
    <cfRule type="containsErrors" dxfId="9" priority="16" stopIfTrue="1">
      <formula>ISERROR(D12)</formula>
    </cfRule>
  </conditionalFormatting>
  <conditionalFormatting sqref="D27:S30">
    <cfRule type="containsErrors" dxfId="8" priority="15" stopIfTrue="1">
      <formula>ISERROR(D27)</formula>
    </cfRule>
  </conditionalFormatting>
  <conditionalFormatting sqref="D33:S36">
    <cfRule type="containsErrors" dxfId="7" priority="14" stopIfTrue="1">
      <formula>ISERROR(D33)</formula>
    </cfRule>
  </conditionalFormatting>
  <conditionalFormatting sqref="D39:S42">
    <cfRule type="containsErrors" dxfId="6" priority="13" stopIfTrue="1">
      <formula>ISERROR(D39)</formula>
    </cfRule>
  </conditionalFormatting>
  <conditionalFormatting sqref="S16">
    <cfRule type="containsErrors" dxfId="5" priority="12" stopIfTrue="1">
      <formula>ISERROR(S16)</formula>
    </cfRule>
  </conditionalFormatting>
  <conditionalFormatting sqref="S22">
    <cfRule type="containsErrors" dxfId="4" priority="10" stopIfTrue="1">
      <formula>ISERROR(S22)</formula>
    </cfRule>
  </conditionalFormatting>
  <conditionalFormatting sqref="S31">
    <cfRule type="containsErrors" dxfId="3" priority="8" stopIfTrue="1">
      <formula>ISERROR(S31)</formula>
    </cfRule>
  </conditionalFormatting>
  <conditionalFormatting sqref="S37">
    <cfRule type="containsErrors" dxfId="2" priority="6" stopIfTrue="1">
      <formula>ISERROR(S37)</formula>
    </cfRule>
  </conditionalFormatting>
  <conditionalFormatting sqref="S43">
    <cfRule type="containsErrors" dxfId="1" priority="4" stopIfTrue="1">
      <formula>ISERROR(S43)</formula>
    </cfRule>
  </conditionalFormatting>
  <conditionalFormatting sqref="S51">
    <cfRule type="containsErrors" dxfId="0"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31"/>
  <dimension ref="A1:T45"/>
  <sheetViews>
    <sheetView showGridLines="0" workbookViewId="0">
      <selection activeCell="N31" sqref="N31"/>
    </sheetView>
  </sheetViews>
  <sheetFormatPr defaultRowHeight="13"/>
  <cols>
    <col min="1" max="1" width="18.81640625" style="367" customWidth="1"/>
    <col min="2" max="2" width="14.26953125" style="367" customWidth="1"/>
    <col min="3" max="3" width="13.7265625" style="367" customWidth="1"/>
    <col min="4" max="4" width="15" style="367" customWidth="1"/>
    <col min="5" max="5" width="14.26953125" style="367" customWidth="1"/>
    <col min="6" max="6" width="22.81640625" style="367" customWidth="1"/>
    <col min="7" max="7" width="9.1796875" style="367"/>
    <col min="8" max="8" width="18.81640625" style="367" bestFit="1" customWidth="1"/>
    <col min="9" max="9" width="12.54296875" style="367" customWidth="1"/>
    <col min="10" max="251" width="9.1796875" style="367"/>
    <col min="252" max="252" width="4.453125" style="367" customWidth="1"/>
    <col min="253" max="253" width="20.81640625" style="367" customWidth="1"/>
    <col min="254" max="255" width="12" style="367" customWidth="1"/>
    <col min="256" max="256" width="14.54296875" style="367" customWidth="1"/>
    <col min="257" max="257" width="12.453125" style="367" customWidth="1"/>
    <col min="258" max="258" width="19.7265625" style="367" customWidth="1"/>
    <col min="259" max="259" width="9.1796875" style="367"/>
    <col min="260" max="260" width="16.81640625" style="367" customWidth="1"/>
    <col min="261" max="261" width="12.54296875" style="367" customWidth="1"/>
    <col min="262" max="262" width="11.7265625" style="367" customWidth="1"/>
    <col min="263" max="263" width="12.26953125" style="367" customWidth="1"/>
    <col min="264" max="507" width="9.1796875" style="367"/>
    <col min="508" max="508" width="4.453125" style="367" customWidth="1"/>
    <col min="509" max="509" width="20.81640625" style="367" customWidth="1"/>
    <col min="510" max="511" width="12" style="367" customWidth="1"/>
    <col min="512" max="512" width="14.54296875" style="367" customWidth="1"/>
    <col min="513" max="513" width="12.453125" style="367" customWidth="1"/>
    <col min="514" max="514" width="19.7265625" style="367" customWidth="1"/>
    <col min="515" max="515" width="9.1796875" style="367"/>
    <col min="516" max="516" width="16.81640625" style="367" customWidth="1"/>
    <col min="517" max="517" width="12.54296875" style="367" customWidth="1"/>
    <col min="518" max="518" width="11.7265625" style="367" customWidth="1"/>
    <col min="519" max="519" width="12.26953125" style="367" customWidth="1"/>
    <col min="520" max="763" width="9.1796875" style="367"/>
    <col min="764" max="764" width="4.453125" style="367" customWidth="1"/>
    <col min="765" max="765" width="20.81640625" style="367" customWidth="1"/>
    <col min="766" max="767" width="12" style="367" customWidth="1"/>
    <col min="768" max="768" width="14.54296875" style="367" customWidth="1"/>
    <col min="769" max="769" width="12.453125" style="367" customWidth="1"/>
    <col min="770" max="770" width="19.7265625" style="367" customWidth="1"/>
    <col min="771" max="771" width="9.1796875" style="367"/>
    <col min="772" max="772" width="16.81640625" style="367" customWidth="1"/>
    <col min="773" max="773" width="12.54296875" style="367" customWidth="1"/>
    <col min="774" max="774" width="11.7265625" style="367" customWidth="1"/>
    <col min="775" max="775" width="12.26953125" style="367" customWidth="1"/>
    <col min="776" max="1019" width="9.1796875" style="367"/>
    <col min="1020" max="1020" width="4.453125" style="367" customWidth="1"/>
    <col min="1021" max="1021" width="20.81640625" style="367" customWidth="1"/>
    <col min="1022" max="1023" width="12" style="367" customWidth="1"/>
    <col min="1024" max="1024" width="14.54296875" style="367" customWidth="1"/>
    <col min="1025" max="1025" width="12.453125" style="367" customWidth="1"/>
    <col min="1026" max="1026" width="19.7265625" style="367" customWidth="1"/>
    <col min="1027" max="1027" width="9.1796875" style="367"/>
    <col min="1028" max="1028" width="16.81640625" style="367" customWidth="1"/>
    <col min="1029" max="1029" width="12.54296875" style="367" customWidth="1"/>
    <col min="1030" max="1030" width="11.7265625" style="367" customWidth="1"/>
    <col min="1031" max="1031" width="12.26953125" style="367" customWidth="1"/>
    <col min="1032" max="1275" width="9.1796875" style="367"/>
    <col min="1276" max="1276" width="4.453125" style="367" customWidth="1"/>
    <col min="1277" max="1277" width="20.81640625" style="367" customWidth="1"/>
    <col min="1278" max="1279" width="12" style="367" customWidth="1"/>
    <col min="1280" max="1280" width="14.54296875" style="367" customWidth="1"/>
    <col min="1281" max="1281" width="12.453125" style="367" customWidth="1"/>
    <col min="1282" max="1282" width="19.7265625" style="367" customWidth="1"/>
    <col min="1283" max="1283" width="9.1796875" style="367"/>
    <col min="1284" max="1284" width="16.81640625" style="367" customWidth="1"/>
    <col min="1285" max="1285" width="12.54296875" style="367" customWidth="1"/>
    <col min="1286" max="1286" width="11.7265625" style="367" customWidth="1"/>
    <col min="1287" max="1287" width="12.26953125" style="367" customWidth="1"/>
    <col min="1288" max="1531" width="9.1796875" style="367"/>
    <col min="1532" max="1532" width="4.453125" style="367" customWidth="1"/>
    <col min="1533" max="1533" width="20.81640625" style="367" customWidth="1"/>
    <col min="1534" max="1535" width="12" style="367" customWidth="1"/>
    <col min="1536" max="1536" width="14.54296875" style="367" customWidth="1"/>
    <col min="1537" max="1537" width="12.453125" style="367" customWidth="1"/>
    <col min="1538" max="1538" width="19.7265625" style="367" customWidth="1"/>
    <col min="1539" max="1539" width="9.1796875" style="367"/>
    <col min="1540" max="1540" width="16.81640625" style="367" customWidth="1"/>
    <col min="1541" max="1541" width="12.54296875" style="367" customWidth="1"/>
    <col min="1542" max="1542" width="11.7265625" style="367" customWidth="1"/>
    <col min="1543" max="1543" width="12.26953125" style="367" customWidth="1"/>
    <col min="1544" max="1787" width="9.1796875" style="367"/>
    <col min="1788" max="1788" width="4.453125" style="367" customWidth="1"/>
    <col min="1789" max="1789" width="20.81640625" style="367" customWidth="1"/>
    <col min="1790" max="1791" width="12" style="367" customWidth="1"/>
    <col min="1792" max="1792" width="14.54296875" style="367" customWidth="1"/>
    <col min="1793" max="1793" width="12.453125" style="367" customWidth="1"/>
    <col min="1794" max="1794" width="19.7265625" style="367" customWidth="1"/>
    <col min="1795" max="1795" width="9.1796875" style="367"/>
    <col min="1796" max="1796" width="16.81640625" style="367" customWidth="1"/>
    <col min="1797" max="1797" width="12.54296875" style="367" customWidth="1"/>
    <col min="1798" max="1798" width="11.7265625" style="367" customWidth="1"/>
    <col min="1799" max="1799" width="12.26953125" style="367" customWidth="1"/>
    <col min="1800" max="2043" width="9.1796875" style="367"/>
    <col min="2044" max="2044" width="4.453125" style="367" customWidth="1"/>
    <col min="2045" max="2045" width="20.81640625" style="367" customWidth="1"/>
    <col min="2046" max="2047" width="12" style="367" customWidth="1"/>
    <col min="2048" max="2048" width="14.54296875" style="367" customWidth="1"/>
    <col min="2049" max="2049" width="12.453125" style="367" customWidth="1"/>
    <col min="2050" max="2050" width="19.7265625" style="367" customWidth="1"/>
    <col min="2051" max="2051" width="9.1796875" style="367"/>
    <col min="2052" max="2052" width="16.81640625" style="367" customWidth="1"/>
    <col min="2053" max="2053" width="12.54296875" style="367" customWidth="1"/>
    <col min="2054" max="2054" width="11.7265625" style="367" customWidth="1"/>
    <col min="2055" max="2055" width="12.26953125" style="367" customWidth="1"/>
    <col min="2056" max="2299" width="9.1796875" style="367"/>
    <col min="2300" max="2300" width="4.453125" style="367" customWidth="1"/>
    <col min="2301" max="2301" width="20.81640625" style="367" customWidth="1"/>
    <col min="2302" max="2303" width="12" style="367" customWidth="1"/>
    <col min="2304" max="2304" width="14.54296875" style="367" customWidth="1"/>
    <col min="2305" max="2305" width="12.453125" style="367" customWidth="1"/>
    <col min="2306" max="2306" width="19.7265625" style="367" customWidth="1"/>
    <col min="2307" max="2307" width="9.1796875" style="367"/>
    <col min="2308" max="2308" width="16.81640625" style="367" customWidth="1"/>
    <col min="2309" max="2309" width="12.54296875" style="367" customWidth="1"/>
    <col min="2310" max="2310" width="11.7265625" style="367" customWidth="1"/>
    <col min="2311" max="2311" width="12.26953125" style="367" customWidth="1"/>
    <col min="2312" max="2555" width="9.1796875" style="367"/>
    <col min="2556" max="2556" width="4.453125" style="367" customWidth="1"/>
    <col min="2557" max="2557" width="20.81640625" style="367" customWidth="1"/>
    <col min="2558" max="2559" width="12" style="367" customWidth="1"/>
    <col min="2560" max="2560" width="14.54296875" style="367" customWidth="1"/>
    <col min="2561" max="2561" width="12.453125" style="367" customWidth="1"/>
    <col min="2562" max="2562" width="19.7265625" style="367" customWidth="1"/>
    <col min="2563" max="2563" width="9.1796875" style="367"/>
    <col min="2564" max="2564" width="16.81640625" style="367" customWidth="1"/>
    <col min="2565" max="2565" width="12.54296875" style="367" customWidth="1"/>
    <col min="2566" max="2566" width="11.7265625" style="367" customWidth="1"/>
    <col min="2567" max="2567" width="12.26953125" style="367" customWidth="1"/>
    <col min="2568" max="2811" width="9.1796875" style="367"/>
    <col min="2812" max="2812" width="4.453125" style="367" customWidth="1"/>
    <col min="2813" max="2813" width="20.81640625" style="367" customWidth="1"/>
    <col min="2814" max="2815" width="12" style="367" customWidth="1"/>
    <col min="2816" max="2816" width="14.54296875" style="367" customWidth="1"/>
    <col min="2817" max="2817" width="12.453125" style="367" customWidth="1"/>
    <col min="2818" max="2818" width="19.7265625" style="367" customWidth="1"/>
    <col min="2819" max="2819" width="9.1796875" style="367"/>
    <col min="2820" max="2820" width="16.81640625" style="367" customWidth="1"/>
    <col min="2821" max="2821" width="12.54296875" style="367" customWidth="1"/>
    <col min="2822" max="2822" width="11.7265625" style="367" customWidth="1"/>
    <col min="2823" max="2823" width="12.26953125" style="367" customWidth="1"/>
    <col min="2824" max="3067" width="9.1796875" style="367"/>
    <col min="3068" max="3068" width="4.453125" style="367" customWidth="1"/>
    <col min="3069" max="3069" width="20.81640625" style="367" customWidth="1"/>
    <col min="3070" max="3071" width="12" style="367" customWidth="1"/>
    <col min="3072" max="3072" width="14.54296875" style="367" customWidth="1"/>
    <col min="3073" max="3073" width="12.453125" style="367" customWidth="1"/>
    <col min="3074" max="3074" width="19.7265625" style="367" customWidth="1"/>
    <col min="3075" max="3075" width="9.1796875" style="367"/>
    <col min="3076" max="3076" width="16.81640625" style="367" customWidth="1"/>
    <col min="3077" max="3077" width="12.54296875" style="367" customWidth="1"/>
    <col min="3078" max="3078" width="11.7265625" style="367" customWidth="1"/>
    <col min="3079" max="3079" width="12.26953125" style="367" customWidth="1"/>
    <col min="3080" max="3323" width="9.1796875" style="367"/>
    <col min="3324" max="3324" width="4.453125" style="367" customWidth="1"/>
    <col min="3325" max="3325" width="20.81640625" style="367" customWidth="1"/>
    <col min="3326" max="3327" width="12" style="367" customWidth="1"/>
    <col min="3328" max="3328" width="14.54296875" style="367" customWidth="1"/>
    <col min="3329" max="3329" width="12.453125" style="367" customWidth="1"/>
    <col min="3330" max="3330" width="19.7265625" style="367" customWidth="1"/>
    <col min="3331" max="3331" width="9.1796875" style="367"/>
    <col min="3332" max="3332" width="16.81640625" style="367" customWidth="1"/>
    <col min="3333" max="3333" width="12.54296875" style="367" customWidth="1"/>
    <col min="3334" max="3334" width="11.7265625" style="367" customWidth="1"/>
    <col min="3335" max="3335" width="12.26953125" style="367" customWidth="1"/>
    <col min="3336" max="3579" width="9.1796875" style="367"/>
    <col min="3580" max="3580" width="4.453125" style="367" customWidth="1"/>
    <col min="3581" max="3581" width="20.81640625" style="367" customWidth="1"/>
    <col min="3582" max="3583" width="12" style="367" customWidth="1"/>
    <col min="3584" max="3584" width="14.54296875" style="367" customWidth="1"/>
    <col min="3585" max="3585" width="12.453125" style="367" customWidth="1"/>
    <col min="3586" max="3586" width="19.7265625" style="367" customWidth="1"/>
    <col min="3587" max="3587" width="9.1796875" style="367"/>
    <col min="3588" max="3588" width="16.81640625" style="367" customWidth="1"/>
    <col min="3589" max="3589" width="12.54296875" style="367" customWidth="1"/>
    <col min="3590" max="3590" width="11.7265625" style="367" customWidth="1"/>
    <col min="3591" max="3591" width="12.26953125" style="367" customWidth="1"/>
    <col min="3592" max="3835" width="9.1796875" style="367"/>
    <col min="3836" max="3836" width="4.453125" style="367" customWidth="1"/>
    <col min="3837" max="3837" width="20.81640625" style="367" customWidth="1"/>
    <col min="3838" max="3839" width="12" style="367" customWidth="1"/>
    <col min="3840" max="3840" width="14.54296875" style="367" customWidth="1"/>
    <col min="3841" max="3841" width="12.453125" style="367" customWidth="1"/>
    <col min="3842" max="3842" width="19.7265625" style="367" customWidth="1"/>
    <col min="3843" max="3843" width="9.1796875" style="367"/>
    <col min="3844" max="3844" width="16.81640625" style="367" customWidth="1"/>
    <col min="3845" max="3845" width="12.54296875" style="367" customWidth="1"/>
    <col min="3846" max="3846" width="11.7265625" style="367" customWidth="1"/>
    <col min="3847" max="3847" width="12.26953125" style="367" customWidth="1"/>
    <col min="3848" max="4091" width="9.1796875" style="367"/>
    <col min="4092" max="4092" width="4.453125" style="367" customWidth="1"/>
    <col min="4093" max="4093" width="20.81640625" style="367" customWidth="1"/>
    <col min="4094" max="4095" width="12" style="367" customWidth="1"/>
    <col min="4096" max="4096" width="14.54296875" style="367" customWidth="1"/>
    <col min="4097" max="4097" width="12.453125" style="367" customWidth="1"/>
    <col min="4098" max="4098" width="19.7265625" style="367" customWidth="1"/>
    <col min="4099" max="4099" width="9.1796875" style="367"/>
    <col min="4100" max="4100" width="16.81640625" style="367" customWidth="1"/>
    <col min="4101" max="4101" width="12.54296875" style="367" customWidth="1"/>
    <col min="4102" max="4102" width="11.7265625" style="367" customWidth="1"/>
    <col min="4103" max="4103" width="12.26953125" style="367" customWidth="1"/>
    <col min="4104" max="4347" width="9.1796875" style="367"/>
    <col min="4348" max="4348" width="4.453125" style="367" customWidth="1"/>
    <col min="4349" max="4349" width="20.81640625" style="367" customWidth="1"/>
    <col min="4350" max="4351" width="12" style="367" customWidth="1"/>
    <col min="4352" max="4352" width="14.54296875" style="367" customWidth="1"/>
    <col min="4353" max="4353" width="12.453125" style="367" customWidth="1"/>
    <col min="4354" max="4354" width="19.7265625" style="367" customWidth="1"/>
    <col min="4355" max="4355" width="9.1796875" style="367"/>
    <col min="4356" max="4356" width="16.81640625" style="367" customWidth="1"/>
    <col min="4357" max="4357" width="12.54296875" style="367" customWidth="1"/>
    <col min="4358" max="4358" width="11.7265625" style="367" customWidth="1"/>
    <col min="4359" max="4359" width="12.26953125" style="367" customWidth="1"/>
    <col min="4360" max="4603" width="9.1796875" style="367"/>
    <col min="4604" max="4604" width="4.453125" style="367" customWidth="1"/>
    <col min="4605" max="4605" width="20.81640625" style="367" customWidth="1"/>
    <col min="4606" max="4607" width="12" style="367" customWidth="1"/>
    <col min="4608" max="4608" width="14.54296875" style="367" customWidth="1"/>
    <col min="4609" max="4609" width="12.453125" style="367" customWidth="1"/>
    <col min="4610" max="4610" width="19.7265625" style="367" customWidth="1"/>
    <col min="4611" max="4611" width="9.1796875" style="367"/>
    <col min="4612" max="4612" width="16.81640625" style="367" customWidth="1"/>
    <col min="4613" max="4613" width="12.54296875" style="367" customWidth="1"/>
    <col min="4614" max="4614" width="11.7265625" style="367" customWidth="1"/>
    <col min="4615" max="4615" width="12.26953125" style="367" customWidth="1"/>
    <col min="4616" max="4859" width="9.1796875" style="367"/>
    <col min="4860" max="4860" width="4.453125" style="367" customWidth="1"/>
    <col min="4861" max="4861" width="20.81640625" style="367" customWidth="1"/>
    <col min="4862" max="4863" width="12" style="367" customWidth="1"/>
    <col min="4864" max="4864" width="14.54296875" style="367" customWidth="1"/>
    <col min="4865" max="4865" width="12.453125" style="367" customWidth="1"/>
    <col min="4866" max="4866" width="19.7265625" style="367" customWidth="1"/>
    <col min="4867" max="4867" width="9.1796875" style="367"/>
    <col min="4868" max="4868" width="16.81640625" style="367" customWidth="1"/>
    <col min="4869" max="4869" width="12.54296875" style="367" customWidth="1"/>
    <col min="4870" max="4870" width="11.7265625" style="367" customWidth="1"/>
    <col min="4871" max="4871" width="12.26953125" style="367" customWidth="1"/>
    <col min="4872" max="5115" width="9.1796875" style="367"/>
    <col min="5116" max="5116" width="4.453125" style="367" customWidth="1"/>
    <col min="5117" max="5117" width="20.81640625" style="367" customWidth="1"/>
    <col min="5118" max="5119" width="12" style="367" customWidth="1"/>
    <col min="5120" max="5120" width="14.54296875" style="367" customWidth="1"/>
    <col min="5121" max="5121" width="12.453125" style="367" customWidth="1"/>
    <col min="5122" max="5122" width="19.7265625" style="367" customWidth="1"/>
    <col min="5123" max="5123" width="9.1796875" style="367"/>
    <col min="5124" max="5124" width="16.81640625" style="367" customWidth="1"/>
    <col min="5125" max="5125" width="12.54296875" style="367" customWidth="1"/>
    <col min="5126" max="5126" width="11.7265625" style="367" customWidth="1"/>
    <col min="5127" max="5127" width="12.26953125" style="367" customWidth="1"/>
    <col min="5128" max="5371" width="9.1796875" style="367"/>
    <col min="5372" max="5372" width="4.453125" style="367" customWidth="1"/>
    <col min="5373" max="5373" width="20.81640625" style="367" customWidth="1"/>
    <col min="5374" max="5375" width="12" style="367" customWidth="1"/>
    <col min="5376" max="5376" width="14.54296875" style="367" customWidth="1"/>
    <col min="5377" max="5377" width="12.453125" style="367" customWidth="1"/>
    <col min="5378" max="5378" width="19.7265625" style="367" customWidth="1"/>
    <col min="5379" max="5379" width="9.1796875" style="367"/>
    <col min="5380" max="5380" width="16.81640625" style="367" customWidth="1"/>
    <col min="5381" max="5381" width="12.54296875" style="367" customWidth="1"/>
    <col min="5382" max="5382" width="11.7265625" style="367" customWidth="1"/>
    <col min="5383" max="5383" width="12.26953125" style="367" customWidth="1"/>
    <col min="5384" max="5627" width="9.1796875" style="367"/>
    <col min="5628" max="5628" width="4.453125" style="367" customWidth="1"/>
    <col min="5629" max="5629" width="20.81640625" style="367" customWidth="1"/>
    <col min="5630" max="5631" width="12" style="367" customWidth="1"/>
    <col min="5632" max="5632" width="14.54296875" style="367" customWidth="1"/>
    <col min="5633" max="5633" width="12.453125" style="367" customWidth="1"/>
    <col min="5634" max="5634" width="19.7265625" style="367" customWidth="1"/>
    <col min="5635" max="5635" width="9.1796875" style="367"/>
    <col min="5636" max="5636" width="16.81640625" style="367" customWidth="1"/>
    <col min="5637" max="5637" width="12.54296875" style="367" customWidth="1"/>
    <col min="5638" max="5638" width="11.7265625" style="367" customWidth="1"/>
    <col min="5639" max="5639" width="12.26953125" style="367" customWidth="1"/>
    <col min="5640" max="5883" width="9.1796875" style="367"/>
    <col min="5884" max="5884" width="4.453125" style="367" customWidth="1"/>
    <col min="5885" max="5885" width="20.81640625" style="367" customWidth="1"/>
    <col min="5886" max="5887" width="12" style="367" customWidth="1"/>
    <col min="5888" max="5888" width="14.54296875" style="367" customWidth="1"/>
    <col min="5889" max="5889" width="12.453125" style="367" customWidth="1"/>
    <col min="5890" max="5890" width="19.7265625" style="367" customWidth="1"/>
    <col min="5891" max="5891" width="9.1796875" style="367"/>
    <col min="5892" max="5892" width="16.81640625" style="367" customWidth="1"/>
    <col min="5893" max="5893" width="12.54296875" style="367" customWidth="1"/>
    <col min="5894" max="5894" width="11.7265625" style="367" customWidth="1"/>
    <col min="5895" max="5895" width="12.26953125" style="367" customWidth="1"/>
    <col min="5896" max="6139" width="9.1796875" style="367"/>
    <col min="6140" max="6140" width="4.453125" style="367" customWidth="1"/>
    <col min="6141" max="6141" width="20.81640625" style="367" customWidth="1"/>
    <col min="6142" max="6143" width="12" style="367" customWidth="1"/>
    <col min="6144" max="6144" width="14.54296875" style="367" customWidth="1"/>
    <col min="6145" max="6145" width="12.453125" style="367" customWidth="1"/>
    <col min="6146" max="6146" width="19.7265625" style="367" customWidth="1"/>
    <col min="6147" max="6147" width="9.1796875" style="367"/>
    <col min="6148" max="6148" width="16.81640625" style="367" customWidth="1"/>
    <col min="6149" max="6149" width="12.54296875" style="367" customWidth="1"/>
    <col min="6150" max="6150" width="11.7265625" style="367" customWidth="1"/>
    <col min="6151" max="6151" width="12.26953125" style="367" customWidth="1"/>
    <col min="6152" max="6395" width="9.1796875" style="367"/>
    <col min="6396" max="6396" width="4.453125" style="367" customWidth="1"/>
    <col min="6397" max="6397" width="20.81640625" style="367" customWidth="1"/>
    <col min="6398" max="6399" width="12" style="367" customWidth="1"/>
    <col min="6400" max="6400" width="14.54296875" style="367" customWidth="1"/>
    <col min="6401" max="6401" width="12.453125" style="367" customWidth="1"/>
    <col min="6402" max="6402" width="19.7265625" style="367" customWidth="1"/>
    <col min="6403" max="6403" width="9.1796875" style="367"/>
    <col min="6404" max="6404" width="16.81640625" style="367" customWidth="1"/>
    <col min="6405" max="6405" width="12.54296875" style="367" customWidth="1"/>
    <col min="6406" max="6406" width="11.7265625" style="367" customWidth="1"/>
    <col min="6407" max="6407" width="12.26953125" style="367" customWidth="1"/>
    <col min="6408" max="6651" width="9.1796875" style="367"/>
    <col min="6652" max="6652" width="4.453125" style="367" customWidth="1"/>
    <col min="6653" max="6653" width="20.81640625" style="367" customWidth="1"/>
    <col min="6654" max="6655" width="12" style="367" customWidth="1"/>
    <col min="6656" max="6656" width="14.54296875" style="367" customWidth="1"/>
    <col min="6657" max="6657" width="12.453125" style="367" customWidth="1"/>
    <col min="6658" max="6658" width="19.7265625" style="367" customWidth="1"/>
    <col min="6659" max="6659" width="9.1796875" style="367"/>
    <col min="6660" max="6660" width="16.81640625" style="367" customWidth="1"/>
    <col min="6661" max="6661" width="12.54296875" style="367" customWidth="1"/>
    <col min="6662" max="6662" width="11.7265625" style="367" customWidth="1"/>
    <col min="6663" max="6663" width="12.26953125" style="367" customWidth="1"/>
    <col min="6664" max="6907" width="9.1796875" style="367"/>
    <col min="6908" max="6908" width="4.453125" style="367" customWidth="1"/>
    <col min="6909" max="6909" width="20.81640625" style="367" customWidth="1"/>
    <col min="6910" max="6911" width="12" style="367" customWidth="1"/>
    <col min="6912" max="6912" width="14.54296875" style="367" customWidth="1"/>
    <col min="6913" max="6913" width="12.453125" style="367" customWidth="1"/>
    <col min="6914" max="6914" width="19.7265625" style="367" customWidth="1"/>
    <col min="6915" max="6915" width="9.1796875" style="367"/>
    <col min="6916" max="6916" width="16.81640625" style="367" customWidth="1"/>
    <col min="6917" max="6917" width="12.54296875" style="367" customWidth="1"/>
    <col min="6918" max="6918" width="11.7265625" style="367" customWidth="1"/>
    <col min="6919" max="6919" width="12.26953125" style="367" customWidth="1"/>
    <col min="6920" max="7163" width="9.1796875" style="367"/>
    <col min="7164" max="7164" width="4.453125" style="367" customWidth="1"/>
    <col min="7165" max="7165" width="20.81640625" style="367" customWidth="1"/>
    <col min="7166" max="7167" width="12" style="367" customWidth="1"/>
    <col min="7168" max="7168" width="14.54296875" style="367" customWidth="1"/>
    <col min="7169" max="7169" width="12.453125" style="367" customWidth="1"/>
    <col min="7170" max="7170" width="19.7265625" style="367" customWidth="1"/>
    <col min="7171" max="7171" width="9.1796875" style="367"/>
    <col min="7172" max="7172" width="16.81640625" style="367" customWidth="1"/>
    <col min="7173" max="7173" width="12.54296875" style="367" customWidth="1"/>
    <col min="7174" max="7174" width="11.7265625" style="367" customWidth="1"/>
    <col min="7175" max="7175" width="12.26953125" style="367" customWidth="1"/>
    <col min="7176" max="7419" width="9.1796875" style="367"/>
    <col min="7420" max="7420" width="4.453125" style="367" customWidth="1"/>
    <col min="7421" max="7421" width="20.81640625" style="367" customWidth="1"/>
    <col min="7422" max="7423" width="12" style="367" customWidth="1"/>
    <col min="7424" max="7424" width="14.54296875" style="367" customWidth="1"/>
    <col min="7425" max="7425" width="12.453125" style="367" customWidth="1"/>
    <col min="7426" max="7426" width="19.7265625" style="367" customWidth="1"/>
    <col min="7427" max="7427" width="9.1796875" style="367"/>
    <col min="7428" max="7428" width="16.81640625" style="367" customWidth="1"/>
    <col min="7429" max="7429" width="12.54296875" style="367" customWidth="1"/>
    <col min="7430" max="7430" width="11.7265625" style="367" customWidth="1"/>
    <col min="7431" max="7431" width="12.26953125" style="367" customWidth="1"/>
    <col min="7432" max="7675" width="9.1796875" style="367"/>
    <col min="7676" max="7676" width="4.453125" style="367" customWidth="1"/>
    <col min="7677" max="7677" width="20.81640625" style="367" customWidth="1"/>
    <col min="7678" max="7679" width="12" style="367" customWidth="1"/>
    <col min="7680" max="7680" width="14.54296875" style="367" customWidth="1"/>
    <col min="7681" max="7681" width="12.453125" style="367" customWidth="1"/>
    <col min="7682" max="7682" width="19.7265625" style="367" customWidth="1"/>
    <col min="7683" max="7683" width="9.1796875" style="367"/>
    <col min="7684" max="7684" width="16.81640625" style="367" customWidth="1"/>
    <col min="7685" max="7685" width="12.54296875" style="367" customWidth="1"/>
    <col min="7686" max="7686" width="11.7265625" style="367" customWidth="1"/>
    <col min="7687" max="7687" width="12.26953125" style="367" customWidth="1"/>
    <col min="7688" max="7931" width="9.1796875" style="367"/>
    <col min="7932" max="7932" width="4.453125" style="367" customWidth="1"/>
    <col min="7933" max="7933" width="20.81640625" style="367" customWidth="1"/>
    <col min="7934" max="7935" width="12" style="367" customWidth="1"/>
    <col min="7936" max="7936" width="14.54296875" style="367" customWidth="1"/>
    <col min="7937" max="7937" width="12.453125" style="367" customWidth="1"/>
    <col min="7938" max="7938" width="19.7265625" style="367" customWidth="1"/>
    <col min="7939" max="7939" width="9.1796875" style="367"/>
    <col min="7940" max="7940" width="16.81640625" style="367" customWidth="1"/>
    <col min="7941" max="7941" width="12.54296875" style="367" customWidth="1"/>
    <col min="7942" max="7942" width="11.7265625" style="367" customWidth="1"/>
    <col min="7943" max="7943" width="12.26953125" style="367" customWidth="1"/>
    <col min="7944" max="8187" width="9.1796875" style="367"/>
    <col min="8188" max="8188" width="4.453125" style="367" customWidth="1"/>
    <col min="8189" max="8189" width="20.81640625" style="367" customWidth="1"/>
    <col min="8190" max="8191" width="12" style="367" customWidth="1"/>
    <col min="8192" max="8192" width="14.54296875" style="367" customWidth="1"/>
    <col min="8193" max="8193" width="12.453125" style="367" customWidth="1"/>
    <col min="8194" max="8194" width="19.7265625" style="367" customWidth="1"/>
    <col min="8195" max="8195" width="9.1796875" style="367"/>
    <col min="8196" max="8196" width="16.81640625" style="367" customWidth="1"/>
    <col min="8197" max="8197" width="12.54296875" style="367" customWidth="1"/>
    <col min="8198" max="8198" width="11.7265625" style="367" customWidth="1"/>
    <col min="8199" max="8199" width="12.26953125" style="367" customWidth="1"/>
    <col min="8200" max="8443" width="9.1796875" style="367"/>
    <col min="8444" max="8444" width="4.453125" style="367" customWidth="1"/>
    <col min="8445" max="8445" width="20.81640625" style="367" customWidth="1"/>
    <col min="8446" max="8447" width="12" style="367" customWidth="1"/>
    <col min="8448" max="8448" width="14.54296875" style="367" customWidth="1"/>
    <col min="8449" max="8449" width="12.453125" style="367" customWidth="1"/>
    <col min="8450" max="8450" width="19.7265625" style="367" customWidth="1"/>
    <col min="8451" max="8451" width="9.1796875" style="367"/>
    <col min="8452" max="8452" width="16.81640625" style="367" customWidth="1"/>
    <col min="8453" max="8453" width="12.54296875" style="367" customWidth="1"/>
    <col min="8454" max="8454" width="11.7265625" style="367" customWidth="1"/>
    <col min="8455" max="8455" width="12.26953125" style="367" customWidth="1"/>
    <col min="8456" max="8699" width="9.1796875" style="367"/>
    <col min="8700" max="8700" width="4.453125" style="367" customWidth="1"/>
    <col min="8701" max="8701" width="20.81640625" style="367" customWidth="1"/>
    <col min="8702" max="8703" width="12" style="367" customWidth="1"/>
    <col min="8704" max="8704" width="14.54296875" style="367" customWidth="1"/>
    <col min="8705" max="8705" width="12.453125" style="367" customWidth="1"/>
    <col min="8706" max="8706" width="19.7265625" style="367" customWidth="1"/>
    <col min="8707" max="8707" width="9.1796875" style="367"/>
    <col min="8708" max="8708" width="16.81640625" style="367" customWidth="1"/>
    <col min="8709" max="8709" width="12.54296875" style="367" customWidth="1"/>
    <col min="8710" max="8710" width="11.7265625" style="367" customWidth="1"/>
    <col min="8711" max="8711" width="12.26953125" style="367" customWidth="1"/>
    <col min="8712" max="8955" width="9.1796875" style="367"/>
    <col min="8956" max="8956" width="4.453125" style="367" customWidth="1"/>
    <col min="8957" max="8957" width="20.81640625" style="367" customWidth="1"/>
    <col min="8958" max="8959" width="12" style="367" customWidth="1"/>
    <col min="8960" max="8960" width="14.54296875" style="367" customWidth="1"/>
    <col min="8961" max="8961" width="12.453125" style="367" customWidth="1"/>
    <col min="8962" max="8962" width="19.7265625" style="367" customWidth="1"/>
    <col min="8963" max="8963" width="9.1796875" style="367"/>
    <col min="8964" max="8964" width="16.81640625" style="367" customWidth="1"/>
    <col min="8965" max="8965" width="12.54296875" style="367" customWidth="1"/>
    <col min="8966" max="8966" width="11.7265625" style="367" customWidth="1"/>
    <col min="8967" max="8967" width="12.26953125" style="367" customWidth="1"/>
    <col min="8968" max="9211" width="9.1796875" style="367"/>
    <col min="9212" max="9212" width="4.453125" style="367" customWidth="1"/>
    <col min="9213" max="9213" width="20.81640625" style="367" customWidth="1"/>
    <col min="9214" max="9215" width="12" style="367" customWidth="1"/>
    <col min="9216" max="9216" width="14.54296875" style="367" customWidth="1"/>
    <col min="9217" max="9217" width="12.453125" style="367" customWidth="1"/>
    <col min="9218" max="9218" width="19.7265625" style="367" customWidth="1"/>
    <col min="9219" max="9219" width="9.1796875" style="367"/>
    <col min="9220" max="9220" width="16.81640625" style="367" customWidth="1"/>
    <col min="9221" max="9221" width="12.54296875" style="367" customWidth="1"/>
    <col min="9222" max="9222" width="11.7265625" style="367" customWidth="1"/>
    <col min="9223" max="9223" width="12.26953125" style="367" customWidth="1"/>
    <col min="9224" max="9467" width="9.1796875" style="367"/>
    <col min="9468" max="9468" width="4.453125" style="367" customWidth="1"/>
    <col min="9469" max="9469" width="20.81640625" style="367" customWidth="1"/>
    <col min="9470" max="9471" width="12" style="367" customWidth="1"/>
    <col min="9472" max="9472" width="14.54296875" style="367" customWidth="1"/>
    <col min="9473" max="9473" width="12.453125" style="367" customWidth="1"/>
    <col min="9474" max="9474" width="19.7265625" style="367" customWidth="1"/>
    <col min="9475" max="9475" width="9.1796875" style="367"/>
    <col min="9476" max="9476" width="16.81640625" style="367" customWidth="1"/>
    <col min="9477" max="9477" width="12.54296875" style="367" customWidth="1"/>
    <col min="9478" max="9478" width="11.7265625" style="367" customWidth="1"/>
    <col min="9479" max="9479" width="12.26953125" style="367" customWidth="1"/>
    <col min="9480" max="9723" width="9.1796875" style="367"/>
    <col min="9724" max="9724" width="4.453125" style="367" customWidth="1"/>
    <col min="9725" max="9725" width="20.81640625" style="367" customWidth="1"/>
    <col min="9726" max="9727" width="12" style="367" customWidth="1"/>
    <col min="9728" max="9728" width="14.54296875" style="367" customWidth="1"/>
    <col min="9729" max="9729" width="12.453125" style="367" customWidth="1"/>
    <col min="9730" max="9730" width="19.7265625" style="367" customWidth="1"/>
    <col min="9731" max="9731" width="9.1796875" style="367"/>
    <col min="9732" max="9732" width="16.81640625" style="367" customWidth="1"/>
    <col min="9733" max="9733" width="12.54296875" style="367" customWidth="1"/>
    <col min="9734" max="9734" width="11.7265625" style="367" customWidth="1"/>
    <col min="9735" max="9735" width="12.26953125" style="367" customWidth="1"/>
    <col min="9736" max="9979" width="9.1796875" style="367"/>
    <col min="9980" max="9980" width="4.453125" style="367" customWidth="1"/>
    <col min="9981" max="9981" width="20.81640625" style="367" customWidth="1"/>
    <col min="9982" max="9983" width="12" style="367" customWidth="1"/>
    <col min="9984" max="9984" width="14.54296875" style="367" customWidth="1"/>
    <col min="9985" max="9985" width="12.453125" style="367" customWidth="1"/>
    <col min="9986" max="9986" width="19.7265625" style="367" customWidth="1"/>
    <col min="9987" max="9987" width="9.1796875" style="367"/>
    <col min="9988" max="9988" width="16.81640625" style="367" customWidth="1"/>
    <col min="9989" max="9989" width="12.54296875" style="367" customWidth="1"/>
    <col min="9990" max="9990" width="11.7265625" style="367" customWidth="1"/>
    <col min="9991" max="9991" width="12.26953125" style="367" customWidth="1"/>
    <col min="9992" max="10235" width="9.1796875" style="367"/>
    <col min="10236" max="10236" width="4.453125" style="367" customWidth="1"/>
    <col min="10237" max="10237" width="20.81640625" style="367" customWidth="1"/>
    <col min="10238" max="10239" width="12" style="367" customWidth="1"/>
    <col min="10240" max="10240" width="14.54296875" style="367" customWidth="1"/>
    <col min="10241" max="10241" width="12.453125" style="367" customWidth="1"/>
    <col min="10242" max="10242" width="19.7265625" style="367" customWidth="1"/>
    <col min="10243" max="10243" width="9.1796875" style="367"/>
    <col min="10244" max="10244" width="16.81640625" style="367" customWidth="1"/>
    <col min="10245" max="10245" width="12.54296875" style="367" customWidth="1"/>
    <col min="10246" max="10246" width="11.7265625" style="367" customWidth="1"/>
    <col min="10247" max="10247" width="12.26953125" style="367" customWidth="1"/>
    <col min="10248" max="10491" width="9.1796875" style="367"/>
    <col min="10492" max="10492" width="4.453125" style="367" customWidth="1"/>
    <col min="10493" max="10493" width="20.81640625" style="367" customWidth="1"/>
    <col min="10494" max="10495" width="12" style="367" customWidth="1"/>
    <col min="10496" max="10496" width="14.54296875" style="367" customWidth="1"/>
    <col min="10497" max="10497" width="12.453125" style="367" customWidth="1"/>
    <col min="10498" max="10498" width="19.7265625" style="367" customWidth="1"/>
    <col min="10499" max="10499" width="9.1796875" style="367"/>
    <col min="10500" max="10500" width="16.81640625" style="367" customWidth="1"/>
    <col min="10501" max="10501" width="12.54296875" style="367" customWidth="1"/>
    <col min="10502" max="10502" width="11.7265625" style="367" customWidth="1"/>
    <col min="10503" max="10503" width="12.26953125" style="367" customWidth="1"/>
    <col min="10504" max="10747" width="9.1796875" style="367"/>
    <col min="10748" max="10748" width="4.453125" style="367" customWidth="1"/>
    <col min="10749" max="10749" width="20.81640625" style="367" customWidth="1"/>
    <col min="10750" max="10751" width="12" style="367" customWidth="1"/>
    <col min="10752" max="10752" width="14.54296875" style="367" customWidth="1"/>
    <col min="10753" max="10753" width="12.453125" style="367" customWidth="1"/>
    <col min="10754" max="10754" width="19.7265625" style="367" customWidth="1"/>
    <col min="10755" max="10755" width="9.1796875" style="367"/>
    <col min="10756" max="10756" width="16.81640625" style="367" customWidth="1"/>
    <col min="10757" max="10757" width="12.54296875" style="367" customWidth="1"/>
    <col min="10758" max="10758" width="11.7265625" style="367" customWidth="1"/>
    <col min="10759" max="10759" width="12.26953125" style="367" customWidth="1"/>
    <col min="10760" max="11003" width="9.1796875" style="367"/>
    <col min="11004" max="11004" width="4.453125" style="367" customWidth="1"/>
    <col min="11005" max="11005" width="20.81640625" style="367" customWidth="1"/>
    <col min="11006" max="11007" width="12" style="367" customWidth="1"/>
    <col min="11008" max="11008" width="14.54296875" style="367" customWidth="1"/>
    <col min="11009" max="11009" width="12.453125" style="367" customWidth="1"/>
    <col min="11010" max="11010" width="19.7265625" style="367" customWidth="1"/>
    <col min="11011" max="11011" width="9.1796875" style="367"/>
    <col min="11012" max="11012" width="16.81640625" style="367" customWidth="1"/>
    <col min="11013" max="11013" width="12.54296875" style="367" customWidth="1"/>
    <col min="11014" max="11014" width="11.7265625" style="367" customWidth="1"/>
    <col min="11015" max="11015" width="12.26953125" style="367" customWidth="1"/>
    <col min="11016" max="11259" width="9.1796875" style="367"/>
    <col min="11260" max="11260" width="4.453125" style="367" customWidth="1"/>
    <col min="11261" max="11261" width="20.81640625" style="367" customWidth="1"/>
    <col min="11262" max="11263" width="12" style="367" customWidth="1"/>
    <col min="11264" max="11264" width="14.54296875" style="367" customWidth="1"/>
    <col min="11265" max="11265" width="12.453125" style="367" customWidth="1"/>
    <col min="11266" max="11266" width="19.7265625" style="367" customWidth="1"/>
    <col min="11267" max="11267" width="9.1796875" style="367"/>
    <col min="11268" max="11268" width="16.81640625" style="367" customWidth="1"/>
    <col min="11269" max="11269" width="12.54296875" style="367" customWidth="1"/>
    <col min="11270" max="11270" width="11.7265625" style="367" customWidth="1"/>
    <col min="11271" max="11271" width="12.26953125" style="367" customWidth="1"/>
    <col min="11272" max="11515" width="9.1796875" style="367"/>
    <col min="11516" max="11516" width="4.453125" style="367" customWidth="1"/>
    <col min="11517" max="11517" width="20.81640625" style="367" customWidth="1"/>
    <col min="11518" max="11519" width="12" style="367" customWidth="1"/>
    <col min="11520" max="11520" width="14.54296875" style="367" customWidth="1"/>
    <col min="11521" max="11521" width="12.453125" style="367" customWidth="1"/>
    <col min="11522" max="11522" width="19.7265625" style="367" customWidth="1"/>
    <col min="11523" max="11523" width="9.1796875" style="367"/>
    <col min="11524" max="11524" width="16.81640625" style="367" customWidth="1"/>
    <col min="11525" max="11525" width="12.54296875" style="367" customWidth="1"/>
    <col min="11526" max="11526" width="11.7265625" style="367" customWidth="1"/>
    <col min="11527" max="11527" width="12.26953125" style="367" customWidth="1"/>
    <col min="11528" max="11771" width="9.1796875" style="367"/>
    <col min="11772" max="11772" width="4.453125" style="367" customWidth="1"/>
    <col min="11773" max="11773" width="20.81640625" style="367" customWidth="1"/>
    <col min="11774" max="11775" width="12" style="367" customWidth="1"/>
    <col min="11776" max="11776" width="14.54296875" style="367" customWidth="1"/>
    <col min="11777" max="11777" width="12.453125" style="367" customWidth="1"/>
    <col min="11778" max="11778" width="19.7265625" style="367" customWidth="1"/>
    <col min="11779" max="11779" width="9.1796875" style="367"/>
    <col min="11780" max="11780" width="16.81640625" style="367" customWidth="1"/>
    <col min="11781" max="11781" width="12.54296875" style="367" customWidth="1"/>
    <col min="11782" max="11782" width="11.7265625" style="367" customWidth="1"/>
    <col min="11783" max="11783" width="12.26953125" style="367" customWidth="1"/>
    <col min="11784" max="12027" width="9.1796875" style="367"/>
    <col min="12028" max="12028" width="4.453125" style="367" customWidth="1"/>
    <col min="12029" max="12029" width="20.81640625" style="367" customWidth="1"/>
    <col min="12030" max="12031" width="12" style="367" customWidth="1"/>
    <col min="12032" max="12032" width="14.54296875" style="367" customWidth="1"/>
    <col min="12033" max="12033" width="12.453125" style="367" customWidth="1"/>
    <col min="12034" max="12034" width="19.7265625" style="367" customWidth="1"/>
    <col min="12035" max="12035" width="9.1796875" style="367"/>
    <col min="12036" max="12036" width="16.81640625" style="367" customWidth="1"/>
    <col min="12037" max="12037" width="12.54296875" style="367" customWidth="1"/>
    <col min="12038" max="12038" width="11.7265625" style="367" customWidth="1"/>
    <col min="12039" max="12039" width="12.26953125" style="367" customWidth="1"/>
    <col min="12040" max="12283" width="9.1796875" style="367"/>
    <col min="12284" max="12284" width="4.453125" style="367" customWidth="1"/>
    <col min="12285" max="12285" width="20.81640625" style="367" customWidth="1"/>
    <col min="12286" max="12287" width="12" style="367" customWidth="1"/>
    <col min="12288" max="12288" width="14.54296875" style="367" customWidth="1"/>
    <col min="12289" max="12289" width="12.453125" style="367" customWidth="1"/>
    <col min="12290" max="12290" width="19.7265625" style="367" customWidth="1"/>
    <col min="12291" max="12291" width="9.1796875" style="367"/>
    <col min="12292" max="12292" width="16.81640625" style="367" customWidth="1"/>
    <col min="12293" max="12293" width="12.54296875" style="367" customWidth="1"/>
    <col min="12294" max="12294" width="11.7265625" style="367" customWidth="1"/>
    <col min="12295" max="12295" width="12.26953125" style="367" customWidth="1"/>
    <col min="12296" max="12539" width="9.1796875" style="367"/>
    <col min="12540" max="12540" width="4.453125" style="367" customWidth="1"/>
    <col min="12541" max="12541" width="20.81640625" style="367" customWidth="1"/>
    <col min="12542" max="12543" width="12" style="367" customWidth="1"/>
    <col min="12544" max="12544" width="14.54296875" style="367" customWidth="1"/>
    <col min="12545" max="12545" width="12.453125" style="367" customWidth="1"/>
    <col min="12546" max="12546" width="19.7265625" style="367" customWidth="1"/>
    <col min="12547" max="12547" width="9.1796875" style="367"/>
    <col min="12548" max="12548" width="16.81640625" style="367" customWidth="1"/>
    <col min="12549" max="12549" width="12.54296875" style="367" customWidth="1"/>
    <col min="12550" max="12550" width="11.7265625" style="367" customWidth="1"/>
    <col min="12551" max="12551" width="12.26953125" style="367" customWidth="1"/>
    <col min="12552" max="12795" width="9.1796875" style="367"/>
    <col min="12796" max="12796" width="4.453125" style="367" customWidth="1"/>
    <col min="12797" max="12797" width="20.81640625" style="367" customWidth="1"/>
    <col min="12798" max="12799" width="12" style="367" customWidth="1"/>
    <col min="12800" max="12800" width="14.54296875" style="367" customWidth="1"/>
    <col min="12801" max="12801" width="12.453125" style="367" customWidth="1"/>
    <col min="12802" max="12802" width="19.7265625" style="367" customWidth="1"/>
    <col min="12803" max="12803" width="9.1796875" style="367"/>
    <col min="12804" max="12804" width="16.81640625" style="367" customWidth="1"/>
    <col min="12805" max="12805" width="12.54296875" style="367" customWidth="1"/>
    <col min="12806" max="12806" width="11.7265625" style="367" customWidth="1"/>
    <col min="12807" max="12807" width="12.26953125" style="367" customWidth="1"/>
    <col min="12808" max="13051" width="9.1796875" style="367"/>
    <col min="13052" max="13052" width="4.453125" style="367" customWidth="1"/>
    <col min="13053" max="13053" width="20.81640625" style="367" customWidth="1"/>
    <col min="13054" max="13055" width="12" style="367" customWidth="1"/>
    <col min="13056" max="13056" width="14.54296875" style="367" customWidth="1"/>
    <col min="13057" max="13057" width="12.453125" style="367" customWidth="1"/>
    <col min="13058" max="13058" width="19.7265625" style="367" customWidth="1"/>
    <col min="13059" max="13059" width="9.1796875" style="367"/>
    <col min="13060" max="13060" width="16.81640625" style="367" customWidth="1"/>
    <col min="13061" max="13061" width="12.54296875" style="367" customWidth="1"/>
    <col min="13062" max="13062" width="11.7265625" style="367" customWidth="1"/>
    <col min="13063" max="13063" width="12.26953125" style="367" customWidth="1"/>
    <col min="13064" max="13307" width="9.1796875" style="367"/>
    <col min="13308" max="13308" width="4.453125" style="367" customWidth="1"/>
    <col min="13309" max="13309" width="20.81640625" style="367" customWidth="1"/>
    <col min="13310" max="13311" width="12" style="367" customWidth="1"/>
    <col min="13312" max="13312" width="14.54296875" style="367" customWidth="1"/>
    <col min="13313" max="13313" width="12.453125" style="367" customWidth="1"/>
    <col min="13314" max="13314" width="19.7265625" style="367" customWidth="1"/>
    <col min="13315" max="13315" width="9.1796875" style="367"/>
    <col min="13316" max="13316" width="16.81640625" style="367" customWidth="1"/>
    <col min="13317" max="13317" width="12.54296875" style="367" customWidth="1"/>
    <col min="13318" max="13318" width="11.7265625" style="367" customWidth="1"/>
    <col min="13319" max="13319" width="12.26953125" style="367" customWidth="1"/>
    <col min="13320" max="13563" width="9.1796875" style="367"/>
    <col min="13564" max="13564" width="4.453125" style="367" customWidth="1"/>
    <col min="13565" max="13565" width="20.81640625" style="367" customWidth="1"/>
    <col min="13566" max="13567" width="12" style="367" customWidth="1"/>
    <col min="13568" max="13568" width="14.54296875" style="367" customWidth="1"/>
    <col min="13569" max="13569" width="12.453125" style="367" customWidth="1"/>
    <col min="13570" max="13570" width="19.7265625" style="367" customWidth="1"/>
    <col min="13571" max="13571" width="9.1796875" style="367"/>
    <col min="13572" max="13572" width="16.81640625" style="367" customWidth="1"/>
    <col min="13573" max="13573" width="12.54296875" style="367" customWidth="1"/>
    <col min="13574" max="13574" width="11.7265625" style="367" customWidth="1"/>
    <col min="13575" max="13575" width="12.26953125" style="367" customWidth="1"/>
    <col min="13576" max="13819" width="9.1796875" style="367"/>
    <col min="13820" max="13820" width="4.453125" style="367" customWidth="1"/>
    <col min="13821" max="13821" width="20.81640625" style="367" customWidth="1"/>
    <col min="13822" max="13823" width="12" style="367" customWidth="1"/>
    <col min="13824" max="13824" width="14.54296875" style="367" customWidth="1"/>
    <col min="13825" max="13825" width="12.453125" style="367" customWidth="1"/>
    <col min="13826" max="13826" width="19.7265625" style="367" customWidth="1"/>
    <col min="13827" max="13827" width="9.1796875" style="367"/>
    <col min="13828" max="13828" width="16.81640625" style="367" customWidth="1"/>
    <col min="13829" max="13829" width="12.54296875" style="367" customWidth="1"/>
    <col min="13830" max="13830" width="11.7265625" style="367" customWidth="1"/>
    <col min="13831" max="13831" width="12.26953125" style="367" customWidth="1"/>
    <col min="13832" max="14075" width="9.1796875" style="367"/>
    <col min="14076" max="14076" width="4.453125" style="367" customWidth="1"/>
    <col min="14077" max="14077" width="20.81640625" style="367" customWidth="1"/>
    <col min="14078" max="14079" width="12" style="367" customWidth="1"/>
    <col min="14080" max="14080" width="14.54296875" style="367" customWidth="1"/>
    <col min="14081" max="14081" width="12.453125" style="367" customWidth="1"/>
    <col min="14082" max="14082" width="19.7265625" style="367" customWidth="1"/>
    <col min="14083" max="14083" width="9.1796875" style="367"/>
    <col min="14084" max="14084" width="16.81640625" style="367" customWidth="1"/>
    <col min="14085" max="14085" width="12.54296875" style="367" customWidth="1"/>
    <col min="14086" max="14086" width="11.7265625" style="367" customWidth="1"/>
    <col min="14087" max="14087" width="12.26953125" style="367" customWidth="1"/>
    <col min="14088" max="14331" width="9.1796875" style="367"/>
    <col min="14332" max="14332" width="4.453125" style="367" customWidth="1"/>
    <col min="14333" max="14333" width="20.81640625" style="367" customWidth="1"/>
    <col min="14334" max="14335" width="12" style="367" customWidth="1"/>
    <col min="14336" max="14336" width="14.54296875" style="367" customWidth="1"/>
    <col min="14337" max="14337" width="12.453125" style="367" customWidth="1"/>
    <col min="14338" max="14338" width="19.7265625" style="367" customWidth="1"/>
    <col min="14339" max="14339" width="9.1796875" style="367"/>
    <col min="14340" max="14340" width="16.81640625" style="367" customWidth="1"/>
    <col min="14341" max="14341" width="12.54296875" style="367" customWidth="1"/>
    <col min="14342" max="14342" width="11.7265625" style="367" customWidth="1"/>
    <col min="14343" max="14343" width="12.26953125" style="367" customWidth="1"/>
    <col min="14344" max="14587" width="9.1796875" style="367"/>
    <col min="14588" max="14588" width="4.453125" style="367" customWidth="1"/>
    <col min="14589" max="14589" width="20.81640625" style="367" customWidth="1"/>
    <col min="14590" max="14591" width="12" style="367" customWidth="1"/>
    <col min="14592" max="14592" width="14.54296875" style="367" customWidth="1"/>
    <col min="14593" max="14593" width="12.453125" style="367" customWidth="1"/>
    <col min="14594" max="14594" width="19.7265625" style="367" customWidth="1"/>
    <col min="14595" max="14595" width="9.1796875" style="367"/>
    <col min="14596" max="14596" width="16.81640625" style="367" customWidth="1"/>
    <col min="14597" max="14597" width="12.54296875" style="367" customWidth="1"/>
    <col min="14598" max="14598" width="11.7265625" style="367" customWidth="1"/>
    <col min="14599" max="14599" width="12.26953125" style="367" customWidth="1"/>
    <col min="14600" max="14843" width="9.1796875" style="367"/>
    <col min="14844" max="14844" width="4.453125" style="367" customWidth="1"/>
    <col min="14845" max="14845" width="20.81640625" style="367" customWidth="1"/>
    <col min="14846" max="14847" width="12" style="367" customWidth="1"/>
    <col min="14848" max="14848" width="14.54296875" style="367" customWidth="1"/>
    <col min="14849" max="14849" width="12.453125" style="367" customWidth="1"/>
    <col min="14850" max="14850" width="19.7265625" style="367" customWidth="1"/>
    <col min="14851" max="14851" width="9.1796875" style="367"/>
    <col min="14852" max="14852" width="16.81640625" style="367" customWidth="1"/>
    <col min="14853" max="14853" width="12.54296875" style="367" customWidth="1"/>
    <col min="14854" max="14854" width="11.7265625" style="367" customWidth="1"/>
    <col min="14855" max="14855" width="12.26953125" style="367" customWidth="1"/>
    <col min="14856" max="15099" width="9.1796875" style="367"/>
    <col min="15100" max="15100" width="4.453125" style="367" customWidth="1"/>
    <col min="15101" max="15101" width="20.81640625" style="367" customWidth="1"/>
    <col min="15102" max="15103" width="12" style="367" customWidth="1"/>
    <col min="15104" max="15104" width="14.54296875" style="367" customWidth="1"/>
    <col min="15105" max="15105" width="12.453125" style="367" customWidth="1"/>
    <col min="15106" max="15106" width="19.7265625" style="367" customWidth="1"/>
    <col min="15107" max="15107" width="9.1796875" style="367"/>
    <col min="15108" max="15108" width="16.81640625" style="367" customWidth="1"/>
    <col min="15109" max="15109" width="12.54296875" style="367" customWidth="1"/>
    <col min="15110" max="15110" width="11.7265625" style="367" customWidth="1"/>
    <col min="15111" max="15111" width="12.26953125" style="367" customWidth="1"/>
    <col min="15112" max="15355" width="9.1796875" style="367"/>
    <col min="15356" max="15356" width="4.453125" style="367" customWidth="1"/>
    <col min="15357" max="15357" width="20.81640625" style="367" customWidth="1"/>
    <col min="15358" max="15359" width="12" style="367" customWidth="1"/>
    <col min="15360" max="15360" width="14.54296875" style="367" customWidth="1"/>
    <col min="15361" max="15361" width="12.453125" style="367" customWidth="1"/>
    <col min="15362" max="15362" width="19.7265625" style="367" customWidth="1"/>
    <col min="15363" max="15363" width="9.1796875" style="367"/>
    <col min="15364" max="15364" width="16.81640625" style="367" customWidth="1"/>
    <col min="15365" max="15365" width="12.54296875" style="367" customWidth="1"/>
    <col min="15366" max="15366" width="11.7265625" style="367" customWidth="1"/>
    <col min="15367" max="15367" width="12.26953125" style="367" customWidth="1"/>
    <col min="15368" max="15611" width="9.1796875" style="367"/>
    <col min="15612" max="15612" width="4.453125" style="367" customWidth="1"/>
    <col min="15613" max="15613" width="20.81640625" style="367" customWidth="1"/>
    <col min="15614" max="15615" width="12" style="367" customWidth="1"/>
    <col min="15616" max="15616" width="14.54296875" style="367" customWidth="1"/>
    <col min="15617" max="15617" width="12.453125" style="367" customWidth="1"/>
    <col min="15618" max="15618" width="19.7265625" style="367" customWidth="1"/>
    <col min="15619" max="15619" width="9.1796875" style="367"/>
    <col min="15620" max="15620" width="16.81640625" style="367" customWidth="1"/>
    <col min="15621" max="15621" width="12.54296875" style="367" customWidth="1"/>
    <col min="15622" max="15622" width="11.7265625" style="367" customWidth="1"/>
    <col min="15623" max="15623" width="12.26953125" style="367" customWidth="1"/>
    <col min="15624" max="15867" width="9.1796875" style="367"/>
    <col min="15868" max="15868" width="4.453125" style="367" customWidth="1"/>
    <col min="15869" max="15869" width="20.81640625" style="367" customWidth="1"/>
    <col min="15870" max="15871" width="12" style="367" customWidth="1"/>
    <col min="15872" max="15872" width="14.54296875" style="367" customWidth="1"/>
    <col min="15873" max="15873" width="12.453125" style="367" customWidth="1"/>
    <col min="15874" max="15874" width="19.7265625" style="367" customWidth="1"/>
    <col min="15875" max="15875" width="9.1796875" style="367"/>
    <col min="15876" max="15876" width="16.81640625" style="367" customWidth="1"/>
    <col min="15877" max="15877" width="12.54296875" style="367" customWidth="1"/>
    <col min="15878" max="15878" width="11.7265625" style="367" customWidth="1"/>
    <col min="15879" max="15879" width="12.26953125" style="367" customWidth="1"/>
    <col min="15880" max="16123" width="9.1796875" style="367"/>
    <col min="16124" max="16124" width="4.453125" style="367" customWidth="1"/>
    <col min="16125" max="16125" width="20.81640625" style="367" customWidth="1"/>
    <col min="16126" max="16127" width="12" style="367" customWidth="1"/>
    <col min="16128" max="16128" width="14.54296875" style="367" customWidth="1"/>
    <col min="16129" max="16129" width="12.453125" style="367" customWidth="1"/>
    <col min="16130" max="16130" width="19.7265625" style="367" customWidth="1"/>
    <col min="16131" max="16131" width="9.1796875" style="367"/>
    <col min="16132" max="16132" width="16.81640625" style="367" customWidth="1"/>
    <col min="16133" max="16133" width="12.54296875" style="367" customWidth="1"/>
    <col min="16134" max="16134" width="11.7265625" style="367" customWidth="1"/>
    <col min="16135" max="16135" width="12.26953125" style="367" customWidth="1"/>
    <col min="16136" max="16384" width="9.1796875" style="367"/>
  </cols>
  <sheetData>
    <row r="1" spans="1:20" ht="15.5">
      <c r="A1" s="366" t="s">
        <v>212</v>
      </c>
    </row>
    <row r="2" spans="1:20" ht="26.25" customHeight="1">
      <c r="A2" s="368" t="s">
        <v>213</v>
      </c>
      <c r="H2"/>
      <c r="I2"/>
      <c r="J2"/>
    </row>
    <row r="5" spans="1:20" ht="38.25" customHeight="1" thickBot="1">
      <c r="A5" s="1290" t="s">
        <v>519</v>
      </c>
      <c r="B5" s="1290"/>
      <c r="C5" s="1290"/>
      <c r="D5" s="1290"/>
      <c r="E5" s="1290"/>
      <c r="F5" s="1290"/>
      <c r="H5" s="369" t="s">
        <v>230</v>
      </c>
      <c r="K5"/>
      <c r="L5"/>
      <c r="M5"/>
      <c r="N5"/>
      <c r="O5"/>
      <c r="P5"/>
    </row>
    <row r="6" spans="1:20" ht="15.75" customHeight="1" thickBot="1">
      <c r="A6" s="1291" t="s">
        <v>115</v>
      </c>
      <c r="B6" s="1293" t="s">
        <v>520</v>
      </c>
      <c r="C6" s="1294"/>
      <c r="D6" s="1295"/>
      <c r="E6" s="1296" t="s">
        <v>521</v>
      </c>
      <c r="F6" s="1298" t="s">
        <v>527</v>
      </c>
      <c r="K6"/>
      <c r="L6"/>
      <c r="M6"/>
      <c r="N6"/>
      <c r="O6"/>
      <c r="P6"/>
    </row>
    <row r="7" spans="1:20" ht="21" customHeight="1" thickBot="1">
      <c r="A7" s="1292"/>
      <c r="B7" s="722" t="s">
        <v>218</v>
      </c>
      <c r="C7" s="723" t="s">
        <v>220</v>
      </c>
      <c r="D7" s="370" t="s">
        <v>221</v>
      </c>
      <c r="E7" s="1297"/>
      <c r="F7" s="1299"/>
      <c r="I7"/>
      <c r="J7"/>
      <c r="K7"/>
      <c r="L7"/>
      <c r="M7"/>
      <c r="N7"/>
      <c r="O7"/>
      <c r="P7"/>
    </row>
    <row r="8" spans="1:20" ht="17.25" customHeight="1" thickBot="1">
      <c r="A8" s="371" t="s">
        <v>116</v>
      </c>
      <c r="B8" s="376">
        <v>6790.37</v>
      </c>
      <c r="C8" s="385">
        <v>2986.7669999999998</v>
      </c>
      <c r="D8" s="374">
        <f t="shared" ref="D8:D13" si="0">(C8/B8)*100</f>
        <v>43.985335114286848</v>
      </c>
      <c r="E8" s="373">
        <v>8172.0479999999998</v>
      </c>
      <c r="F8" s="374">
        <f t="shared" ref="F8:F13" si="1">((B8-E8)/E8)*100</f>
        <v>-16.907365203924403</v>
      </c>
      <c r="H8" s="375" t="s">
        <v>117</v>
      </c>
      <c r="I8"/>
      <c r="J8"/>
      <c r="K8"/>
      <c r="L8"/>
      <c r="M8"/>
      <c r="N8"/>
      <c r="O8"/>
      <c r="P8"/>
    </row>
    <row r="9" spans="1:20" ht="18" customHeight="1" thickBot="1">
      <c r="A9" s="371" t="s">
        <v>118</v>
      </c>
      <c r="B9" s="376">
        <v>28812</v>
      </c>
      <c r="C9" s="385">
        <v>5945</v>
      </c>
      <c r="D9" s="374">
        <f t="shared" si="0"/>
        <v>20.633763709565457</v>
      </c>
      <c r="E9" s="377">
        <v>31992</v>
      </c>
      <c r="F9" s="374">
        <f t="shared" si="1"/>
        <v>-9.9399849962490627</v>
      </c>
      <c r="H9" s="378">
        <f>B9-E9</f>
        <v>-3180</v>
      </c>
      <c r="J9"/>
      <c r="K9"/>
      <c r="L9"/>
      <c r="M9"/>
      <c r="N9"/>
      <c r="O9"/>
      <c r="P9"/>
      <c r="Q9" s="352"/>
      <c r="R9" s="352"/>
      <c r="S9" s="352"/>
      <c r="T9" s="352"/>
    </row>
    <row r="10" spans="1:20" ht="15" customHeight="1" thickBot="1">
      <c r="A10" s="379" t="s">
        <v>214</v>
      </c>
      <c r="B10" s="376">
        <v>14576</v>
      </c>
      <c r="C10" s="385">
        <v>0</v>
      </c>
      <c r="D10" s="381">
        <f t="shared" si="0"/>
        <v>0</v>
      </c>
      <c r="E10" s="380">
        <v>14263</v>
      </c>
      <c r="F10" s="381">
        <f t="shared" si="1"/>
        <v>2.1944892378882424</v>
      </c>
      <c r="J10"/>
      <c r="K10"/>
      <c r="L10"/>
      <c r="M10"/>
      <c r="N10"/>
      <c r="O10"/>
      <c r="P10"/>
      <c r="Q10" s="352"/>
      <c r="R10" s="352"/>
      <c r="S10" s="352"/>
      <c r="T10" s="352"/>
    </row>
    <row r="11" spans="1:20" ht="17.25" customHeight="1" thickBot="1">
      <c r="A11" s="371" t="s">
        <v>119</v>
      </c>
      <c r="B11" s="376">
        <v>187899.34299999999</v>
      </c>
      <c r="C11" s="382">
        <v>43514.205999999998</v>
      </c>
      <c r="D11" s="374">
        <f t="shared" si="0"/>
        <v>23.158253405920636</v>
      </c>
      <c r="E11" s="382">
        <v>173791.39799999999</v>
      </c>
      <c r="F11" s="374">
        <f t="shared" si="1"/>
        <v>8.1177464260918182</v>
      </c>
      <c r="J11"/>
      <c r="K11"/>
      <c r="L11"/>
      <c r="M11"/>
      <c r="N11"/>
      <c r="O11"/>
      <c r="P11"/>
      <c r="Q11" s="352"/>
      <c r="R11" s="352"/>
      <c r="S11" s="352"/>
      <c r="T11" s="352"/>
    </row>
    <row r="12" spans="1:20" ht="15" customHeight="1" thickBot="1">
      <c r="A12" s="384" t="s">
        <v>120</v>
      </c>
      <c r="B12" s="376">
        <v>65172.902000000002</v>
      </c>
      <c r="C12" s="385">
        <v>9686.9429999999993</v>
      </c>
      <c r="D12" s="374">
        <f t="shared" si="0"/>
        <v>14.863451991135824</v>
      </c>
      <c r="E12" s="385">
        <v>62557.485999999997</v>
      </c>
      <c r="F12" s="374">
        <f t="shared" si="1"/>
        <v>4.1808201819363466</v>
      </c>
      <c r="J12"/>
      <c r="K12"/>
      <c r="L12"/>
      <c r="M12"/>
      <c r="N12"/>
      <c r="O12"/>
      <c r="P12"/>
      <c r="Q12" s="352"/>
      <c r="R12" s="352"/>
      <c r="S12" s="352"/>
      <c r="T12" s="352"/>
    </row>
    <row r="13" spans="1:20" ht="15" customHeight="1" thickBot="1">
      <c r="A13" s="384" t="s">
        <v>121</v>
      </c>
      <c r="B13" s="376">
        <f>B11+B12</f>
        <v>253072.245</v>
      </c>
      <c r="C13" s="385">
        <f>C11+C12</f>
        <v>53201.148999999998</v>
      </c>
      <c r="D13" s="386">
        <f t="shared" si="0"/>
        <v>21.022119197622796</v>
      </c>
      <c r="E13" s="385">
        <f>E11+E12</f>
        <v>236348.88399999999</v>
      </c>
      <c r="F13" s="386">
        <f t="shared" si="1"/>
        <v>7.0757097376436127</v>
      </c>
      <c r="H13"/>
      <c r="I13"/>
      <c r="J13"/>
      <c r="K13"/>
      <c r="L13"/>
      <c r="M13"/>
      <c r="N13"/>
      <c r="O13"/>
      <c r="P13" s="352"/>
      <c r="Q13" s="352"/>
      <c r="R13" s="352"/>
      <c r="S13" s="352"/>
      <c r="T13" s="352"/>
    </row>
    <row r="14" spans="1:20">
      <c r="E14" s="387"/>
      <c r="H14"/>
      <c r="I14"/>
      <c r="J14"/>
      <c r="K14"/>
      <c r="L14"/>
      <c r="M14"/>
      <c r="N14"/>
      <c r="O14"/>
      <c r="P14" s="352"/>
      <c r="Q14" s="352"/>
      <c r="R14" s="352"/>
      <c r="S14" s="352"/>
      <c r="T14" s="352"/>
    </row>
    <row r="15" spans="1:20">
      <c r="H15"/>
      <c r="I15"/>
      <c r="J15"/>
      <c r="K15"/>
      <c r="L15"/>
      <c r="M15"/>
      <c r="N15"/>
      <c r="O15"/>
      <c r="P15" s="352"/>
      <c r="Q15" s="352"/>
      <c r="R15" s="352"/>
      <c r="S15" s="352"/>
      <c r="T15" s="352"/>
    </row>
    <row r="16" spans="1:20" ht="15.5">
      <c r="A16" s="388" t="s">
        <v>215</v>
      </c>
      <c r="K16"/>
      <c r="L16"/>
      <c r="M16"/>
      <c r="N16"/>
      <c r="O16"/>
      <c r="P16" s="352"/>
      <c r="Q16" s="352"/>
      <c r="R16" s="352"/>
      <c r="S16" s="352"/>
      <c r="T16" s="352"/>
    </row>
    <row r="17" spans="1:20">
      <c r="H17"/>
      <c r="I17"/>
      <c r="J17"/>
      <c r="K17"/>
      <c r="L17"/>
      <c r="M17"/>
      <c r="N17"/>
      <c r="O17" s="352"/>
      <c r="P17" s="352"/>
      <c r="Q17" s="352"/>
      <c r="R17" s="352"/>
      <c r="S17" s="352"/>
      <c r="T17" s="352"/>
    </row>
    <row r="18" spans="1:20" ht="33" customHeight="1" thickBot="1">
      <c r="A18" s="1290" t="s">
        <v>525</v>
      </c>
      <c r="B18" s="1290"/>
      <c r="C18" s="1290"/>
      <c r="D18" s="1290"/>
      <c r="E18" s="1290"/>
      <c r="F18" s="1290"/>
      <c r="H18"/>
      <c r="I18"/>
      <c r="J18"/>
      <c r="K18"/>
      <c r="L18"/>
      <c r="M18"/>
      <c r="N18"/>
      <c r="O18" s="352"/>
      <c r="P18" s="352"/>
      <c r="Q18" s="352"/>
      <c r="R18" s="352"/>
      <c r="S18" s="352"/>
      <c r="T18" s="352"/>
    </row>
    <row r="19" spans="1:20" ht="16.5" customHeight="1" thickBot="1">
      <c r="A19" s="1300" t="s">
        <v>452</v>
      </c>
      <c r="B19" s="1293" t="s">
        <v>524</v>
      </c>
      <c r="C19" s="1294"/>
      <c r="D19" s="1295"/>
      <c r="E19" s="1296" t="s">
        <v>521</v>
      </c>
      <c r="F19" s="1298" t="s">
        <v>528</v>
      </c>
      <c r="I19"/>
      <c r="J19"/>
      <c r="K19"/>
      <c r="L19"/>
      <c r="M19"/>
      <c r="N19"/>
      <c r="O19" s="352"/>
      <c r="P19" s="352"/>
      <c r="Q19" s="352"/>
      <c r="R19" s="352"/>
      <c r="S19" s="352"/>
      <c r="T19" s="352"/>
    </row>
    <row r="20" spans="1:20" ht="21" customHeight="1" thickBot="1">
      <c r="A20" s="1301"/>
      <c r="B20" s="389" t="s">
        <v>218</v>
      </c>
      <c r="C20" s="389" t="s">
        <v>325</v>
      </c>
      <c r="D20" s="389" t="s">
        <v>326</v>
      </c>
      <c r="E20" s="1302"/>
      <c r="F20" s="1303"/>
      <c r="I20"/>
      <c r="J20"/>
      <c r="K20"/>
      <c r="L20"/>
      <c r="M20"/>
      <c r="N20"/>
      <c r="O20" s="352"/>
      <c r="P20" s="352"/>
      <c r="Q20" s="352"/>
      <c r="R20" s="352"/>
      <c r="S20" s="352"/>
      <c r="T20" s="352"/>
    </row>
    <row r="21" spans="1:20" ht="15" thickBot="1">
      <c r="A21" s="390" t="s">
        <v>116</v>
      </c>
      <c r="B21" s="376">
        <v>35724.258999999998</v>
      </c>
      <c r="C21" s="391">
        <v>0</v>
      </c>
      <c r="D21" s="392">
        <f t="shared" ref="D21:D26" si="2">(C21/B21)*100</f>
        <v>0</v>
      </c>
      <c r="E21" s="385">
        <v>33911.527999999998</v>
      </c>
      <c r="F21" s="392">
        <f t="shared" ref="F21:F26" si="3">((B21-E21)/E21)*100</f>
        <v>5.3454713099333064</v>
      </c>
      <c r="H21" s="375" t="s">
        <v>123</v>
      </c>
      <c r="K21"/>
      <c r="L21"/>
      <c r="M21"/>
      <c r="N21"/>
      <c r="O21" s="352"/>
      <c r="P21" s="352"/>
      <c r="Q21" s="352"/>
      <c r="R21" s="352"/>
      <c r="S21" s="352"/>
      <c r="T21" s="352"/>
    </row>
    <row r="22" spans="1:20" ht="15" thickBot="1">
      <c r="A22" s="390" t="s">
        <v>118</v>
      </c>
      <c r="B22" s="376">
        <v>143764</v>
      </c>
      <c r="C22" s="391">
        <v>0</v>
      </c>
      <c r="D22" s="374">
        <f t="shared" si="2"/>
        <v>0</v>
      </c>
      <c r="E22" s="385">
        <v>142809</v>
      </c>
      <c r="F22" s="374">
        <f t="shared" si="3"/>
        <v>0.66872536044647046</v>
      </c>
      <c r="H22" s="378">
        <f>B22-E22</f>
        <v>955</v>
      </c>
      <c r="K22" s="352"/>
      <c r="L22" s="352"/>
      <c r="M22" s="352"/>
      <c r="O22" s="352"/>
      <c r="P22" s="352"/>
      <c r="Q22" s="352"/>
      <c r="R22" s="352"/>
      <c r="S22" s="352"/>
      <c r="T22" s="352"/>
    </row>
    <row r="23" spans="1:20" ht="15" thickBot="1">
      <c r="A23" s="393" t="s">
        <v>214</v>
      </c>
      <c r="B23" s="376">
        <v>54083</v>
      </c>
      <c r="C23" s="394">
        <v>0</v>
      </c>
      <c r="D23" s="374">
        <f t="shared" si="2"/>
        <v>0</v>
      </c>
      <c r="E23" s="380">
        <v>47606</v>
      </c>
      <c r="F23" s="374">
        <f t="shared" si="3"/>
        <v>13.605427887241103</v>
      </c>
      <c r="N23" s="352"/>
      <c r="O23" s="352"/>
      <c r="P23" s="352"/>
      <c r="Q23" s="352"/>
      <c r="R23" s="352"/>
      <c r="S23" s="352"/>
      <c r="T23" s="352"/>
    </row>
    <row r="24" spans="1:20" ht="15" thickBot="1">
      <c r="A24" s="390" t="s">
        <v>119</v>
      </c>
      <c r="B24" s="376">
        <v>15549.178</v>
      </c>
      <c r="C24" s="395">
        <v>592.35299999999995</v>
      </c>
      <c r="D24" s="381">
        <f t="shared" si="2"/>
        <v>3.8095454306330532</v>
      </c>
      <c r="E24" s="385">
        <v>12111.984</v>
      </c>
      <c r="F24" s="381">
        <f t="shared" si="3"/>
        <v>28.378455585806584</v>
      </c>
      <c r="N24" s="352"/>
      <c r="O24" s="352"/>
      <c r="P24" s="352"/>
      <c r="Q24" s="352"/>
      <c r="R24" s="352"/>
      <c r="S24" s="352"/>
      <c r="T24" s="352"/>
    </row>
    <row r="25" spans="1:20" ht="15" thickBot="1">
      <c r="A25" s="390" t="s">
        <v>120</v>
      </c>
      <c r="B25" s="376">
        <v>3278.0729999999999</v>
      </c>
      <c r="C25" s="395">
        <v>321.15899999999999</v>
      </c>
      <c r="D25" s="374">
        <f t="shared" si="2"/>
        <v>9.7971887752347193</v>
      </c>
      <c r="E25" s="385">
        <v>3989.4879999999998</v>
      </c>
      <c r="F25" s="374">
        <f t="shared" si="3"/>
        <v>-17.832238121784048</v>
      </c>
      <c r="N25" s="352"/>
      <c r="O25" s="352"/>
      <c r="P25" s="352"/>
      <c r="Q25" s="352"/>
      <c r="R25" s="352"/>
      <c r="S25" s="352"/>
      <c r="T25" s="352"/>
    </row>
    <row r="26" spans="1:20" ht="15" thickBot="1">
      <c r="A26" s="390" t="s">
        <v>121</v>
      </c>
      <c r="B26" s="376">
        <f>B24+B25</f>
        <v>18827.251</v>
      </c>
      <c r="C26" s="385">
        <f>C24+C25</f>
        <v>913.51199999999994</v>
      </c>
      <c r="D26" s="386">
        <f t="shared" si="2"/>
        <v>4.8520731996402446</v>
      </c>
      <c r="E26" s="385">
        <f>E24+E25</f>
        <v>16101.472</v>
      </c>
      <c r="F26" s="386">
        <f t="shared" si="3"/>
        <v>16.928756575796303</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289"/>
      <c r="D30" s="1289"/>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289"/>
      <c r="C41" s="1289"/>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2"/>
  <dimension ref="A1:AA136"/>
  <sheetViews>
    <sheetView showGridLines="0" workbookViewId="0">
      <selection activeCell="H35" sqref="H35"/>
    </sheetView>
  </sheetViews>
  <sheetFormatPr defaultRowHeight="13"/>
  <cols>
    <col min="1" max="1" width="21.7265625" style="367" customWidth="1"/>
    <col min="2" max="2" width="11.1796875" style="367" customWidth="1"/>
    <col min="3" max="3" width="12.1796875" style="367" customWidth="1"/>
    <col min="4" max="4" width="8.81640625" style="367" bestFit="1" customWidth="1"/>
    <col min="5" max="5" width="7.453125" style="367" customWidth="1"/>
    <col min="6" max="6" width="12.26953125" style="367" customWidth="1"/>
    <col min="7" max="7" width="10.54296875" style="367" customWidth="1"/>
    <col min="8" max="8" width="10.7265625" style="383" customWidth="1"/>
    <col min="9" max="9" width="8.81640625" style="367" bestFit="1" customWidth="1"/>
    <col min="10" max="10" width="2.81640625" style="367" customWidth="1"/>
    <col min="11" max="11" width="22.81640625" style="367" customWidth="1"/>
    <col min="12" max="12" width="12.1796875" style="367" customWidth="1"/>
    <col min="13" max="13" width="11.7265625" style="367" customWidth="1"/>
    <col min="14" max="14" width="8.81640625" style="367" bestFit="1" customWidth="1"/>
    <col min="15" max="15" width="4.453125" style="367" customWidth="1"/>
    <col min="16" max="16" width="30" style="367" customWidth="1"/>
    <col min="17" max="17" width="14" style="367" customWidth="1"/>
    <col min="18" max="18" width="15" style="367" customWidth="1"/>
    <col min="19" max="19" width="8.81640625" style="367" bestFit="1" customWidth="1"/>
    <col min="20" max="252" width="9.1796875" style="367"/>
    <col min="253" max="253" width="5" style="367" customWidth="1"/>
    <col min="254" max="254" width="17.7265625" style="367" customWidth="1"/>
    <col min="255" max="255" width="13.81640625" style="367" customWidth="1"/>
    <col min="256" max="256" width="13.1796875" style="367" customWidth="1"/>
    <col min="257" max="257" width="12.26953125" style="367" customWidth="1"/>
    <col min="258" max="258" width="3" style="367" customWidth="1"/>
    <col min="259" max="259" width="20.26953125" style="367" customWidth="1"/>
    <col min="260" max="260" width="12.54296875" style="367" customWidth="1"/>
    <col min="261" max="261" width="11.7265625" style="367" customWidth="1"/>
    <col min="262" max="262" width="9.1796875" style="367"/>
    <col min="263" max="263" width="2.81640625" style="367" customWidth="1"/>
    <col min="264" max="264" width="18.54296875" style="367" customWidth="1"/>
    <col min="265" max="265" width="14.453125" style="367" customWidth="1"/>
    <col min="266" max="266" width="13.7265625" style="367" customWidth="1"/>
    <col min="267" max="267" width="10.1796875" style="367" customWidth="1"/>
    <col min="268" max="268" width="4.453125" style="367" customWidth="1"/>
    <col min="269" max="269" width="24" style="367" customWidth="1"/>
    <col min="270" max="270" width="13.1796875" style="367" customWidth="1"/>
    <col min="271" max="271" width="13" style="367" customWidth="1"/>
    <col min="272" max="272" width="10.453125" style="367" customWidth="1"/>
    <col min="273" max="508" width="9.1796875" style="367"/>
    <col min="509" max="509" width="5" style="367" customWidth="1"/>
    <col min="510" max="510" width="17.7265625" style="367" customWidth="1"/>
    <col min="511" max="511" width="13.81640625" style="367" customWidth="1"/>
    <col min="512" max="512" width="13.1796875" style="367" customWidth="1"/>
    <col min="513" max="513" width="12.26953125" style="367" customWidth="1"/>
    <col min="514" max="514" width="3" style="367" customWidth="1"/>
    <col min="515" max="515" width="20.26953125" style="367" customWidth="1"/>
    <col min="516" max="516" width="12.54296875" style="367" customWidth="1"/>
    <col min="517" max="517" width="11.7265625" style="367" customWidth="1"/>
    <col min="518" max="518" width="9.1796875" style="367"/>
    <col min="519" max="519" width="2.81640625" style="367" customWidth="1"/>
    <col min="520" max="520" width="18.54296875" style="367" customWidth="1"/>
    <col min="521" max="521" width="14.453125" style="367" customWidth="1"/>
    <col min="522" max="522" width="13.7265625" style="367" customWidth="1"/>
    <col min="523" max="523" width="10.1796875" style="367" customWidth="1"/>
    <col min="524" max="524" width="4.453125" style="367" customWidth="1"/>
    <col min="525" max="525" width="24" style="367" customWidth="1"/>
    <col min="526" max="526" width="13.1796875" style="367" customWidth="1"/>
    <col min="527" max="527" width="13" style="367" customWidth="1"/>
    <col min="528" max="528" width="10.453125" style="367" customWidth="1"/>
    <col min="529" max="764" width="9.1796875" style="367"/>
    <col min="765" max="765" width="5" style="367" customWidth="1"/>
    <col min="766" max="766" width="17.7265625" style="367" customWidth="1"/>
    <col min="767" max="767" width="13.81640625" style="367" customWidth="1"/>
    <col min="768" max="768" width="13.1796875" style="367" customWidth="1"/>
    <col min="769" max="769" width="12.26953125" style="367" customWidth="1"/>
    <col min="770" max="770" width="3" style="367" customWidth="1"/>
    <col min="771" max="771" width="20.26953125" style="367" customWidth="1"/>
    <col min="772" max="772" width="12.54296875" style="367" customWidth="1"/>
    <col min="773" max="773" width="11.7265625" style="367" customWidth="1"/>
    <col min="774" max="774" width="9.1796875" style="367"/>
    <col min="775" max="775" width="2.81640625" style="367" customWidth="1"/>
    <col min="776" max="776" width="18.54296875" style="367" customWidth="1"/>
    <col min="777" max="777" width="14.453125" style="367" customWidth="1"/>
    <col min="778" max="778" width="13.7265625" style="367" customWidth="1"/>
    <col min="779" max="779" width="10.1796875" style="367" customWidth="1"/>
    <col min="780" max="780" width="4.453125" style="367" customWidth="1"/>
    <col min="781" max="781" width="24" style="367" customWidth="1"/>
    <col min="782" max="782" width="13.1796875" style="367" customWidth="1"/>
    <col min="783" max="783" width="13" style="367" customWidth="1"/>
    <col min="784" max="784" width="10.453125" style="367" customWidth="1"/>
    <col min="785" max="1020" width="9.1796875" style="367"/>
    <col min="1021" max="1021" width="5" style="367" customWidth="1"/>
    <col min="1022" max="1022" width="17.7265625" style="367" customWidth="1"/>
    <col min="1023" max="1023" width="13.81640625" style="367" customWidth="1"/>
    <col min="1024" max="1024" width="13.1796875" style="367" customWidth="1"/>
    <col min="1025" max="1025" width="12.26953125" style="367" customWidth="1"/>
    <col min="1026" max="1026" width="3" style="367" customWidth="1"/>
    <col min="1027" max="1027" width="20.26953125" style="367" customWidth="1"/>
    <col min="1028" max="1028" width="12.54296875" style="367" customWidth="1"/>
    <col min="1029" max="1029" width="11.7265625" style="367" customWidth="1"/>
    <col min="1030" max="1030" width="9.1796875" style="367"/>
    <col min="1031" max="1031" width="2.81640625" style="367" customWidth="1"/>
    <col min="1032" max="1032" width="18.54296875" style="367" customWidth="1"/>
    <col min="1033" max="1033" width="14.453125" style="367" customWidth="1"/>
    <col min="1034" max="1034" width="13.7265625" style="367" customWidth="1"/>
    <col min="1035" max="1035" width="10.1796875" style="367" customWidth="1"/>
    <col min="1036" max="1036" width="4.453125" style="367" customWidth="1"/>
    <col min="1037" max="1037" width="24" style="367" customWidth="1"/>
    <col min="1038" max="1038" width="13.1796875" style="367" customWidth="1"/>
    <col min="1039" max="1039" width="13" style="367" customWidth="1"/>
    <col min="1040" max="1040" width="10.453125" style="367" customWidth="1"/>
    <col min="1041" max="1276" width="9.1796875" style="367"/>
    <col min="1277" max="1277" width="5" style="367" customWidth="1"/>
    <col min="1278" max="1278" width="17.7265625" style="367" customWidth="1"/>
    <col min="1279" max="1279" width="13.81640625" style="367" customWidth="1"/>
    <col min="1280" max="1280" width="13.1796875" style="367" customWidth="1"/>
    <col min="1281" max="1281" width="12.26953125" style="367" customWidth="1"/>
    <col min="1282" max="1282" width="3" style="367" customWidth="1"/>
    <col min="1283" max="1283" width="20.26953125" style="367" customWidth="1"/>
    <col min="1284" max="1284" width="12.54296875" style="367" customWidth="1"/>
    <col min="1285" max="1285" width="11.7265625" style="367" customWidth="1"/>
    <col min="1286" max="1286" width="9.1796875" style="367"/>
    <col min="1287" max="1287" width="2.81640625" style="367" customWidth="1"/>
    <col min="1288" max="1288" width="18.54296875" style="367" customWidth="1"/>
    <col min="1289" max="1289" width="14.453125" style="367" customWidth="1"/>
    <col min="1290" max="1290" width="13.7265625" style="367" customWidth="1"/>
    <col min="1291" max="1291" width="10.1796875" style="367" customWidth="1"/>
    <col min="1292" max="1292" width="4.453125" style="367" customWidth="1"/>
    <col min="1293" max="1293" width="24" style="367" customWidth="1"/>
    <col min="1294" max="1294" width="13.1796875" style="367" customWidth="1"/>
    <col min="1295" max="1295" width="13" style="367" customWidth="1"/>
    <col min="1296" max="1296" width="10.453125" style="367" customWidth="1"/>
    <col min="1297" max="1532" width="9.1796875" style="367"/>
    <col min="1533" max="1533" width="5" style="367" customWidth="1"/>
    <col min="1534" max="1534" width="17.7265625" style="367" customWidth="1"/>
    <col min="1535" max="1535" width="13.81640625" style="367" customWidth="1"/>
    <col min="1536" max="1536" width="13.1796875" style="367" customWidth="1"/>
    <col min="1537" max="1537" width="12.26953125" style="367" customWidth="1"/>
    <col min="1538" max="1538" width="3" style="367" customWidth="1"/>
    <col min="1539" max="1539" width="20.26953125" style="367" customWidth="1"/>
    <col min="1540" max="1540" width="12.54296875" style="367" customWidth="1"/>
    <col min="1541" max="1541" width="11.7265625" style="367" customWidth="1"/>
    <col min="1542" max="1542" width="9.1796875" style="367"/>
    <col min="1543" max="1543" width="2.81640625" style="367" customWidth="1"/>
    <col min="1544" max="1544" width="18.54296875" style="367" customWidth="1"/>
    <col min="1545" max="1545" width="14.453125" style="367" customWidth="1"/>
    <col min="1546" max="1546" width="13.7265625" style="367" customWidth="1"/>
    <col min="1547" max="1547" width="10.1796875" style="367" customWidth="1"/>
    <col min="1548" max="1548" width="4.453125" style="367" customWidth="1"/>
    <col min="1549" max="1549" width="24" style="367" customWidth="1"/>
    <col min="1550" max="1550" width="13.1796875" style="367" customWidth="1"/>
    <col min="1551" max="1551" width="13" style="367" customWidth="1"/>
    <col min="1552" max="1552" width="10.453125" style="367" customWidth="1"/>
    <col min="1553" max="1788" width="9.1796875" style="367"/>
    <col min="1789" max="1789" width="5" style="367" customWidth="1"/>
    <col min="1790" max="1790" width="17.7265625" style="367" customWidth="1"/>
    <col min="1791" max="1791" width="13.81640625" style="367" customWidth="1"/>
    <col min="1792" max="1792" width="13.1796875" style="367" customWidth="1"/>
    <col min="1793" max="1793" width="12.26953125" style="367" customWidth="1"/>
    <col min="1794" max="1794" width="3" style="367" customWidth="1"/>
    <col min="1795" max="1795" width="20.26953125" style="367" customWidth="1"/>
    <col min="1796" max="1796" width="12.54296875" style="367" customWidth="1"/>
    <col min="1797" max="1797" width="11.7265625" style="367" customWidth="1"/>
    <col min="1798" max="1798" width="9.1796875" style="367"/>
    <col min="1799" max="1799" width="2.81640625" style="367" customWidth="1"/>
    <col min="1800" max="1800" width="18.54296875" style="367" customWidth="1"/>
    <col min="1801" max="1801" width="14.453125" style="367" customWidth="1"/>
    <col min="1802" max="1802" width="13.7265625" style="367" customWidth="1"/>
    <col min="1803" max="1803" width="10.1796875" style="367" customWidth="1"/>
    <col min="1804" max="1804" width="4.453125" style="367" customWidth="1"/>
    <col min="1805" max="1805" width="24" style="367" customWidth="1"/>
    <col min="1806" max="1806" width="13.1796875" style="367" customWidth="1"/>
    <col min="1807" max="1807" width="13" style="367" customWidth="1"/>
    <col min="1808" max="1808" width="10.453125" style="367" customWidth="1"/>
    <col min="1809" max="2044" width="9.1796875" style="367"/>
    <col min="2045" max="2045" width="5" style="367" customWidth="1"/>
    <col min="2046" max="2046" width="17.7265625" style="367" customWidth="1"/>
    <col min="2047" max="2047" width="13.81640625" style="367" customWidth="1"/>
    <col min="2048" max="2048" width="13.1796875" style="367" customWidth="1"/>
    <col min="2049" max="2049" width="12.26953125" style="367" customWidth="1"/>
    <col min="2050" max="2050" width="3" style="367" customWidth="1"/>
    <col min="2051" max="2051" width="20.26953125" style="367" customWidth="1"/>
    <col min="2052" max="2052" width="12.54296875" style="367" customWidth="1"/>
    <col min="2053" max="2053" width="11.7265625" style="367" customWidth="1"/>
    <col min="2054" max="2054" width="9.1796875" style="367"/>
    <col min="2055" max="2055" width="2.81640625" style="367" customWidth="1"/>
    <col min="2056" max="2056" width="18.54296875" style="367" customWidth="1"/>
    <col min="2057" max="2057" width="14.453125" style="367" customWidth="1"/>
    <col min="2058" max="2058" width="13.7265625" style="367" customWidth="1"/>
    <col min="2059" max="2059" width="10.1796875" style="367" customWidth="1"/>
    <col min="2060" max="2060" width="4.453125" style="367" customWidth="1"/>
    <col min="2061" max="2061" width="24" style="367" customWidth="1"/>
    <col min="2062" max="2062" width="13.1796875" style="367" customWidth="1"/>
    <col min="2063" max="2063" width="13" style="367" customWidth="1"/>
    <col min="2064" max="2064" width="10.453125" style="367" customWidth="1"/>
    <col min="2065" max="2300" width="9.1796875" style="367"/>
    <col min="2301" max="2301" width="5" style="367" customWidth="1"/>
    <col min="2302" max="2302" width="17.7265625" style="367" customWidth="1"/>
    <col min="2303" max="2303" width="13.81640625" style="367" customWidth="1"/>
    <col min="2304" max="2304" width="13.1796875" style="367" customWidth="1"/>
    <col min="2305" max="2305" width="12.26953125" style="367" customWidth="1"/>
    <col min="2306" max="2306" width="3" style="367" customWidth="1"/>
    <col min="2307" max="2307" width="20.26953125" style="367" customWidth="1"/>
    <col min="2308" max="2308" width="12.54296875" style="367" customWidth="1"/>
    <col min="2309" max="2309" width="11.7265625" style="367" customWidth="1"/>
    <col min="2310" max="2310" width="9.1796875" style="367"/>
    <col min="2311" max="2311" width="2.81640625" style="367" customWidth="1"/>
    <col min="2312" max="2312" width="18.54296875" style="367" customWidth="1"/>
    <col min="2313" max="2313" width="14.453125" style="367" customWidth="1"/>
    <col min="2314" max="2314" width="13.7265625" style="367" customWidth="1"/>
    <col min="2315" max="2315" width="10.1796875" style="367" customWidth="1"/>
    <col min="2316" max="2316" width="4.453125" style="367" customWidth="1"/>
    <col min="2317" max="2317" width="24" style="367" customWidth="1"/>
    <col min="2318" max="2318" width="13.1796875" style="367" customWidth="1"/>
    <col min="2319" max="2319" width="13" style="367" customWidth="1"/>
    <col min="2320" max="2320" width="10.453125" style="367" customWidth="1"/>
    <col min="2321" max="2556" width="9.1796875" style="367"/>
    <col min="2557" max="2557" width="5" style="367" customWidth="1"/>
    <col min="2558" max="2558" width="17.7265625" style="367" customWidth="1"/>
    <col min="2559" max="2559" width="13.81640625" style="367" customWidth="1"/>
    <col min="2560" max="2560" width="13.1796875" style="367" customWidth="1"/>
    <col min="2561" max="2561" width="12.26953125" style="367" customWidth="1"/>
    <col min="2562" max="2562" width="3" style="367" customWidth="1"/>
    <col min="2563" max="2563" width="20.26953125" style="367" customWidth="1"/>
    <col min="2564" max="2564" width="12.54296875" style="367" customWidth="1"/>
    <col min="2565" max="2565" width="11.7265625" style="367" customWidth="1"/>
    <col min="2566" max="2566" width="9.1796875" style="367"/>
    <col min="2567" max="2567" width="2.81640625" style="367" customWidth="1"/>
    <col min="2568" max="2568" width="18.54296875" style="367" customWidth="1"/>
    <col min="2569" max="2569" width="14.453125" style="367" customWidth="1"/>
    <col min="2570" max="2570" width="13.7265625" style="367" customWidth="1"/>
    <col min="2571" max="2571" width="10.1796875" style="367" customWidth="1"/>
    <col min="2572" max="2572" width="4.453125" style="367" customWidth="1"/>
    <col min="2573" max="2573" width="24" style="367" customWidth="1"/>
    <col min="2574" max="2574" width="13.1796875" style="367" customWidth="1"/>
    <col min="2575" max="2575" width="13" style="367" customWidth="1"/>
    <col min="2576" max="2576" width="10.453125" style="367" customWidth="1"/>
    <col min="2577" max="2812" width="9.1796875" style="367"/>
    <col min="2813" max="2813" width="5" style="367" customWidth="1"/>
    <col min="2814" max="2814" width="17.7265625" style="367" customWidth="1"/>
    <col min="2815" max="2815" width="13.81640625" style="367" customWidth="1"/>
    <col min="2816" max="2816" width="13.1796875" style="367" customWidth="1"/>
    <col min="2817" max="2817" width="12.26953125" style="367" customWidth="1"/>
    <col min="2818" max="2818" width="3" style="367" customWidth="1"/>
    <col min="2819" max="2819" width="20.26953125" style="367" customWidth="1"/>
    <col min="2820" max="2820" width="12.54296875" style="367" customWidth="1"/>
    <col min="2821" max="2821" width="11.7265625" style="367" customWidth="1"/>
    <col min="2822" max="2822" width="9.1796875" style="367"/>
    <col min="2823" max="2823" width="2.81640625" style="367" customWidth="1"/>
    <col min="2824" max="2824" width="18.54296875" style="367" customWidth="1"/>
    <col min="2825" max="2825" width="14.453125" style="367" customWidth="1"/>
    <col min="2826" max="2826" width="13.7265625" style="367" customWidth="1"/>
    <col min="2827" max="2827" width="10.1796875" style="367" customWidth="1"/>
    <col min="2828" max="2828" width="4.453125" style="367" customWidth="1"/>
    <col min="2829" max="2829" width="24" style="367" customWidth="1"/>
    <col min="2830" max="2830" width="13.1796875" style="367" customWidth="1"/>
    <col min="2831" max="2831" width="13" style="367" customWidth="1"/>
    <col min="2832" max="2832" width="10.453125" style="367" customWidth="1"/>
    <col min="2833" max="3068" width="9.1796875" style="367"/>
    <col min="3069" max="3069" width="5" style="367" customWidth="1"/>
    <col min="3070" max="3070" width="17.7265625" style="367" customWidth="1"/>
    <col min="3071" max="3071" width="13.81640625" style="367" customWidth="1"/>
    <col min="3072" max="3072" width="13.1796875" style="367" customWidth="1"/>
    <col min="3073" max="3073" width="12.26953125" style="367" customWidth="1"/>
    <col min="3074" max="3074" width="3" style="367" customWidth="1"/>
    <col min="3075" max="3075" width="20.26953125" style="367" customWidth="1"/>
    <col min="3076" max="3076" width="12.54296875" style="367" customWidth="1"/>
    <col min="3077" max="3077" width="11.7265625" style="367" customWidth="1"/>
    <col min="3078" max="3078" width="9.1796875" style="367"/>
    <col min="3079" max="3079" width="2.81640625" style="367" customWidth="1"/>
    <col min="3080" max="3080" width="18.54296875" style="367" customWidth="1"/>
    <col min="3081" max="3081" width="14.453125" style="367" customWidth="1"/>
    <col min="3082" max="3082" width="13.7265625" style="367" customWidth="1"/>
    <col min="3083" max="3083" width="10.1796875" style="367" customWidth="1"/>
    <col min="3084" max="3084" width="4.453125" style="367" customWidth="1"/>
    <col min="3085" max="3085" width="24" style="367" customWidth="1"/>
    <col min="3086" max="3086" width="13.1796875" style="367" customWidth="1"/>
    <col min="3087" max="3087" width="13" style="367" customWidth="1"/>
    <col min="3088" max="3088" width="10.453125" style="367" customWidth="1"/>
    <col min="3089" max="3324" width="9.1796875" style="367"/>
    <col min="3325" max="3325" width="5" style="367" customWidth="1"/>
    <col min="3326" max="3326" width="17.7265625" style="367" customWidth="1"/>
    <col min="3327" max="3327" width="13.81640625" style="367" customWidth="1"/>
    <col min="3328" max="3328" width="13.1796875" style="367" customWidth="1"/>
    <col min="3329" max="3329" width="12.26953125" style="367" customWidth="1"/>
    <col min="3330" max="3330" width="3" style="367" customWidth="1"/>
    <col min="3331" max="3331" width="20.26953125" style="367" customWidth="1"/>
    <col min="3332" max="3332" width="12.54296875" style="367" customWidth="1"/>
    <col min="3333" max="3333" width="11.7265625" style="367" customWidth="1"/>
    <col min="3334" max="3334" width="9.1796875" style="367"/>
    <col min="3335" max="3335" width="2.81640625" style="367" customWidth="1"/>
    <col min="3336" max="3336" width="18.54296875" style="367" customWidth="1"/>
    <col min="3337" max="3337" width="14.453125" style="367" customWidth="1"/>
    <col min="3338" max="3338" width="13.7265625" style="367" customWidth="1"/>
    <col min="3339" max="3339" width="10.1796875" style="367" customWidth="1"/>
    <col min="3340" max="3340" width="4.453125" style="367" customWidth="1"/>
    <col min="3341" max="3341" width="24" style="367" customWidth="1"/>
    <col min="3342" max="3342" width="13.1796875" style="367" customWidth="1"/>
    <col min="3343" max="3343" width="13" style="367" customWidth="1"/>
    <col min="3344" max="3344" width="10.453125" style="367" customWidth="1"/>
    <col min="3345" max="3580" width="9.1796875" style="367"/>
    <col min="3581" max="3581" width="5" style="367" customWidth="1"/>
    <col min="3582" max="3582" width="17.7265625" style="367" customWidth="1"/>
    <col min="3583" max="3583" width="13.81640625" style="367" customWidth="1"/>
    <col min="3584" max="3584" width="13.1796875" style="367" customWidth="1"/>
    <col min="3585" max="3585" width="12.26953125" style="367" customWidth="1"/>
    <col min="3586" max="3586" width="3" style="367" customWidth="1"/>
    <col min="3587" max="3587" width="20.26953125" style="367" customWidth="1"/>
    <col min="3588" max="3588" width="12.54296875" style="367" customWidth="1"/>
    <col min="3589" max="3589" width="11.7265625" style="367" customWidth="1"/>
    <col min="3590" max="3590" width="9.1796875" style="367"/>
    <col min="3591" max="3591" width="2.81640625" style="367" customWidth="1"/>
    <col min="3592" max="3592" width="18.54296875" style="367" customWidth="1"/>
    <col min="3593" max="3593" width="14.453125" style="367" customWidth="1"/>
    <col min="3594" max="3594" width="13.7265625" style="367" customWidth="1"/>
    <col min="3595" max="3595" width="10.1796875" style="367" customWidth="1"/>
    <col min="3596" max="3596" width="4.453125" style="367" customWidth="1"/>
    <col min="3597" max="3597" width="24" style="367" customWidth="1"/>
    <col min="3598" max="3598" width="13.1796875" style="367" customWidth="1"/>
    <col min="3599" max="3599" width="13" style="367" customWidth="1"/>
    <col min="3600" max="3600" width="10.453125" style="367" customWidth="1"/>
    <col min="3601" max="3836" width="9.1796875" style="367"/>
    <col min="3837" max="3837" width="5" style="367" customWidth="1"/>
    <col min="3838" max="3838" width="17.7265625" style="367" customWidth="1"/>
    <col min="3839" max="3839" width="13.81640625" style="367" customWidth="1"/>
    <col min="3840" max="3840" width="13.1796875" style="367" customWidth="1"/>
    <col min="3841" max="3841" width="12.26953125" style="367" customWidth="1"/>
    <col min="3842" max="3842" width="3" style="367" customWidth="1"/>
    <col min="3843" max="3843" width="20.26953125" style="367" customWidth="1"/>
    <col min="3844" max="3844" width="12.54296875" style="367" customWidth="1"/>
    <col min="3845" max="3845" width="11.7265625" style="367" customWidth="1"/>
    <col min="3846" max="3846" width="9.1796875" style="367"/>
    <col min="3847" max="3847" width="2.81640625" style="367" customWidth="1"/>
    <col min="3848" max="3848" width="18.54296875" style="367" customWidth="1"/>
    <col min="3849" max="3849" width="14.453125" style="367" customWidth="1"/>
    <col min="3850" max="3850" width="13.7265625" style="367" customWidth="1"/>
    <col min="3851" max="3851" width="10.1796875" style="367" customWidth="1"/>
    <col min="3852" max="3852" width="4.453125" style="367" customWidth="1"/>
    <col min="3853" max="3853" width="24" style="367" customWidth="1"/>
    <col min="3854" max="3854" width="13.1796875" style="367" customWidth="1"/>
    <col min="3855" max="3855" width="13" style="367" customWidth="1"/>
    <col min="3856" max="3856" width="10.453125" style="367" customWidth="1"/>
    <col min="3857" max="4092" width="9.1796875" style="367"/>
    <col min="4093" max="4093" width="5" style="367" customWidth="1"/>
    <col min="4094" max="4094" width="17.7265625" style="367" customWidth="1"/>
    <col min="4095" max="4095" width="13.81640625" style="367" customWidth="1"/>
    <col min="4096" max="4096" width="13.1796875" style="367" customWidth="1"/>
    <col min="4097" max="4097" width="12.26953125" style="367" customWidth="1"/>
    <col min="4098" max="4098" width="3" style="367" customWidth="1"/>
    <col min="4099" max="4099" width="20.26953125" style="367" customWidth="1"/>
    <col min="4100" max="4100" width="12.54296875" style="367" customWidth="1"/>
    <col min="4101" max="4101" width="11.7265625" style="367" customWidth="1"/>
    <col min="4102" max="4102" width="9.1796875" style="367"/>
    <col min="4103" max="4103" width="2.81640625" style="367" customWidth="1"/>
    <col min="4104" max="4104" width="18.54296875" style="367" customWidth="1"/>
    <col min="4105" max="4105" width="14.453125" style="367" customWidth="1"/>
    <col min="4106" max="4106" width="13.7265625" style="367" customWidth="1"/>
    <col min="4107" max="4107" width="10.1796875" style="367" customWidth="1"/>
    <col min="4108" max="4108" width="4.453125" style="367" customWidth="1"/>
    <col min="4109" max="4109" width="24" style="367" customWidth="1"/>
    <col min="4110" max="4110" width="13.1796875" style="367" customWidth="1"/>
    <col min="4111" max="4111" width="13" style="367" customWidth="1"/>
    <col min="4112" max="4112" width="10.453125" style="367" customWidth="1"/>
    <col min="4113" max="4348" width="9.1796875" style="367"/>
    <col min="4349" max="4349" width="5" style="367" customWidth="1"/>
    <col min="4350" max="4350" width="17.7265625" style="367" customWidth="1"/>
    <col min="4351" max="4351" width="13.81640625" style="367" customWidth="1"/>
    <col min="4352" max="4352" width="13.1796875" style="367" customWidth="1"/>
    <col min="4353" max="4353" width="12.26953125" style="367" customWidth="1"/>
    <col min="4354" max="4354" width="3" style="367" customWidth="1"/>
    <col min="4355" max="4355" width="20.26953125" style="367" customWidth="1"/>
    <col min="4356" max="4356" width="12.54296875" style="367" customWidth="1"/>
    <col min="4357" max="4357" width="11.7265625" style="367" customWidth="1"/>
    <col min="4358" max="4358" width="9.1796875" style="367"/>
    <col min="4359" max="4359" width="2.81640625" style="367" customWidth="1"/>
    <col min="4360" max="4360" width="18.54296875" style="367" customWidth="1"/>
    <col min="4361" max="4361" width="14.453125" style="367" customWidth="1"/>
    <col min="4362" max="4362" width="13.7265625" style="367" customWidth="1"/>
    <col min="4363" max="4363" width="10.1796875" style="367" customWidth="1"/>
    <col min="4364" max="4364" width="4.453125" style="367" customWidth="1"/>
    <col min="4365" max="4365" width="24" style="367" customWidth="1"/>
    <col min="4366" max="4366" width="13.1796875" style="367" customWidth="1"/>
    <col min="4367" max="4367" width="13" style="367" customWidth="1"/>
    <col min="4368" max="4368" width="10.453125" style="367" customWidth="1"/>
    <col min="4369" max="4604" width="9.1796875" style="367"/>
    <col min="4605" max="4605" width="5" style="367" customWidth="1"/>
    <col min="4606" max="4606" width="17.7265625" style="367" customWidth="1"/>
    <col min="4607" max="4607" width="13.81640625" style="367" customWidth="1"/>
    <col min="4608" max="4608" width="13.1796875" style="367" customWidth="1"/>
    <col min="4609" max="4609" width="12.26953125" style="367" customWidth="1"/>
    <col min="4610" max="4610" width="3" style="367" customWidth="1"/>
    <col min="4611" max="4611" width="20.26953125" style="367" customWidth="1"/>
    <col min="4612" max="4612" width="12.54296875" style="367" customWidth="1"/>
    <col min="4613" max="4613" width="11.7265625" style="367" customWidth="1"/>
    <col min="4614" max="4614" width="9.1796875" style="367"/>
    <col min="4615" max="4615" width="2.81640625" style="367" customWidth="1"/>
    <col min="4616" max="4616" width="18.54296875" style="367" customWidth="1"/>
    <col min="4617" max="4617" width="14.453125" style="367" customWidth="1"/>
    <col min="4618" max="4618" width="13.7265625" style="367" customWidth="1"/>
    <col min="4619" max="4619" width="10.1796875" style="367" customWidth="1"/>
    <col min="4620" max="4620" width="4.453125" style="367" customWidth="1"/>
    <col min="4621" max="4621" width="24" style="367" customWidth="1"/>
    <col min="4622" max="4622" width="13.1796875" style="367" customWidth="1"/>
    <col min="4623" max="4623" width="13" style="367" customWidth="1"/>
    <col min="4624" max="4624" width="10.453125" style="367" customWidth="1"/>
    <col min="4625" max="4860" width="9.1796875" style="367"/>
    <col min="4861" max="4861" width="5" style="367" customWidth="1"/>
    <col min="4862" max="4862" width="17.7265625" style="367" customWidth="1"/>
    <col min="4863" max="4863" width="13.81640625" style="367" customWidth="1"/>
    <col min="4864" max="4864" width="13.1796875" style="367" customWidth="1"/>
    <col min="4865" max="4865" width="12.26953125" style="367" customWidth="1"/>
    <col min="4866" max="4866" width="3" style="367" customWidth="1"/>
    <col min="4867" max="4867" width="20.26953125" style="367" customWidth="1"/>
    <col min="4868" max="4868" width="12.54296875" style="367" customWidth="1"/>
    <col min="4869" max="4869" width="11.7265625" style="367" customWidth="1"/>
    <col min="4870" max="4870" width="9.1796875" style="367"/>
    <col min="4871" max="4871" width="2.81640625" style="367" customWidth="1"/>
    <col min="4872" max="4872" width="18.54296875" style="367" customWidth="1"/>
    <col min="4873" max="4873" width="14.453125" style="367" customWidth="1"/>
    <col min="4874" max="4874" width="13.7265625" style="367" customWidth="1"/>
    <col min="4875" max="4875" width="10.1796875" style="367" customWidth="1"/>
    <col min="4876" max="4876" width="4.453125" style="367" customWidth="1"/>
    <col min="4877" max="4877" width="24" style="367" customWidth="1"/>
    <col min="4878" max="4878" width="13.1796875" style="367" customWidth="1"/>
    <col min="4879" max="4879" width="13" style="367" customWidth="1"/>
    <col min="4880" max="4880" width="10.453125" style="367" customWidth="1"/>
    <col min="4881" max="5116" width="9.1796875" style="367"/>
    <col min="5117" max="5117" width="5" style="367" customWidth="1"/>
    <col min="5118" max="5118" width="17.7265625" style="367" customWidth="1"/>
    <col min="5119" max="5119" width="13.81640625" style="367" customWidth="1"/>
    <col min="5120" max="5120" width="13.1796875" style="367" customWidth="1"/>
    <col min="5121" max="5121" width="12.26953125" style="367" customWidth="1"/>
    <col min="5122" max="5122" width="3" style="367" customWidth="1"/>
    <col min="5123" max="5123" width="20.26953125" style="367" customWidth="1"/>
    <col min="5124" max="5124" width="12.54296875" style="367" customWidth="1"/>
    <col min="5125" max="5125" width="11.7265625" style="367" customWidth="1"/>
    <col min="5126" max="5126" width="9.1796875" style="367"/>
    <col min="5127" max="5127" width="2.81640625" style="367" customWidth="1"/>
    <col min="5128" max="5128" width="18.54296875" style="367" customWidth="1"/>
    <col min="5129" max="5129" width="14.453125" style="367" customWidth="1"/>
    <col min="5130" max="5130" width="13.7265625" style="367" customWidth="1"/>
    <col min="5131" max="5131" width="10.1796875" style="367" customWidth="1"/>
    <col min="5132" max="5132" width="4.453125" style="367" customWidth="1"/>
    <col min="5133" max="5133" width="24" style="367" customWidth="1"/>
    <col min="5134" max="5134" width="13.1796875" style="367" customWidth="1"/>
    <col min="5135" max="5135" width="13" style="367" customWidth="1"/>
    <col min="5136" max="5136" width="10.453125" style="367" customWidth="1"/>
    <col min="5137" max="5372" width="9.1796875" style="367"/>
    <col min="5373" max="5373" width="5" style="367" customWidth="1"/>
    <col min="5374" max="5374" width="17.7265625" style="367" customWidth="1"/>
    <col min="5375" max="5375" width="13.81640625" style="367" customWidth="1"/>
    <col min="5376" max="5376" width="13.1796875" style="367" customWidth="1"/>
    <col min="5377" max="5377" width="12.26953125" style="367" customWidth="1"/>
    <col min="5378" max="5378" width="3" style="367" customWidth="1"/>
    <col min="5379" max="5379" width="20.26953125" style="367" customWidth="1"/>
    <col min="5380" max="5380" width="12.54296875" style="367" customWidth="1"/>
    <col min="5381" max="5381" width="11.7265625" style="367" customWidth="1"/>
    <col min="5382" max="5382" width="9.1796875" style="367"/>
    <col min="5383" max="5383" width="2.81640625" style="367" customWidth="1"/>
    <col min="5384" max="5384" width="18.54296875" style="367" customWidth="1"/>
    <col min="5385" max="5385" width="14.453125" style="367" customWidth="1"/>
    <col min="5386" max="5386" width="13.7265625" style="367" customWidth="1"/>
    <col min="5387" max="5387" width="10.1796875" style="367" customWidth="1"/>
    <col min="5388" max="5388" width="4.453125" style="367" customWidth="1"/>
    <col min="5389" max="5389" width="24" style="367" customWidth="1"/>
    <col min="5390" max="5390" width="13.1796875" style="367" customWidth="1"/>
    <col min="5391" max="5391" width="13" style="367" customWidth="1"/>
    <col min="5392" max="5392" width="10.453125" style="367" customWidth="1"/>
    <col min="5393" max="5628" width="9.1796875" style="367"/>
    <col min="5629" max="5629" width="5" style="367" customWidth="1"/>
    <col min="5630" max="5630" width="17.7265625" style="367" customWidth="1"/>
    <col min="5631" max="5631" width="13.81640625" style="367" customWidth="1"/>
    <col min="5632" max="5632" width="13.1796875" style="367" customWidth="1"/>
    <col min="5633" max="5633" width="12.26953125" style="367" customWidth="1"/>
    <col min="5634" max="5634" width="3" style="367" customWidth="1"/>
    <col min="5635" max="5635" width="20.26953125" style="367" customWidth="1"/>
    <col min="5636" max="5636" width="12.54296875" style="367" customWidth="1"/>
    <col min="5637" max="5637" width="11.7265625" style="367" customWidth="1"/>
    <col min="5638" max="5638" width="9.1796875" style="367"/>
    <col min="5639" max="5639" width="2.81640625" style="367" customWidth="1"/>
    <col min="5640" max="5640" width="18.54296875" style="367" customWidth="1"/>
    <col min="5641" max="5641" width="14.453125" style="367" customWidth="1"/>
    <col min="5642" max="5642" width="13.7265625" style="367" customWidth="1"/>
    <col min="5643" max="5643" width="10.1796875" style="367" customWidth="1"/>
    <col min="5644" max="5644" width="4.453125" style="367" customWidth="1"/>
    <col min="5645" max="5645" width="24" style="367" customWidth="1"/>
    <col min="5646" max="5646" width="13.1796875" style="367" customWidth="1"/>
    <col min="5647" max="5647" width="13" style="367" customWidth="1"/>
    <col min="5648" max="5648" width="10.453125" style="367" customWidth="1"/>
    <col min="5649" max="5884" width="9.1796875" style="367"/>
    <col min="5885" max="5885" width="5" style="367" customWidth="1"/>
    <col min="5886" max="5886" width="17.7265625" style="367" customWidth="1"/>
    <col min="5887" max="5887" width="13.81640625" style="367" customWidth="1"/>
    <col min="5888" max="5888" width="13.1796875" style="367" customWidth="1"/>
    <col min="5889" max="5889" width="12.26953125" style="367" customWidth="1"/>
    <col min="5890" max="5890" width="3" style="367" customWidth="1"/>
    <col min="5891" max="5891" width="20.26953125" style="367" customWidth="1"/>
    <col min="5892" max="5892" width="12.54296875" style="367" customWidth="1"/>
    <col min="5893" max="5893" width="11.7265625" style="367" customWidth="1"/>
    <col min="5894" max="5894" width="9.1796875" style="367"/>
    <col min="5895" max="5895" width="2.81640625" style="367" customWidth="1"/>
    <col min="5896" max="5896" width="18.54296875" style="367" customWidth="1"/>
    <col min="5897" max="5897" width="14.453125" style="367" customWidth="1"/>
    <col min="5898" max="5898" width="13.7265625" style="367" customWidth="1"/>
    <col min="5899" max="5899" width="10.1796875" style="367" customWidth="1"/>
    <col min="5900" max="5900" width="4.453125" style="367" customWidth="1"/>
    <col min="5901" max="5901" width="24" style="367" customWidth="1"/>
    <col min="5902" max="5902" width="13.1796875" style="367" customWidth="1"/>
    <col min="5903" max="5903" width="13" style="367" customWidth="1"/>
    <col min="5904" max="5904" width="10.453125" style="367" customWidth="1"/>
    <col min="5905" max="6140" width="9.1796875" style="367"/>
    <col min="6141" max="6141" width="5" style="367" customWidth="1"/>
    <col min="6142" max="6142" width="17.7265625" style="367" customWidth="1"/>
    <col min="6143" max="6143" width="13.81640625" style="367" customWidth="1"/>
    <col min="6144" max="6144" width="13.1796875" style="367" customWidth="1"/>
    <col min="6145" max="6145" width="12.26953125" style="367" customWidth="1"/>
    <col min="6146" max="6146" width="3" style="367" customWidth="1"/>
    <col min="6147" max="6147" width="20.26953125" style="367" customWidth="1"/>
    <col min="6148" max="6148" width="12.54296875" style="367" customWidth="1"/>
    <col min="6149" max="6149" width="11.7265625" style="367" customWidth="1"/>
    <col min="6150" max="6150" width="9.1796875" style="367"/>
    <col min="6151" max="6151" width="2.81640625" style="367" customWidth="1"/>
    <col min="6152" max="6152" width="18.54296875" style="367" customWidth="1"/>
    <col min="6153" max="6153" width="14.453125" style="367" customWidth="1"/>
    <col min="6154" max="6154" width="13.7265625" style="367" customWidth="1"/>
    <col min="6155" max="6155" width="10.1796875" style="367" customWidth="1"/>
    <col min="6156" max="6156" width="4.453125" style="367" customWidth="1"/>
    <col min="6157" max="6157" width="24" style="367" customWidth="1"/>
    <col min="6158" max="6158" width="13.1796875" style="367" customWidth="1"/>
    <col min="6159" max="6159" width="13" style="367" customWidth="1"/>
    <col min="6160" max="6160" width="10.453125" style="367" customWidth="1"/>
    <col min="6161" max="6396" width="9.1796875" style="367"/>
    <col min="6397" max="6397" width="5" style="367" customWidth="1"/>
    <col min="6398" max="6398" width="17.7265625" style="367" customWidth="1"/>
    <col min="6399" max="6399" width="13.81640625" style="367" customWidth="1"/>
    <col min="6400" max="6400" width="13.1796875" style="367" customWidth="1"/>
    <col min="6401" max="6401" width="12.26953125" style="367" customWidth="1"/>
    <col min="6402" max="6402" width="3" style="367" customWidth="1"/>
    <col min="6403" max="6403" width="20.26953125" style="367" customWidth="1"/>
    <col min="6404" max="6404" width="12.54296875" style="367" customWidth="1"/>
    <col min="6405" max="6405" width="11.7265625" style="367" customWidth="1"/>
    <col min="6406" max="6406" width="9.1796875" style="367"/>
    <col min="6407" max="6407" width="2.81640625" style="367" customWidth="1"/>
    <col min="6408" max="6408" width="18.54296875" style="367" customWidth="1"/>
    <col min="6409" max="6409" width="14.453125" style="367" customWidth="1"/>
    <col min="6410" max="6410" width="13.7265625" style="367" customWidth="1"/>
    <col min="6411" max="6411" width="10.1796875" style="367" customWidth="1"/>
    <col min="6412" max="6412" width="4.453125" style="367" customWidth="1"/>
    <col min="6413" max="6413" width="24" style="367" customWidth="1"/>
    <col min="6414" max="6414" width="13.1796875" style="367" customWidth="1"/>
    <col min="6415" max="6415" width="13" style="367" customWidth="1"/>
    <col min="6416" max="6416" width="10.453125" style="367" customWidth="1"/>
    <col min="6417" max="6652" width="9.1796875" style="367"/>
    <col min="6653" max="6653" width="5" style="367" customWidth="1"/>
    <col min="6654" max="6654" width="17.7265625" style="367" customWidth="1"/>
    <col min="6655" max="6655" width="13.81640625" style="367" customWidth="1"/>
    <col min="6656" max="6656" width="13.1796875" style="367" customWidth="1"/>
    <col min="6657" max="6657" width="12.26953125" style="367" customWidth="1"/>
    <col min="6658" max="6658" width="3" style="367" customWidth="1"/>
    <col min="6659" max="6659" width="20.26953125" style="367" customWidth="1"/>
    <col min="6660" max="6660" width="12.54296875" style="367" customWidth="1"/>
    <col min="6661" max="6661" width="11.7265625" style="367" customWidth="1"/>
    <col min="6662" max="6662" width="9.1796875" style="367"/>
    <col min="6663" max="6663" width="2.81640625" style="367" customWidth="1"/>
    <col min="6664" max="6664" width="18.54296875" style="367" customWidth="1"/>
    <col min="6665" max="6665" width="14.453125" style="367" customWidth="1"/>
    <col min="6666" max="6666" width="13.7265625" style="367" customWidth="1"/>
    <col min="6667" max="6667" width="10.1796875" style="367" customWidth="1"/>
    <col min="6668" max="6668" width="4.453125" style="367" customWidth="1"/>
    <col min="6669" max="6669" width="24" style="367" customWidth="1"/>
    <col min="6670" max="6670" width="13.1796875" style="367" customWidth="1"/>
    <col min="6671" max="6671" width="13" style="367" customWidth="1"/>
    <col min="6672" max="6672" width="10.453125" style="367" customWidth="1"/>
    <col min="6673" max="6908" width="9.1796875" style="367"/>
    <col min="6909" max="6909" width="5" style="367" customWidth="1"/>
    <col min="6910" max="6910" width="17.7265625" style="367" customWidth="1"/>
    <col min="6911" max="6911" width="13.81640625" style="367" customWidth="1"/>
    <col min="6912" max="6912" width="13.1796875" style="367" customWidth="1"/>
    <col min="6913" max="6913" width="12.26953125" style="367" customWidth="1"/>
    <col min="6914" max="6914" width="3" style="367" customWidth="1"/>
    <col min="6915" max="6915" width="20.26953125" style="367" customWidth="1"/>
    <col min="6916" max="6916" width="12.54296875" style="367" customWidth="1"/>
    <col min="6917" max="6917" width="11.7265625" style="367" customWidth="1"/>
    <col min="6918" max="6918" width="9.1796875" style="367"/>
    <col min="6919" max="6919" width="2.81640625" style="367" customWidth="1"/>
    <col min="6920" max="6920" width="18.54296875" style="367" customWidth="1"/>
    <col min="6921" max="6921" width="14.453125" style="367" customWidth="1"/>
    <col min="6922" max="6922" width="13.7265625" style="367" customWidth="1"/>
    <col min="6923" max="6923" width="10.1796875" style="367" customWidth="1"/>
    <col min="6924" max="6924" width="4.453125" style="367" customWidth="1"/>
    <col min="6925" max="6925" width="24" style="367" customWidth="1"/>
    <col min="6926" max="6926" width="13.1796875" style="367" customWidth="1"/>
    <col min="6927" max="6927" width="13" style="367" customWidth="1"/>
    <col min="6928" max="6928" width="10.453125" style="367" customWidth="1"/>
    <col min="6929" max="7164" width="9.1796875" style="367"/>
    <col min="7165" max="7165" width="5" style="367" customWidth="1"/>
    <col min="7166" max="7166" width="17.7265625" style="367" customWidth="1"/>
    <col min="7167" max="7167" width="13.81640625" style="367" customWidth="1"/>
    <col min="7168" max="7168" width="13.1796875" style="367" customWidth="1"/>
    <col min="7169" max="7169" width="12.26953125" style="367" customWidth="1"/>
    <col min="7170" max="7170" width="3" style="367" customWidth="1"/>
    <col min="7171" max="7171" width="20.26953125" style="367" customWidth="1"/>
    <col min="7172" max="7172" width="12.54296875" style="367" customWidth="1"/>
    <col min="7173" max="7173" width="11.7265625" style="367" customWidth="1"/>
    <col min="7174" max="7174" width="9.1796875" style="367"/>
    <col min="7175" max="7175" width="2.81640625" style="367" customWidth="1"/>
    <col min="7176" max="7176" width="18.54296875" style="367" customWidth="1"/>
    <col min="7177" max="7177" width="14.453125" style="367" customWidth="1"/>
    <col min="7178" max="7178" width="13.7265625" style="367" customWidth="1"/>
    <col min="7179" max="7179" width="10.1796875" style="367" customWidth="1"/>
    <col min="7180" max="7180" width="4.453125" style="367" customWidth="1"/>
    <col min="7181" max="7181" width="24" style="367" customWidth="1"/>
    <col min="7182" max="7182" width="13.1796875" style="367" customWidth="1"/>
    <col min="7183" max="7183" width="13" style="367" customWidth="1"/>
    <col min="7184" max="7184" width="10.453125" style="367" customWidth="1"/>
    <col min="7185" max="7420" width="9.1796875" style="367"/>
    <col min="7421" max="7421" width="5" style="367" customWidth="1"/>
    <col min="7422" max="7422" width="17.7265625" style="367" customWidth="1"/>
    <col min="7423" max="7423" width="13.81640625" style="367" customWidth="1"/>
    <col min="7424" max="7424" width="13.1796875" style="367" customWidth="1"/>
    <col min="7425" max="7425" width="12.26953125" style="367" customWidth="1"/>
    <col min="7426" max="7426" width="3" style="367" customWidth="1"/>
    <col min="7427" max="7427" width="20.26953125" style="367" customWidth="1"/>
    <col min="7428" max="7428" width="12.54296875" style="367" customWidth="1"/>
    <col min="7429" max="7429" width="11.7265625" style="367" customWidth="1"/>
    <col min="7430" max="7430" width="9.1796875" style="367"/>
    <col min="7431" max="7431" width="2.81640625" style="367" customWidth="1"/>
    <col min="7432" max="7432" width="18.54296875" style="367" customWidth="1"/>
    <col min="7433" max="7433" width="14.453125" style="367" customWidth="1"/>
    <col min="7434" max="7434" width="13.7265625" style="367" customWidth="1"/>
    <col min="7435" max="7435" width="10.1796875" style="367" customWidth="1"/>
    <col min="7436" max="7436" width="4.453125" style="367" customWidth="1"/>
    <col min="7437" max="7437" width="24" style="367" customWidth="1"/>
    <col min="7438" max="7438" width="13.1796875" style="367" customWidth="1"/>
    <col min="7439" max="7439" width="13" style="367" customWidth="1"/>
    <col min="7440" max="7440" width="10.453125" style="367" customWidth="1"/>
    <col min="7441" max="7676" width="9.1796875" style="367"/>
    <col min="7677" max="7677" width="5" style="367" customWidth="1"/>
    <col min="7678" max="7678" width="17.7265625" style="367" customWidth="1"/>
    <col min="7679" max="7679" width="13.81640625" style="367" customWidth="1"/>
    <col min="7680" max="7680" width="13.1796875" style="367" customWidth="1"/>
    <col min="7681" max="7681" width="12.26953125" style="367" customWidth="1"/>
    <col min="7682" max="7682" width="3" style="367" customWidth="1"/>
    <col min="7683" max="7683" width="20.26953125" style="367" customWidth="1"/>
    <col min="7684" max="7684" width="12.54296875" style="367" customWidth="1"/>
    <col min="7685" max="7685" width="11.7265625" style="367" customWidth="1"/>
    <col min="7686" max="7686" width="9.1796875" style="367"/>
    <col min="7687" max="7687" width="2.81640625" style="367" customWidth="1"/>
    <col min="7688" max="7688" width="18.54296875" style="367" customWidth="1"/>
    <col min="7689" max="7689" width="14.453125" style="367" customWidth="1"/>
    <col min="7690" max="7690" width="13.7265625" style="367" customWidth="1"/>
    <col min="7691" max="7691" width="10.1796875" style="367" customWidth="1"/>
    <col min="7692" max="7692" width="4.453125" style="367" customWidth="1"/>
    <col min="7693" max="7693" width="24" style="367" customWidth="1"/>
    <col min="7694" max="7694" width="13.1796875" style="367" customWidth="1"/>
    <col min="7695" max="7695" width="13" style="367" customWidth="1"/>
    <col min="7696" max="7696" width="10.453125" style="367" customWidth="1"/>
    <col min="7697" max="7932" width="9.1796875" style="367"/>
    <col min="7933" max="7933" width="5" style="367" customWidth="1"/>
    <col min="7934" max="7934" width="17.7265625" style="367" customWidth="1"/>
    <col min="7935" max="7935" width="13.81640625" style="367" customWidth="1"/>
    <col min="7936" max="7936" width="13.1796875" style="367" customWidth="1"/>
    <col min="7937" max="7937" width="12.26953125" style="367" customWidth="1"/>
    <col min="7938" max="7938" width="3" style="367" customWidth="1"/>
    <col min="7939" max="7939" width="20.26953125" style="367" customWidth="1"/>
    <col min="7940" max="7940" width="12.54296875" style="367" customWidth="1"/>
    <col min="7941" max="7941" width="11.7265625" style="367" customWidth="1"/>
    <col min="7942" max="7942" width="9.1796875" style="367"/>
    <col min="7943" max="7943" width="2.81640625" style="367" customWidth="1"/>
    <col min="7944" max="7944" width="18.54296875" style="367" customWidth="1"/>
    <col min="7945" max="7945" width="14.453125" style="367" customWidth="1"/>
    <col min="7946" max="7946" width="13.7265625" style="367" customWidth="1"/>
    <col min="7947" max="7947" width="10.1796875" style="367" customWidth="1"/>
    <col min="7948" max="7948" width="4.453125" style="367" customWidth="1"/>
    <col min="7949" max="7949" width="24" style="367" customWidth="1"/>
    <col min="7950" max="7950" width="13.1796875" style="367" customWidth="1"/>
    <col min="7951" max="7951" width="13" style="367" customWidth="1"/>
    <col min="7952" max="7952" width="10.453125" style="367" customWidth="1"/>
    <col min="7953" max="8188" width="9.1796875" style="367"/>
    <col min="8189" max="8189" width="5" style="367" customWidth="1"/>
    <col min="8190" max="8190" width="17.7265625" style="367" customWidth="1"/>
    <col min="8191" max="8191" width="13.81640625" style="367" customWidth="1"/>
    <col min="8192" max="8192" width="13.1796875" style="367" customWidth="1"/>
    <col min="8193" max="8193" width="12.26953125" style="367" customWidth="1"/>
    <col min="8194" max="8194" width="3" style="367" customWidth="1"/>
    <col min="8195" max="8195" width="20.26953125" style="367" customWidth="1"/>
    <col min="8196" max="8196" width="12.54296875" style="367" customWidth="1"/>
    <col min="8197" max="8197" width="11.7265625" style="367" customWidth="1"/>
    <col min="8198" max="8198" width="9.1796875" style="367"/>
    <col min="8199" max="8199" width="2.81640625" style="367" customWidth="1"/>
    <col min="8200" max="8200" width="18.54296875" style="367" customWidth="1"/>
    <col min="8201" max="8201" width="14.453125" style="367" customWidth="1"/>
    <col min="8202" max="8202" width="13.7265625" style="367" customWidth="1"/>
    <col min="8203" max="8203" width="10.1796875" style="367" customWidth="1"/>
    <col min="8204" max="8204" width="4.453125" style="367" customWidth="1"/>
    <col min="8205" max="8205" width="24" style="367" customWidth="1"/>
    <col min="8206" max="8206" width="13.1796875" style="367" customWidth="1"/>
    <col min="8207" max="8207" width="13" style="367" customWidth="1"/>
    <col min="8208" max="8208" width="10.453125" style="367" customWidth="1"/>
    <col min="8209" max="8444" width="9.1796875" style="367"/>
    <col min="8445" max="8445" width="5" style="367" customWidth="1"/>
    <col min="8446" max="8446" width="17.7265625" style="367" customWidth="1"/>
    <col min="8447" max="8447" width="13.81640625" style="367" customWidth="1"/>
    <col min="8448" max="8448" width="13.1796875" style="367" customWidth="1"/>
    <col min="8449" max="8449" width="12.26953125" style="367" customWidth="1"/>
    <col min="8450" max="8450" width="3" style="367" customWidth="1"/>
    <col min="8451" max="8451" width="20.26953125" style="367" customWidth="1"/>
    <col min="8452" max="8452" width="12.54296875" style="367" customWidth="1"/>
    <col min="8453" max="8453" width="11.7265625" style="367" customWidth="1"/>
    <col min="8454" max="8454" width="9.1796875" style="367"/>
    <col min="8455" max="8455" width="2.81640625" style="367" customWidth="1"/>
    <col min="8456" max="8456" width="18.54296875" style="367" customWidth="1"/>
    <col min="8457" max="8457" width="14.453125" style="367" customWidth="1"/>
    <col min="8458" max="8458" width="13.7265625" style="367" customWidth="1"/>
    <col min="8459" max="8459" width="10.1796875" style="367" customWidth="1"/>
    <col min="8460" max="8460" width="4.453125" style="367" customWidth="1"/>
    <col min="8461" max="8461" width="24" style="367" customWidth="1"/>
    <col min="8462" max="8462" width="13.1796875" style="367" customWidth="1"/>
    <col min="8463" max="8463" width="13" style="367" customWidth="1"/>
    <col min="8464" max="8464" width="10.453125" style="367" customWidth="1"/>
    <col min="8465" max="8700" width="9.1796875" style="367"/>
    <col min="8701" max="8701" width="5" style="367" customWidth="1"/>
    <col min="8702" max="8702" width="17.7265625" style="367" customWidth="1"/>
    <col min="8703" max="8703" width="13.81640625" style="367" customWidth="1"/>
    <col min="8704" max="8704" width="13.1796875" style="367" customWidth="1"/>
    <col min="8705" max="8705" width="12.26953125" style="367" customWidth="1"/>
    <col min="8706" max="8706" width="3" style="367" customWidth="1"/>
    <col min="8707" max="8707" width="20.26953125" style="367" customWidth="1"/>
    <col min="8708" max="8708" width="12.54296875" style="367" customWidth="1"/>
    <col min="8709" max="8709" width="11.7265625" style="367" customWidth="1"/>
    <col min="8710" max="8710" width="9.1796875" style="367"/>
    <col min="8711" max="8711" width="2.81640625" style="367" customWidth="1"/>
    <col min="8712" max="8712" width="18.54296875" style="367" customWidth="1"/>
    <col min="8713" max="8713" width="14.453125" style="367" customWidth="1"/>
    <col min="8714" max="8714" width="13.7265625" style="367" customWidth="1"/>
    <col min="8715" max="8715" width="10.1796875" style="367" customWidth="1"/>
    <col min="8716" max="8716" width="4.453125" style="367" customWidth="1"/>
    <col min="8717" max="8717" width="24" style="367" customWidth="1"/>
    <col min="8718" max="8718" width="13.1796875" style="367" customWidth="1"/>
    <col min="8719" max="8719" width="13" style="367" customWidth="1"/>
    <col min="8720" max="8720" width="10.453125" style="367" customWidth="1"/>
    <col min="8721" max="8956" width="9.1796875" style="367"/>
    <col min="8957" max="8957" width="5" style="367" customWidth="1"/>
    <col min="8958" max="8958" width="17.7265625" style="367" customWidth="1"/>
    <col min="8959" max="8959" width="13.81640625" style="367" customWidth="1"/>
    <col min="8960" max="8960" width="13.1796875" style="367" customWidth="1"/>
    <col min="8961" max="8961" width="12.26953125" style="367" customWidth="1"/>
    <col min="8962" max="8962" width="3" style="367" customWidth="1"/>
    <col min="8963" max="8963" width="20.26953125" style="367" customWidth="1"/>
    <col min="8964" max="8964" width="12.54296875" style="367" customWidth="1"/>
    <col min="8965" max="8965" width="11.7265625" style="367" customWidth="1"/>
    <col min="8966" max="8966" width="9.1796875" style="367"/>
    <col min="8967" max="8967" width="2.81640625" style="367" customWidth="1"/>
    <col min="8968" max="8968" width="18.54296875" style="367" customWidth="1"/>
    <col min="8969" max="8969" width="14.453125" style="367" customWidth="1"/>
    <col min="8970" max="8970" width="13.7265625" style="367" customWidth="1"/>
    <col min="8971" max="8971" width="10.1796875" style="367" customWidth="1"/>
    <col min="8972" max="8972" width="4.453125" style="367" customWidth="1"/>
    <col min="8973" max="8973" width="24" style="367" customWidth="1"/>
    <col min="8974" max="8974" width="13.1796875" style="367" customWidth="1"/>
    <col min="8975" max="8975" width="13" style="367" customWidth="1"/>
    <col min="8976" max="8976" width="10.453125" style="367" customWidth="1"/>
    <col min="8977" max="9212" width="9.1796875" style="367"/>
    <col min="9213" max="9213" width="5" style="367" customWidth="1"/>
    <col min="9214" max="9214" width="17.7265625" style="367" customWidth="1"/>
    <col min="9215" max="9215" width="13.81640625" style="367" customWidth="1"/>
    <col min="9216" max="9216" width="13.1796875" style="367" customWidth="1"/>
    <col min="9217" max="9217" width="12.26953125" style="367" customWidth="1"/>
    <col min="9218" max="9218" width="3" style="367" customWidth="1"/>
    <col min="9219" max="9219" width="20.26953125" style="367" customWidth="1"/>
    <col min="9220" max="9220" width="12.54296875" style="367" customWidth="1"/>
    <col min="9221" max="9221" width="11.7265625" style="367" customWidth="1"/>
    <col min="9222" max="9222" width="9.1796875" style="367"/>
    <col min="9223" max="9223" width="2.81640625" style="367" customWidth="1"/>
    <col min="9224" max="9224" width="18.54296875" style="367" customWidth="1"/>
    <col min="9225" max="9225" width="14.453125" style="367" customWidth="1"/>
    <col min="9226" max="9226" width="13.7265625" style="367" customWidth="1"/>
    <col min="9227" max="9227" width="10.1796875" style="367" customWidth="1"/>
    <col min="9228" max="9228" width="4.453125" style="367" customWidth="1"/>
    <col min="9229" max="9229" width="24" style="367" customWidth="1"/>
    <col min="9230" max="9230" width="13.1796875" style="367" customWidth="1"/>
    <col min="9231" max="9231" width="13" style="367" customWidth="1"/>
    <col min="9232" max="9232" width="10.453125" style="367" customWidth="1"/>
    <col min="9233" max="9468" width="9.1796875" style="367"/>
    <col min="9469" max="9469" width="5" style="367" customWidth="1"/>
    <col min="9470" max="9470" width="17.7265625" style="367" customWidth="1"/>
    <col min="9471" max="9471" width="13.81640625" style="367" customWidth="1"/>
    <col min="9472" max="9472" width="13.1796875" style="367" customWidth="1"/>
    <col min="9473" max="9473" width="12.26953125" style="367" customWidth="1"/>
    <col min="9474" max="9474" width="3" style="367" customWidth="1"/>
    <col min="9475" max="9475" width="20.26953125" style="367" customWidth="1"/>
    <col min="9476" max="9476" width="12.54296875" style="367" customWidth="1"/>
    <col min="9477" max="9477" width="11.7265625" style="367" customWidth="1"/>
    <col min="9478" max="9478" width="9.1796875" style="367"/>
    <col min="9479" max="9479" width="2.81640625" style="367" customWidth="1"/>
    <col min="9480" max="9480" width="18.54296875" style="367" customWidth="1"/>
    <col min="9481" max="9481" width="14.453125" style="367" customWidth="1"/>
    <col min="9482" max="9482" width="13.7265625" style="367" customWidth="1"/>
    <col min="9483" max="9483" width="10.1796875" style="367" customWidth="1"/>
    <col min="9484" max="9484" width="4.453125" style="367" customWidth="1"/>
    <col min="9485" max="9485" width="24" style="367" customWidth="1"/>
    <col min="9486" max="9486" width="13.1796875" style="367" customWidth="1"/>
    <col min="9487" max="9487" width="13" style="367" customWidth="1"/>
    <col min="9488" max="9488" width="10.453125" style="367" customWidth="1"/>
    <col min="9489" max="9724" width="9.1796875" style="367"/>
    <col min="9725" max="9725" width="5" style="367" customWidth="1"/>
    <col min="9726" max="9726" width="17.7265625" style="367" customWidth="1"/>
    <col min="9727" max="9727" width="13.81640625" style="367" customWidth="1"/>
    <col min="9728" max="9728" width="13.1796875" style="367" customWidth="1"/>
    <col min="9729" max="9729" width="12.26953125" style="367" customWidth="1"/>
    <col min="9730" max="9730" width="3" style="367" customWidth="1"/>
    <col min="9731" max="9731" width="20.26953125" style="367" customWidth="1"/>
    <col min="9732" max="9732" width="12.54296875" style="367" customWidth="1"/>
    <col min="9733" max="9733" width="11.7265625" style="367" customWidth="1"/>
    <col min="9734" max="9734" width="9.1796875" style="367"/>
    <col min="9735" max="9735" width="2.81640625" style="367" customWidth="1"/>
    <col min="9736" max="9736" width="18.54296875" style="367" customWidth="1"/>
    <col min="9737" max="9737" width="14.453125" style="367" customWidth="1"/>
    <col min="9738" max="9738" width="13.7265625" style="367" customWidth="1"/>
    <col min="9739" max="9739" width="10.1796875" style="367" customWidth="1"/>
    <col min="9740" max="9740" width="4.453125" style="367" customWidth="1"/>
    <col min="9741" max="9741" width="24" style="367" customWidth="1"/>
    <col min="9742" max="9742" width="13.1796875" style="367" customWidth="1"/>
    <col min="9743" max="9743" width="13" style="367" customWidth="1"/>
    <col min="9744" max="9744" width="10.453125" style="367" customWidth="1"/>
    <col min="9745" max="9980" width="9.1796875" style="367"/>
    <col min="9981" max="9981" width="5" style="367" customWidth="1"/>
    <col min="9982" max="9982" width="17.7265625" style="367" customWidth="1"/>
    <col min="9983" max="9983" width="13.81640625" style="367" customWidth="1"/>
    <col min="9984" max="9984" width="13.1796875" style="367" customWidth="1"/>
    <col min="9985" max="9985" width="12.26953125" style="367" customWidth="1"/>
    <col min="9986" max="9986" width="3" style="367" customWidth="1"/>
    <col min="9987" max="9987" width="20.26953125" style="367" customWidth="1"/>
    <col min="9988" max="9988" width="12.54296875" style="367" customWidth="1"/>
    <col min="9989" max="9989" width="11.7265625" style="367" customWidth="1"/>
    <col min="9990" max="9990" width="9.1796875" style="367"/>
    <col min="9991" max="9991" width="2.81640625" style="367" customWidth="1"/>
    <col min="9992" max="9992" width="18.54296875" style="367" customWidth="1"/>
    <col min="9993" max="9993" width="14.453125" style="367" customWidth="1"/>
    <col min="9994" max="9994" width="13.7265625" style="367" customWidth="1"/>
    <col min="9995" max="9995" width="10.1796875" style="367" customWidth="1"/>
    <col min="9996" max="9996" width="4.453125" style="367" customWidth="1"/>
    <col min="9997" max="9997" width="24" style="367" customWidth="1"/>
    <col min="9998" max="9998" width="13.1796875" style="367" customWidth="1"/>
    <col min="9999" max="9999" width="13" style="367" customWidth="1"/>
    <col min="10000" max="10000" width="10.453125" style="367" customWidth="1"/>
    <col min="10001" max="10236" width="9.1796875" style="367"/>
    <col min="10237" max="10237" width="5" style="367" customWidth="1"/>
    <col min="10238" max="10238" width="17.7265625" style="367" customWidth="1"/>
    <col min="10239" max="10239" width="13.81640625" style="367" customWidth="1"/>
    <col min="10240" max="10240" width="13.1796875" style="367" customWidth="1"/>
    <col min="10241" max="10241" width="12.26953125" style="367" customWidth="1"/>
    <col min="10242" max="10242" width="3" style="367" customWidth="1"/>
    <col min="10243" max="10243" width="20.26953125" style="367" customWidth="1"/>
    <col min="10244" max="10244" width="12.54296875" style="367" customWidth="1"/>
    <col min="10245" max="10245" width="11.7265625" style="367" customWidth="1"/>
    <col min="10246" max="10246" width="9.1796875" style="367"/>
    <col min="10247" max="10247" width="2.81640625" style="367" customWidth="1"/>
    <col min="10248" max="10248" width="18.54296875" style="367" customWidth="1"/>
    <col min="10249" max="10249" width="14.453125" style="367" customWidth="1"/>
    <col min="10250" max="10250" width="13.7265625" style="367" customWidth="1"/>
    <col min="10251" max="10251" width="10.1796875" style="367" customWidth="1"/>
    <col min="10252" max="10252" width="4.453125" style="367" customWidth="1"/>
    <col min="10253" max="10253" width="24" style="367" customWidth="1"/>
    <col min="10254" max="10254" width="13.1796875" style="367" customWidth="1"/>
    <col min="10255" max="10255" width="13" style="367" customWidth="1"/>
    <col min="10256" max="10256" width="10.453125" style="367" customWidth="1"/>
    <col min="10257" max="10492" width="9.1796875" style="367"/>
    <col min="10493" max="10493" width="5" style="367" customWidth="1"/>
    <col min="10494" max="10494" width="17.7265625" style="367" customWidth="1"/>
    <col min="10495" max="10495" width="13.81640625" style="367" customWidth="1"/>
    <col min="10496" max="10496" width="13.1796875" style="367" customWidth="1"/>
    <col min="10497" max="10497" width="12.26953125" style="367" customWidth="1"/>
    <col min="10498" max="10498" width="3" style="367" customWidth="1"/>
    <col min="10499" max="10499" width="20.26953125" style="367" customWidth="1"/>
    <col min="10500" max="10500" width="12.54296875" style="367" customWidth="1"/>
    <col min="10501" max="10501" width="11.7265625" style="367" customWidth="1"/>
    <col min="10502" max="10502" width="9.1796875" style="367"/>
    <col min="10503" max="10503" width="2.81640625" style="367" customWidth="1"/>
    <col min="10504" max="10504" width="18.54296875" style="367" customWidth="1"/>
    <col min="10505" max="10505" width="14.453125" style="367" customWidth="1"/>
    <col min="10506" max="10506" width="13.7265625" style="367" customWidth="1"/>
    <col min="10507" max="10507" width="10.1796875" style="367" customWidth="1"/>
    <col min="10508" max="10508" width="4.453125" style="367" customWidth="1"/>
    <col min="10509" max="10509" width="24" style="367" customWidth="1"/>
    <col min="10510" max="10510" width="13.1796875" style="367" customWidth="1"/>
    <col min="10511" max="10511" width="13" style="367" customWidth="1"/>
    <col min="10512" max="10512" width="10.453125" style="367" customWidth="1"/>
    <col min="10513" max="10748" width="9.1796875" style="367"/>
    <col min="10749" max="10749" width="5" style="367" customWidth="1"/>
    <col min="10750" max="10750" width="17.7265625" style="367" customWidth="1"/>
    <col min="10751" max="10751" width="13.81640625" style="367" customWidth="1"/>
    <col min="10752" max="10752" width="13.1796875" style="367" customWidth="1"/>
    <col min="10753" max="10753" width="12.26953125" style="367" customWidth="1"/>
    <col min="10754" max="10754" width="3" style="367" customWidth="1"/>
    <col min="10755" max="10755" width="20.26953125" style="367" customWidth="1"/>
    <col min="10756" max="10756" width="12.54296875" style="367" customWidth="1"/>
    <col min="10757" max="10757" width="11.7265625" style="367" customWidth="1"/>
    <col min="10758" max="10758" width="9.1796875" style="367"/>
    <col min="10759" max="10759" width="2.81640625" style="367" customWidth="1"/>
    <col min="10760" max="10760" width="18.54296875" style="367" customWidth="1"/>
    <col min="10761" max="10761" width="14.453125" style="367" customWidth="1"/>
    <col min="10762" max="10762" width="13.7265625" style="367" customWidth="1"/>
    <col min="10763" max="10763" width="10.1796875" style="367" customWidth="1"/>
    <col min="10764" max="10764" width="4.453125" style="367" customWidth="1"/>
    <col min="10765" max="10765" width="24" style="367" customWidth="1"/>
    <col min="10766" max="10766" width="13.1796875" style="367" customWidth="1"/>
    <col min="10767" max="10767" width="13" style="367" customWidth="1"/>
    <col min="10768" max="10768" width="10.453125" style="367" customWidth="1"/>
    <col min="10769" max="11004" width="9.1796875" style="367"/>
    <col min="11005" max="11005" width="5" style="367" customWidth="1"/>
    <col min="11006" max="11006" width="17.7265625" style="367" customWidth="1"/>
    <col min="11007" max="11007" width="13.81640625" style="367" customWidth="1"/>
    <col min="11008" max="11008" width="13.1796875" style="367" customWidth="1"/>
    <col min="11009" max="11009" width="12.26953125" style="367" customWidth="1"/>
    <col min="11010" max="11010" width="3" style="367" customWidth="1"/>
    <col min="11011" max="11011" width="20.26953125" style="367" customWidth="1"/>
    <col min="11012" max="11012" width="12.54296875" style="367" customWidth="1"/>
    <col min="11013" max="11013" width="11.7265625" style="367" customWidth="1"/>
    <col min="11014" max="11014" width="9.1796875" style="367"/>
    <col min="11015" max="11015" width="2.81640625" style="367" customWidth="1"/>
    <col min="11016" max="11016" width="18.54296875" style="367" customWidth="1"/>
    <col min="11017" max="11017" width="14.453125" style="367" customWidth="1"/>
    <col min="11018" max="11018" width="13.7265625" style="367" customWidth="1"/>
    <col min="11019" max="11019" width="10.1796875" style="367" customWidth="1"/>
    <col min="11020" max="11020" width="4.453125" style="367" customWidth="1"/>
    <col min="11021" max="11021" width="24" style="367" customWidth="1"/>
    <col min="11022" max="11022" width="13.1796875" style="367" customWidth="1"/>
    <col min="11023" max="11023" width="13" style="367" customWidth="1"/>
    <col min="11024" max="11024" width="10.453125" style="367" customWidth="1"/>
    <col min="11025" max="11260" width="9.1796875" style="367"/>
    <col min="11261" max="11261" width="5" style="367" customWidth="1"/>
    <col min="11262" max="11262" width="17.7265625" style="367" customWidth="1"/>
    <col min="11263" max="11263" width="13.81640625" style="367" customWidth="1"/>
    <col min="11264" max="11264" width="13.1796875" style="367" customWidth="1"/>
    <col min="11265" max="11265" width="12.26953125" style="367" customWidth="1"/>
    <col min="11266" max="11266" width="3" style="367" customWidth="1"/>
    <col min="11267" max="11267" width="20.26953125" style="367" customWidth="1"/>
    <col min="11268" max="11268" width="12.54296875" style="367" customWidth="1"/>
    <col min="11269" max="11269" width="11.7265625" style="367" customWidth="1"/>
    <col min="11270" max="11270" width="9.1796875" style="367"/>
    <col min="11271" max="11271" width="2.81640625" style="367" customWidth="1"/>
    <col min="11272" max="11272" width="18.54296875" style="367" customWidth="1"/>
    <col min="11273" max="11273" width="14.453125" style="367" customWidth="1"/>
    <col min="11274" max="11274" width="13.7265625" style="367" customWidth="1"/>
    <col min="11275" max="11275" width="10.1796875" style="367" customWidth="1"/>
    <col min="11276" max="11276" width="4.453125" style="367" customWidth="1"/>
    <col min="11277" max="11277" width="24" style="367" customWidth="1"/>
    <col min="11278" max="11278" width="13.1796875" style="367" customWidth="1"/>
    <col min="11279" max="11279" width="13" style="367" customWidth="1"/>
    <col min="11280" max="11280" width="10.453125" style="367" customWidth="1"/>
    <col min="11281" max="11516" width="9.1796875" style="367"/>
    <col min="11517" max="11517" width="5" style="367" customWidth="1"/>
    <col min="11518" max="11518" width="17.7265625" style="367" customWidth="1"/>
    <col min="11519" max="11519" width="13.81640625" style="367" customWidth="1"/>
    <col min="11520" max="11520" width="13.1796875" style="367" customWidth="1"/>
    <col min="11521" max="11521" width="12.26953125" style="367" customWidth="1"/>
    <col min="11522" max="11522" width="3" style="367" customWidth="1"/>
    <col min="11523" max="11523" width="20.26953125" style="367" customWidth="1"/>
    <col min="11524" max="11524" width="12.54296875" style="367" customWidth="1"/>
    <col min="11525" max="11525" width="11.7265625" style="367" customWidth="1"/>
    <col min="11526" max="11526" width="9.1796875" style="367"/>
    <col min="11527" max="11527" width="2.81640625" style="367" customWidth="1"/>
    <col min="11528" max="11528" width="18.54296875" style="367" customWidth="1"/>
    <col min="11529" max="11529" width="14.453125" style="367" customWidth="1"/>
    <col min="11530" max="11530" width="13.7265625" style="367" customWidth="1"/>
    <col min="11531" max="11531" width="10.1796875" style="367" customWidth="1"/>
    <col min="11532" max="11532" width="4.453125" style="367" customWidth="1"/>
    <col min="11533" max="11533" width="24" style="367" customWidth="1"/>
    <col min="11534" max="11534" width="13.1796875" style="367" customWidth="1"/>
    <col min="11535" max="11535" width="13" style="367" customWidth="1"/>
    <col min="11536" max="11536" width="10.453125" style="367" customWidth="1"/>
    <col min="11537" max="11772" width="9.1796875" style="367"/>
    <col min="11773" max="11773" width="5" style="367" customWidth="1"/>
    <col min="11774" max="11774" width="17.7265625" style="367" customWidth="1"/>
    <col min="11775" max="11775" width="13.81640625" style="367" customWidth="1"/>
    <col min="11776" max="11776" width="13.1796875" style="367" customWidth="1"/>
    <col min="11777" max="11777" width="12.26953125" style="367" customWidth="1"/>
    <col min="11778" max="11778" width="3" style="367" customWidth="1"/>
    <col min="11779" max="11779" width="20.26953125" style="367" customWidth="1"/>
    <col min="11780" max="11780" width="12.54296875" style="367" customWidth="1"/>
    <col min="11781" max="11781" width="11.7265625" style="367" customWidth="1"/>
    <col min="11782" max="11782" width="9.1796875" style="367"/>
    <col min="11783" max="11783" width="2.81640625" style="367" customWidth="1"/>
    <col min="11784" max="11784" width="18.54296875" style="367" customWidth="1"/>
    <col min="11785" max="11785" width="14.453125" style="367" customWidth="1"/>
    <col min="11786" max="11786" width="13.7265625" style="367" customWidth="1"/>
    <col min="11787" max="11787" width="10.1796875" style="367" customWidth="1"/>
    <col min="11788" max="11788" width="4.453125" style="367" customWidth="1"/>
    <col min="11789" max="11789" width="24" style="367" customWidth="1"/>
    <col min="11790" max="11790" width="13.1796875" style="367" customWidth="1"/>
    <col min="11791" max="11791" width="13" style="367" customWidth="1"/>
    <col min="11792" max="11792" width="10.453125" style="367" customWidth="1"/>
    <col min="11793" max="12028" width="9.1796875" style="367"/>
    <col min="12029" max="12029" width="5" style="367" customWidth="1"/>
    <col min="12030" max="12030" width="17.7265625" style="367" customWidth="1"/>
    <col min="12031" max="12031" width="13.81640625" style="367" customWidth="1"/>
    <col min="12032" max="12032" width="13.1796875" style="367" customWidth="1"/>
    <col min="12033" max="12033" width="12.26953125" style="367" customWidth="1"/>
    <col min="12034" max="12034" width="3" style="367" customWidth="1"/>
    <col min="12035" max="12035" width="20.26953125" style="367" customWidth="1"/>
    <col min="12036" max="12036" width="12.54296875" style="367" customWidth="1"/>
    <col min="12037" max="12037" width="11.7265625" style="367" customWidth="1"/>
    <col min="12038" max="12038" width="9.1796875" style="367"/>
    <col min="12039" max="12039" width="2.81640625" style="367" customWidth="1"/>
    <col min="12040" max="12040" width="18.54296875" style="367" customWidth="1"/>
    <col min="12041" max="12041" width="14.453125" style="367" customWidth="1"/>
    <col min="12042" max="12042" width="13.7265625" style="367" customWidth="1"/>
    <col min="12043" max="12043" width="10.1796875" style="367" customWidth="1"/>
    <col min="12044" max="12044" width="4.453125" style="367" customWidth="1"/>
    <col min="12045" max="12045" width="24" style="367" customWidth="1"/>
    <col min="12046" max="12046" width="13.1796875" style="367" customWidth="1"/>
    <col min="12047" max="12047" width="13" style="367" customWidth="1"/>
    <col min="12048" max="12048" width="10.453125" style="367" customWidth="1"/>
    <col min="12049" max="12284" width="9.1796875" style="367"/>
    <col min="12285" max="12285" width="5" style="367" customWidth="1"/>
    <col min="12286" max="12286" width="17.7265625" style="367" customWidth="1"/>
    <col min="12287" max="12287" width="13.81640625" style="367" customWidth="1"/>
    <col min="12288" max="12288" width="13.1796875" style="367" customWidth="1"/>
    <col min="12289" max="12289" width="12.26953125" style="367" customWidth="1"/>
    <col min="12290" max="12290" width="3" style="367" customWidth="1"/>
    <col min="12291" max="12291" width="20.26953125" style="367" customWidth="1"/>
    <col min="12292" max="12292" width="12.54296875" style="367" customWidth="1"/>
    <col min="12293" max="12293" width="11.7265625" style="367" customWidth="1"/>
    <col min="12294" max="12294" width="9.1796875" style="367"/>
    <col min="12295" max="12295" width="2.81640625" style="367" customWidth="1"/>
    <col min="12296" max="12296" width="18.54296875" style="367" customWidth="1"/>
    <col min="12297" max="12297" width="14.453125" style="367" customWidth="1"/>
    <col min="12298" max="12298" width="13.7265625" style="367" customWidth="1"/>
    <col min="12299" max="12299" width="10.1796875" style="367" customWidth="1"/>
    <col min="12300" max="12300" width="4.453125" style="367" customWidth="1"/>
    <col min="12301" max="12301" width="24" style="367" customWidth="1"/>
    <col min="12302" max="12302" width="13.1796875" style="367" customWidth="1"/>
    <col min="12303" max="12303" width="13" style="367" customWidth="1"/>
    <col min="12304" max="12304" width="10.453125" style="367" customWidth="1"/>
    <col min="12305" max="12540" width="9.1796875" style="367"/>
    <col min="12541" max="12541" width="5" style="367" customWidth="1"/>
    <col min="12542" max="12542" width="17.7265625" style="367" customWidth="1"/>
    <col min="12543" max="12543" width="13.81640625" style="367" customWidth="1"/>
    <col min="12544" max="12544" width="13.1796875" style="367" customWidth="1"/>
    <col min="12545" max="12545" width="12.26953125" style="367" customWidth="1"/>
    <col min="12546" max="12546" width="3" style="367" customWidth="1"/>
    <col min="12547" max="12547" width="20.26953125" style="367" customWidth="1"/>
    <col min="12548" max="12548" width="12.54296875" style="367" customWidth="1"/>
    <col min="12549" max="12549" width="11.7265625" style="367" customWidth="1"/>
    <col min="12550" max="12550" width="9.1796875" style="367"/>
    <col min="12551" max="12551" width="2.81640625" style="367" customWidth="1"/>
    <col min="12552" max="12552" width="18.54296875" style="367" customWidth="1"/>
    <col min="12553" max="12553" width="14.453125" style="367" customWidth="1"/>
    <col min="12554" max="12554" width="13.7265625" style="367" customWidth="1"/>
    <col min="12555" max="12555" width="10.1796875" style="367" customWidth="1"/>
    <col min="12556" max="12556" width="4.453125" style="367" customWidth="1"/>
    <col min="12557" max="12557" width="24" style="367" customWidth="1"/>
    <col min="12558" max="12558" width="13.1796875" style="367" customWidth="1"/>
    <col min="12559" max="12559" width="13" style="367" customWidth="1"/>
    <col min="12560" max="12560" width="10.453125" style="367" customWidth="1"/>
    <col min="12561" max="12796" width="9.1796875" style="367"/>
    <col min="12797" max="12797" width="5" style="367" customWidth="1"/>
    <col min="12798" max="12798" width="17.7265625" style="367" customWidth="1"/>
    <col min="12799" max="12799" width="13.81640625" style="367" customWidth="1"/>
    <col min="12800" max="12800" width="13.1796875" style="367" customWidth="1"/>
    <col min="12801" max="12801" width="12.26953125" style="367" customWidth="1"/>
    <col min="12802" max="12802" width="3" style="367" customWidth="1"/>
    <col min="12803" max="12803" width="20.26953125" style="367" customWidth="1"/>
    <col min="12804" max="12804" width="12.54296875" style="367" customWidth="1"/>
    <col min="12805" max="12805" width="11.7265625" style="367" customWidth="1"/>
    <col min="12806" max="12806" width="9.1796875" style="367"/>
    <col min="12807" max="12807" width="2.81640625" style="367" customWidth="1"/>
    <col min="12808" max="12808" width="18.54296875" style="367" customWidth="1"/>
    <col min="12809" max="12809" width="14.453125" style="367" customWidth="1"/>
    <col min="12810" max="12810" width="13.7265625" style="367" customWidth="1"/>
    <col min="12811" max="12811" width="10.1796875" style="367" customWidth="1"/>
    <col min="12812" max="12812" width="4.453125" style="367" customWidth="1"/>
    <col min="12813" max="12813" width="24" style="367" customWidth="1"/>
    <col min="12814" max="12814" width="13.1796875" style="367" customWidth="1"/>
    <col min="12815" max="12815" width="13" style="367" customWidth="1"/>
    <col min="12816" max="12816" width="10.453125" style="367" customWidth="1"/>
    <col min="12817" max="13052" width="9.1796875" style="367"/>
    <col min="13053" max="13053" width="5" style="367" customWidth="1"/>
    <col min="13054" max="13054" width="17.7265625" style="367" customWidth="1"/>
    <col min="13055" max="13055" width="13.81640625" style="367" customWidth="1"/>
    <col min="13056" max="13056" width="13.1796875" style="367" customWidth="1"/>
    <col min="13057" max="13057" width="12.26953125" style="367" customWidth="1"/>
    <col min="13058" max="13058" width="3" style="367" customWidth="1"/>
    <col min="13059" max="13059" width="20.26953125" style="367" customWidth="1"/>
    <col min="13060" max="13060" width="12.54296875" style="367" customWidth="1"/>
    <col min="13061" max="13061" width="11.7265625" style="367" customWidth="1"/>
    <col min="13062" max="13062" width="9.1796875" style="367"/>
    <col min="13063" max="13063" width="2.81640625" style="367" customWidth="1"/>
    <col min="13064" max="13064" width="18.54296875" style="367" customWidth="1"/>
    <col min="13065" max="13065" width="14.453125" style="367" customWidth="1"/>
    <col min="13066" max="13066" width="13.7265625" style="367" customWidth="1"/>
    <col min="13067" max="13067" width="10.1796875" style="367" customWidth="1"/>
    <col min="13068" max="13068" width="4.453125" style="367" customWidth="1"/>
    <col min="13069" max="13069" width="24" style="367" customWidth="1"/>
    <col min="13070" max="13070" width="13.1796875" style="367" customWidth="1"/>
    <col min="13071" max="13071" width="13" style="367" customWidth="1"/>
    <col min="13072" max="13072" width="10.453125" style="367" customWidth="1"/>
    <col min="13073" max="13308" width="9.1796875" style="367"/>
    <col min="13309" max="13309" width="5" style="367" customWidth="1"/>
    <col min="13310" max="13310" width="17.7265625" style="367" customWidth="1"/>
    <col min="13311" max="13311" width="13.81640625" style="367" customWidth="1"/>
    <col min="13312" max="13312" width="13.1796875" style="367" customWidth="1"/>
    <col min="13313" max="13313" width="12.26953125" style="367" customWidth="1"/>
    <col min="13314" max="13314" width="3" style="367" customWidth="1"/>
    <col min="13315" max="13315" width="20.26953125" style="367" customWidth="1"/>
    <col min="13316" max="13316" width="12.54296875" style="367" customWidth="1"/>
    <col min="13317" max="13317" width="11.7265625" style="367" customWidth="1"/>
    <col min="13318" max="13318" width="9.1796875" style="367"/>
    <col min="13319" max="13319" width="2.81640625" style="367" customWidth="1"/>
    <col min="13320" max="13320" width="18.54296875" style="367" customWidth="1"/>
    <col min="13321" max="13321" width="14.453125" style="367" customWidth="1"/>
    <col min="13322" max="13322" width="13.7265625" style="367" customWidth="1"/>
    <col min="13323" max="13323" width="10.1796875" style="367" customWidth="1"/>
    <col min="13324" max="13324" width="4.453125" style="367" customWidth="1"/>
    <col min="13325" max="13325" width="24" style="367" customWidth="1"/>
    <col min="13326" max="13326" width="13.1796875" style="367" customWidth="1"/>
    <col min="13327" max="13327" width="13" style="367" customWidth="1"/>
    <col min="13328" max="13328" width="10.453125" style="367" customWidth="1"/>
    <col min="13329" max="13564" width="9.1796875" style="367"/>
    <col min="13565" max="13565" width="5" style="367" customWidth="1"/>
    <col min="13566" max="13566" width="17.7265625" style="367" customWidth="1"/>
    <col min="13567" max="13567" width="13.81640625" style="367" customWidth="1"/>
    <col min="13568" max="13568" width="13.1796875" style="367" customWidth="1"/>
    <col min="13569" max="13569" width="12.26953125" style="367" customWidth="1"/>
    <col min="13570" max="13570" width="3" style="367" customWidth="1"/>
    <col min="13571" max="13571" width="20.26953125" style="367" customWidth="1"/>
    <col min="13572" max="13572" width="12.54296875" style="367" customWidth="1"/>
    <col min="13573" max="13573" width="11.7265625" style="367" customWidth="1"/>
    <col min="13574" max="13574" width="9.1796875" style="367"/>
    <col min="13575" max="13575" width="2.81640625" style="367" customWidth="1"/>
    <col min="13576" max="13576" width="18.54296875" style="367" customWidth="1"/>
    <col min="13577" max="13577" width="14.453125" style="367" customWidth="1"/>
    <col min="13578" max="13578" width="13.7265625" style="367" customWidth="1"/>
    <col min="13579" max="13579" width="10.1796875" style="367" customWidth="1"/>
    <col min="13580" max="13580" width="4.453125" style="367" customWidth="1"/>
    <col min="13581" max="13581" width="24" style="367" customWidth="1"/>
    <col min="13582" max="13582" width="13.1796875" style="367" customWidth="1"/>
    <col min="13583" max="13583" width="13" style="367" customWidth="1"/>
    <col min="13584" max="13584" width="10.453125" style="367" customWidth="1"/>
    <col min="13585" max="13820" width="9.1796875" style="367"/>
    <col min="13821" max="13821" width="5" style="367" customWidth="1"/>
    <col min="13822" max="13822" width="17.7265625" style="367" customWidth="1"/>
    <col min="13823" max="13823" width="13.81640625" style="367" customWidth="1"/>
    <col min="13824" max="13824" width="13.1796875" style="367" customWidth="1"/>
    <col min="13825" max="13825" width="12.26953125" style="367" customWidth="1"/>
    <col min="13826" max="13826" width="3" style="367" customWidth="1"/>
    <col min="13827" max="13827" width="20.26953125" style="367" customWidth="1"/>
    <col min="13828" max="13828" width="12.54296875" style="367" customWidth="1"/>
    <col min="13829" max="13829" width="11.7265625" style="367" customWidth="1"/>
    <col min="13830" max="13830" width="9.1796875" style="367"/>
    <col min="13831" max="13831" width="2.81640625" style="367" customWidth="1"/>
    <col min="13832" max="13832" width="18.54296875" style="367" customWidth="1"/>
    <col min="13833" max="13833" width="14.453125" style="367" customWidth="1"/>
    <col min="13834" max="13834" width="13.7265625" style="367" customWidth="1"/>
    <col min="13835" max="13835" width="10.1796875" style="367" customWidth="1"/>
    <col min="13836" max="13836" width="4.453125" style="367" customWidth="1"/>
    <col min="13837" max="13837" width="24" style="367" customWidth="1"/>
    <col min="13838" max="13838" width="13.1796875" style="367" customWidth="1"/>
    <col min="13839" max="13839" width="13" style="367" customWidth="1"/>
    <col min="13840" max="13840" width="10.453125" style="367" customWidth="1"/>
    <col min="13841" max="14076" width="9.1796875" style="367"/>
    <col min="14077" max="14077" width="5" style="367" customWidth="1"/>
    <col min="14078" max="14078" width="17.7265625" style="367" customWidth="1"/>
    <col min="14079" max="14079" width="13.81640625" style="367" customWidth="1"/>
    <col min="14080" max="14080" width="13.1796875" style="367" customWidth="1"/>
    <col min="14081" max="14081" width="12.26953125" style="367" customWidth="1"/>
    <col min="14082" max="14082" width="3" style="367" customWidth="1"/>
    <col min="14083" max="14083" width="20.26953125" style="367" customWidth="1"/>
    <col min="14084" max="14084" width="12.54296875" style="367" customWidth="1"/>
    <col min="14085" max="14085" width="11.7265625" style="367" customWidth="1"/>
    <col min="14086" max="14086" width="9.1796875" style="367"/>
    <col min="14087" max="14087" width="2.81640625" style="367" customWidth="1"/>
    <col min="14088" max="14088" width="18.54296875" style="367" customWidth="1"/>
    <col min="14089" max="14089" width="14.453125" style="367" customWidth="1"/>
    <col min="14090" max="14090" width="13.7265625" style="367" customWidth="1"/>
    <col min="14091" max="14091" width="10.1796875" style="367" customWidth="1"/>
    <col min="14092" max="14092" width="4.453125" style="367" customWidth="1"/>
    <col min="14093" max="14093" width="24" style="367" customWidth="1"/>
    <col min="14094" max="14094" width="13.1796875" style="367" customWidth="1"/>
    <col min="14095" max="14095" width="13" style="367" customWidth="1"/>
    <col min="14096" max="14096" width="10.453125" style="367" customWidth="1"/>
    <col min="14097" max="14332" width="9.1796875" style="367"/>
    <col min="14333" max="14333" width="5" style="367" customWidth="1"/>
    <col min="14334" max="14334" width="17.7265625" style="367" customWidth="1"/>
    <col min="14335" max="14335" width="13.81640625" style="367" customWidth="1"/>
    <col min="14336" max="14336" width="13.1796875" style="367" customWidth="1"/>
    <col min="14337" max="14337" width="12.26953125" style="367" customWidth="1"/>
    <col min="14338" max="14338" width="3" style="367" customWidth="1"/>
    <col min="14339" max="14339" width="20.26953125" style="367" customWidth="1"/>
    <col min="14340" max="14340" width="12.54296875" style="367" customWidth="1"/>
    <col min="14341" max="14341" width="11.7265625" style="367" customWidth="1"/>
    <col min="14342" max="14342" width="9.1796875" style="367"/>
    <col min="14343" max="14343" width="2.81640625" style="367" customWidth="1"/>
    <col min="14344" max="14344" width="18.54296875" style="367" customWidth="1"/>
    <col min="14345" max="14345" width="14.453125" style="367" customWidth="1"/>
    <col min="14346" max="14346" width="13.7265625" style="367" customWidth="1"/>
    <col min="14347" max="14347" width="10.1796875" style="367" customWidth="1"/>
    <col min="14348" max="14348" width="4.453125" style="367" customWidth="1"/>
    <col min="14349" max="14349" width="24" style="367" customWidth="1"/>
    <col min="14350" max="14350" width="13.1796875" style="367" customWidth="1"/>
    <col min="14351" max="14351" width="13" style="367" customWidth="1"/>
    <col min="14352" max="14352" width="10.453125" style="367" customWidth="1"/>
    <col min="14353" max="14588" width="9.1796875" style="367"/>
    <col min="14589" max="14589" width="5" style="367" customWidth="1"/>
    <col min="14590" max="14590" width="17.7265625" style="367" customWidth="1"/>
    <col min="14591" max="14591" width="13.81640625" style="367" customWidth="1"/>
    <col min="14592" max="14592" width="13.1796875" style="367" customWidth="1"/>
    <col min="14593" max="14593" width="12.26953125" style="367" customWidth="1"/>
    <col min="14594" max="14594" width="3" style="367" customWidth="1"/>
    <col min="14595" max="14595" width="20.26953125" style="367" customWidth="1"/>
    <col min="14596" max="14596" width="12.54296875" style="367" customWidth="1"/>
    <col min="14597" max="14597" width="11.7265625" style="367" customWidth="1"/>
    <col min="14598" max="14598" width="9.1796875" style="367"/>
    <col min="14599" max="14599" width="2.81640625" style="367" customWidth="1"/>
    <col min="14600" max="14600" width="18.54296875" style="367" customWidth="1"/>
    <col min="14601" max="14601" width="14.453125" style="367" customWidth="1"/>
    <col min="14602" max="14602" width="13.7265625" style="367" customWidth="1"/>
    <col min="14603" max="14603" width="10.1796875" style="367" customWidth="1"/>
    <col min="14604" max="14604" width="4.453125" style="367" customWidth="1"/>
    <col min="14605" max="14605" width="24" style="367" customWidth="1"/>
    <col min="14606" max="14606" width="13.1796875" style="367" customWidth="1"/>
    <col min="14607" max="14607" width="13" style="367" customWidth="1"/>
    <col min="14608" max="14608" width="10.453125" style="367" customWidth="1"/>
    <col min="14609" max="14844" width="9.1796875" style="367"/>
    <col min="14845" max="14845" width="5" style="367" customWidth="1"/>
    <col min="14846" max="14846" width="17.7265625" style="367" customWidth="1"/>
    <col min="14847" max="14847" width="13.81640625" style="367" customWidth="1"/>
    <col min="14848" max="14848" width="13.1796875" style="367" customWidth="1"/>
    <col min="14849" max="14849" width="12.26953125" style="367" customWidth="1"/>
    <col min="14850" max="14850" width="3" style="367" customWidth="1"/>
    <col min="14851" max="14851" width="20.26953125" style="367" customWidth="1"/>
    <col min="14852" max="14852" width="12.54296875" style="367" customWidth="1"/>
    <col min="14853" max="14853" width="11.7265625" style="367" customWidth="1"/>
    <col min="14854" max="14854" width="9.1796875" style="367"/>
    <col min="14855" max="14855" width="2.81640625" style="367" customWidth="1"/>
    <col min="14856" max="14856" width="18.54296875" style="367" customWidth="1"/>
    <col min="14857" max="14857" width="14.453125" style="367" customWidth="1"/>
    <col min="14858" max="14858" width="13.7265625" style="367" customWidth="1"/>
    <col min="14859" max="14859" width="10.1796875" style="367" customWidth="1"/>
    <col min="14860" max="14860" width="4.453125" style="367" customWidth="1"/>
    <col min="14861" max="14861" width="24" style="367" customWidth="1"/>
    <col min="14862" max="14862" width="13.1796875" style="367" customWidth="1"/>
    <col min="14863" max="14863" width="13" style="367" customWidth="1"/>
    <col min="14864" max="14864" width="10.453125" style="367" customWidth="1"/>
    <col min="14865" max="15100" width="9.1796875" style="367"/>
    <col min="15101" max="15101" width="5" style="367" customWidth="1"/>
    <col min="15102" max="15102" width="17.7265625" style="367" customWidth="1"/>
    <col min="15103" max="15103" width="13.81640625" style="367" customWidth="1"/>
    <col min="15104" max="15104" width="13.1796875" style="367" customWidth="1"/>
    <col min="15105" max="15105" width="12.26953125" style="367" customWidth="1"/>
    <col min="15106" max="15106" width="3" style="367" customWidth="1"/>
    <col min="15107" max="15107" width="20.26953125" style="367" customWidth="1"/>
    <col min="15108" max="15108" width="12.54296875" style="367" customWidth="1"/>
    <col min="15109" max="15109" width="11.7265625" style="367" customWidth="1"/>
    <col min="15110" max="15110" width="9.1796875" style="367"/>
    <col min="15111" max="15111" width="2.81640625" style="367" customWidth="1"/>
    <col min="15112" max="15112" width="18.54296875" style="367" customWidth="1"/>
    <col min="15113" max="15113" width="14.453125" style="367" customWidth="1"/>
    <col min="15114" max="15114" width="13.7265625" style="367" customWidth="1"/>
    <col min="15115" max="15115" width="10.1796875" style="367" customWidth="1"/>
    <col min="15116" max="15116" width="4.453125" style="367" customWidth="1"/>
    <col min="15117" max="15117" width="24" style="367" customWidth="1"/>
    <col min="15118" max="15118" width="13.1796875" style="367" customWidth="1"/>
    <col min="15119" max="15119" width="13" style="367" customWidth="1"/>
    <col min="15120" max="15120" width="10.453125" style="367" customWidth="1"/>
    <col min="15121" max="15356" width="9.1796875" style="367"/>
    <col min="15357" max="15357" width="5" style="367" customWidth="1"/>
    <col min="15358" max="15358" width="17.7265625" style="367" customWidth="1"/>
    <col min="15359" max="15359" width="13.81640625" style="367" customWidth="1"/>
    <col min="15360" max="15360" width="13.1796875" style="367" customWidth="1"/>
    <col min="15361" max="15361" width="12.26953125" style="367" customWidth="1"/>
    <col min="15362" max="15362" width="3" style="367" customWidth="1"/>
    <col min="15363" max="15363" width="20.26953125" style="367" customWidth="1"/>
    <col min="15364" max="15364" width="12.54296875" style="367" customWidth="1"/>
    <col min="15365" max="15365" width="11.7265625" style="367" customWidth="1"/>
    <col min="15366" max="15366" width="9.1796875" style="367"/>
    <col min="15367" max="15367" width="2.81640625" style="367" customWidth="1"/>
    <col min="15368" max="15368" width="18.54296875" style="367" customWidth="1"/>
    <col min="15369" max="15369" width="14.453125" style="367" customWidth="1"/>
    <col min="15370" max="15370" width="13.7265625" style="367" customWidth="1"/>
    <col min="15371" max="15371" width="10.1796875" style="367" customWidth="1"/>
    <col min="15372" max="15372" width="4.453125" style="367" customWidth="1"/>
    <col min="15373" max="15373" width="24" style="367" customWidth="1"/>
    <col min="15374" max="15374" width="13.1796875" style="367" customWidth="1"/>
    <col min="15375" max="15375" width="13" style="367" customWidth="1"/>
    <col min="15376" max="15376" width="10.453125" style="367" customWidth="1"/>
    <col min="15377" max="15612" width="9.1796875" style="367"/>
    <col min="15613" max="15613" width="5" style="367" customWidth="1"/>
    <col min="15614" max="15614" width="17.7265625" style="367" customWidth="1"/>
    <col min="15615" max="15615" width="13.81640625" style="367" customWidth="1"/>
    <col min="15616" max="15616" width="13.1796875" style="367" customWidth="1"/>
    <col min="15617" max="15617" width="12.26953125" style="367" customWidth="1"/>
    <col min="15618" max="15618" width="3" style="367" customWidth="1"/>
    <col min="15619" max="15619" width="20.26953125" style="367" customWidth="1"/>
    <col min="15620" max="15620" width="12.54296875" style="367" customWidth="1"/>
    <col min="15621" max="15621" width="11.7265625" style="367" customWidth="1"/>
    <col min="15622" max="15622" width="9.1796875" style="367"/>
    <col min="15623" max="15623" width="2.81640625" style="367" customWidth="1"/>
    <col min="15624" max="15624" width="18.54296875" style="367" customWidth="1"/>
    <col min="15625" max="15625" width="14.453125" style="367" customWidth="1"/>
    <col min="15626" max="15626" width="13.7265625" style="367" customWidth="1"/>
    <col min="15627" max="15627" width="10.1796875" style="367" customWidth="1"/>
    <col min="15628" max="15628" width="4.453125" style="367" customWidth="1"/>
    <col min="15629" max="15629" width="24" style="367" customWidth="1"/>
    <col min="15630" max="15630" width="13.1796875" style="367" customWidth="1"/>
    <col min="15631" max="15631" width="13" style="367" customWidth="1"/>
    <col min="15632" max="15632" width="10.453125" style="367" customWidth="1"/>
    <col min="15633" max="15868" width="9.1796875" style="367"/>
    <col min="15869" max="15869" width="5" style="367" customWidth="1"/>
    <col min="15870" max="15870" width="17.7265625" style="367" customWidth="1"/>
    <col min="15871" max="15871" width="13.81640625" style="367" customWidth="1"/>
    <col min="15872" max="15872" width="13.1796875" style="367" customWidth="1"/>
    <col min="15873" max="15873" width="12.26953125" style="367" customWidth="1"/>
    <col min="15874" max="15874" width="3" style="367" customWidth="1"/>
    <col min="15875" max="15875" width="20.26953125" style="367" customWidth="1"/>
    <col min="15876" max="15876" width="12.54296875" style="367" customWidth="1"/>
    <col min="15877" max="15877" width="11.7265625" style="367" customWidth="1"/>
    <col min="15878" max="15878" width="9.1796875" style="367"/>
    <col min="15879" max="15879" width="2.81640625" style="367" customWidth="1"/>
    <col min="15880" max="15880" width="18.54296875" style="367" customWidth="1"/>
    <col min="15881" max="15881" width="14.453125" style="367" customWidth="1"/>
    <col min="15882" max="15882" width="13.7265625" style="367" customWidth="1"/>
    <col min="15883" max="15883" width="10.1796875" style="367" customWidth="1"/>
    <col min="15884" max="15884" width="4.453125" style="367" customWidth="1"/>
    <col min="15885" max="15885" width="24" style="367" customWidth="1"/>
    <col min="15886" max="15886" width="13.1796875" style="367" customWidth="1"/>
    <col min="15887" max="15887" width="13" style="367" customWidth="1"/>
    <col min="15888" max="15888" width="10.453125" style="367" customWidth="1"/>
    <col min="15889" max="16124" width="9.1796875" style="367"/>
    <col min="16125" max="16125" width="5" style="367" customWidth="1"/>
    <col min="16126" max="16126" width="17.7265625" style="367" customWidth="1"/>
    <col min="16127" max="16127" width="13.81640625" style="367" customWidth="1"/>
    <col min="16128" max="16128" width="13.1796875" style="367" customWidth="1"/>
    <col min="16129" max="16129" width="12.26953125" style="367" customWidth="1"/>
    <col min="16130" max="16130" width="3" style="367" customWidth="1"/>
    <col min="16131" max="16131" width="20.26953125" style="367" customWidth="1"/>
    <col min="16132" max="16132" width="12.54296875" style="367" customWidth="1"/>
    <col min="16133" max="16133" width="11.7265625" style="367" customWidth="1"/>
    <col min="16134" max="16134" width="9.1796875" style="367"/>
    <col min="16135" max="16135" width="2.81640625" style="367" customWidth="1"/>
    <col min="16136" max="16136" width="18.54296875" style="367" customWidth="1"/>
    <col min="16137" max="16137" width="14.453125" style="367" customWidth="1"/>
    <col min="16138" max="16138" width="13.7265625" style="367" customWidth="1"/>
    <col min="16139" max="16139" width="10.1796875" style="367" customWidth="1"/>
    <col min="16140" max="16140" width="4.453125" style="367" customWidth="1"/>
    <col min="16141" max="16141" width="24" style="367" customWidth="1"/>
    <col min="16142" max="16142" width="13.1796875" style="367" customWidth="1"/>
    <col min="16143" max="16143" width="13" style="367" customWidth="1"/>
    <col min="16144" max="16144" width="10.453125" style="367" customWidth="1"/>
    <col min="16145" max="16384" width="9.179687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304" t="s">
        <v>522</v>
      </c>
      <c r="B2" s="1304"/>
      <c r="C2" s="1304"/>
      <c r="D2" s="1304"/>
      <c r="E2" s="1304"/>
      <c r="F2" s="1304"/>
      <c r="G2" s="1304"/>
      <c r="H2" s="1304"/>
      <c r="I2" s="1304"/>
      <c r="J2" s="1304"/>
      <c r="K2" s="1304"/>
      <c r="L2" s="1304"/>
      <c r="M2" s="1304"/>
      <c r="N2" s="1304"/>
      <c r="O2" s="1304"/>
      <c r="P2" s="1304"/>
      <c r="Q2" s="1304"/>
      <c r="R2" s="1304"/>
      <c r="S2" s="1304"/>
      <c r="T2" s="1304"/>
      <c r="U2" s="1304"/>
      <c r="V2" s="1304"/>
      <c r="W2" s="1304"/>
      <c r="X2" s="1304"/>
      <c r="Y2" s="1304"/>
      <c r="Z2" s="1304"/>
      <c r="AA2" s="1304"/>
    </row>
    <row r="3" spans="1:27" ht="15.75" customHeight="1">
      <c r="A3" s="1305" t="s">
        <v>523</v>
      </c>
      <c r="B3" s="1305"/>
      <c r="C3" s="1305"/>
      <c r="D3" s="1305"/>
      <c r="E3" s="1305"/>
      <c r="F3" s="1305"/>
      <c r="G3" s="1305"/>
      <c r="H3" s="437"/>
      <c r="I3" s="437"/>
      <c r="J3" s="437"/>
      <c r="K3" s="437"/>
      <c r="L3" s="437"/>
      <c r="M3" s="437"/>
      <c r="N3" s="437"/>
      <c r="O3" s="437"/>
      <c r="P3" s="437"/>
      <c r="Q3" s="437"/>
      <c r="R3" s="437"/>
      <c r="S3" s="437"/>
      <c r="T3" s="437"/>
      <c r="U3" s="437"/>
      <c r="V3" s="437"/>
      <c r="W3" s="437"/>
      <c r="X3" s="437"/>
      <c r="Y3" s="437"/>
      <c r="Z3" s="437"/>
      <c r="AA3" s="437"/>
    </row>
    <row r="4" spans="1:27" ht="10.5" customHeight="1">
      <c r="H4" s="367"/>
    </row>
    <row r="5" spans="1:27" ht="37.5" customHeight="1" thickBot="1">
      <c r="A5" s="714" t="s">
        <v>124</v>
      </c>
      <c r="B5" s="1306" t="s">
        <v>125</v>
      </c>
      <c r="C5" s="1306"/>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5">
      <c r="A7" s="429" t="s">
        <v>361</v>
      </c>
      <c r="B7" s="430">
        <v>5949.4549999999999</v>
      </c>
      <c r="C7" s="430">
        <v>2393</v>
      </c>
      <c r="D7" s="431">
        <v>5.0176984955646233</v>
      </c>
      <c r="E7" s="487"/>
      <c r="F7" s="426" t="s">
        <v>137</v>
      </c>
      <c r="G7" s="427">
        <v>2728.616</v>
      </c>
      <c r="H7" s="427">
        <v>14446</v>
      </c>
      <c r="I7" s="428">
        <v>3.1393280041234646</v>
      </c>
      <c r="J7" s="487"/>
      <c r="K7" s="426" t="s">
        <v>137</v>
      </c>
      <c r="L7" s="427">
        <v>255430.704</v>
      </c>
      <c r="M7" s="427">
        <v>44461.199000000001</v>
      </c>
      <c r="N7" s="428">
        <v>5.7450250948023243</v>
      </c>
      <c r="O7" s="352"/>
      <c r="P7" s="426" t="s">
        <v>138</v>
      </c>
      <c r="Q7" s="427">
        <v>65937.491999999998</v>
      </c>
      <c r="R7" s="427">
        <v>14265.115</v>
      </c>
      <c r="S7" s="428">
        <v>4.6222895504172241</v>
      </c>
    </row>
    <row r="8" spans="1:27" ht="16" thickBot="1">
      <c r="A8" s="426" t="s">
        <v>150</v>
      </c>
      <c r="B8" s="427">
        <v>4905.415</v>
      </c>
      <c r="C8" s="427">
        <v>2472</v>
      </c>
      <c r="D8" s="428">
        <v>3.5483078788194433</v>
      </c>
      <c r="E8" s="487"/>
      <c r="F8" s="426" t="s">
        <v>158</v>
      </c>
      <c r="G8" s="427">
        <v>15.337999999999999</v>
      </c>
      <c r="H8" s="427">
        <v>106</v>
      </c>
      <c r="I8" s="428">
        <v>2.0505347593582886</v>
      </c>
      <c r="J8" s="487"/>
      <c r="K8" s="426" t="s">
        <v>463</v>
      </c>
      <c r="L8" s="427">
        <v>176980.45600000001</v>
      </c>
      <c r="M8" s="427">
        <v>31837.925999999999</v>
      </c>
      <c r="N8" s="428">
        <v>5.5587934967874482</v>
      </c>
      <c r="O8" s="352"/>
      <c r="P8" s="426" t="s">
        <v>140</v>
      </c>
      <c r="Q8" s="427">
        <v>38487.857000000004</v>
      </c>
      <c r="R8" s="427">
        <v>8191.1750000000002</v>
      </c>
      <c r="S8" s="428">
        <v>4.6986979279529493</v>
      </c>
    </row>
    <row r="9" spans="1:27" ht="16" thickBot="1">
      <c r="A9" s="426" t="s">
        <v>137</v>
      </c>
      <c r="B9" s="427">
        <v>4245.0889999999999</v>
      </c>
      <c r="C9" s="427">
        <v>17121</v>
      </c>
      <c r="D9" s="428">
        <v>3.5488654736486587</v>
      </c>
      <c r="E9" s="487"/>
      <c r="F9" s="432" t="s">
        <v>222</v>
      </c>
      <c r="G9" s="433">
        <v>2750.4430000000002</v>
      </c>
      <c r="H9" s="433">
        <v>14576</v>
      </c>
      <c r="I9" s="434">
        <v>3.1324339191370001</v>
      </c>
      <c r="J9" s="487"/>
      <c r="K9" s="426" t="s">
        <v>140</v>
      </c>
      <c r="L9" s="427">
        <v>161543.296</v>
      </c>
      <c r="M9" s="427">
        <v>29518.33</v>
      </c>
      <c r="N9" s="428">
        <v>5.4726434727167828</v>
      </c>
      <c r="O9"/>
      <c r="P9" s="426" t="s">
        <v>139</v>
      </c>
      <c r="Q9" s="427">
        <v>21538.828000000001</v>
      </c>
      <c r="R9" s="427">
        <v>4460.3509999999997</v>
      </c>
      <c r="S9" s="428">
        <v>4.8289535958044567</v>
      </c>
    </row>
    <row r="10" spans="1:27" ht="15.5">
      <c r="A10" s="426" t="s">
        <v>145</v>
      </c>
      <c r="B10" s="427">
        <v>1761.5509999999999</v>
      </c>
      <c r="C10" s="427">
        <v>1751</v>
      </c>
      <c r="D10" s="428">
        <v>3.4831571537606725</v>
      </c>
      <c r="E10" s="487"/>
      <c r="J10" s="487"/>
      <c r="K10" s="426" t="s">
        <v>139</v>
      </c>
      <c r="L10" s="427">
        <v>77624.873000000007</v>
      </c>
      <c r="M10" s="427">
        <v>13130.263999999999</v>
      </c>
      <c r="N10" s="428">
        <v>5.9119049700752404</v>
      </c>
      <c r="O10"/>
      <c r="P10" s="426" t="s">
        <v>137</v>
      </c>
      <c r="Q10" s="427">
        <v>20587.505000000001</v>
      </c>
      <c r="R10" s="427">
        <v>4058.9679999999998</v>
      </c>
      <c r="S10" s="428">
        <v>5.0721033031056173</v>
      </c>
    </row>
    <row r="11" spans="1:27" ht="15.5">
      <c r="A11" s="426" t="s">
        <v>510</v>
      </c>
      <c r="B11" s="427">
        <v>1713.0050000000001</v>
      </c>
      <c r="C11" s="427">
        <v>665</v>
      </c>
      <c r="D11" s="428">
        <v>3.8091579628513679</v>
      </c>
      <c r="E11" s="487"/>
      <c r="F11"/>
      <c r="G11"/>
      <c r="H11"/>
      <c r="I11"/>
      <c r="J11" s="487"/>
      <c r="K11" s="426" t="s">
        <v>330</v>
      </c>
      <c r="L11" s="427">
        <v>71384.667000000001</v>
      </c>
      <c r="M11" s="427">
        <v>15166.743</v>
      </c>
      <c r="N11" s="428">
        <v>4.706657652206542</v>
      </c>
      <c r="O11"/>
      <c r="P11" s="426" t="s">
        <v>330</v>
      </c>
      <c r="Q11" s="427">
        <v>18826.473999999998</v>
      </c>
      <c r="R11" s="427">
        <v>4446.76</v>
      </c>
      <c r="S11" s="428">
        <v>4.2337508657989185</v>
      </c>
    </row>
    <row r="12" spans="1:27" ht="15.5">
      <c r="A12" s="426" t="s">
        <v>329</v>
      </c>
      <c r="B12" s="427">
        <v>1396.46</v>
      </c>
      <c r="C12" s="427">
        <v>603</v>
      </c>
      <c r="D12" s="428">
        <v>4.4438574997215552</v>
      </c>
      <c r="E12" s="487"/>
      <c r="F12"/>
      <c r="G12"/>
      <c r="H12"/>
      <c r="I12"/>
      <c r="J12" s="487"/>
      <c r="K12" s="426" t="s">
        <v>146</v>
      </c>
      <c r="L12" s="427">
        <v>45031.567999999999</v>
      </c>
      <c r="M12" s="427">
        <v>6384.9989999999998</v>
      </c>
      <c r="N12" s="428">
        <v>7.0527133990154107</v>
      </c>
      <c r="O12" s="352"/>
      <c r="P12" s="426" t="s">
        <v>141</v>
      </c>
      <c r="Q12" s="427">
        <v>17820.763999999999</v>
      </c>
      <c r="R12" s="427">
        <v>2972.8150000000001</v>
      </c>
      <c r="S12" s="428">
        <v>5.9945755117624202</v>
      </c>
    </row>
    <row r="13" spans="1:27" ht="15.5">
      <c r="A13" s="426" t="s">
        <v>455</v>
      </c>
      <c r="B13" s="427">
        <v>1221</v>
      </c>
      <c r="C13" s="427">
        <v>408</v>
      </c>
      <c r="D13" s="428">
        <v>5.9852941176470589</v>
      </c>
      <c r="E13" s="487"/>
      <c r="F13"/>
      <c r="G13"/>
      <c r="H13"/>
      <c r="I13"/>
      <c r="J13" s="487"/>
      <c r="K13" s="426" t="s">
        <v>142</v>
      </c>
      <c r="L13" s="427">
        <v>35296.811999999998</v>
      </c>
      <c r="M13" s="427">
        <v>6474.6130000000003</v>
      </c>
      <c r="N13" s="428">
        <v>5.451570927868584</v>
      </c>
      <c r="O13"/>
      <c r="P13" s="426" t="s">
        <v>144</v>
      </c>
      <c r="Q13" s="427">
        <v>17534.241000000002</v>
      </c>
      <c r="R13" s="427">
        <v>2340.723</v>
      </c>
      <c r="S13" s="428">
        <v>7.4909508728713314</v>
      </c>
    </row>
    <row r="14" spans="1:27" ht="15.5">
      <c r="A14" s="426" t="s">
        <v>147</v>
      </c>
      <c r="B14" s="427">
        <v>1212.5809999999999</v>
      </c>
      <c r="C14" s="427">
        <v>672</v>
      </c>
      <c r="D14" s="428">
        <v>3.2448761142227136</v>
      </c>
      <c r="E14" s="487"/>
      <c r="F14"/>
      <c r="G14"/>
      <c r="H14"/>
      <c r="I14"/>
      <c r="J14" s="487"/>
      <c r="K14" s="426" t="s">
        <v>138</v>
      </c>
      <c r="L14" s="427">
        <v>31892.15</v>
      </c>
      <c r="M14" s="427">
        <v>4652.7870000000003</v>
      </c>
      <c r="N14" s="428">
        <v>6.8544186527343722</v>
      </c>
      <c r="O14"/>
      <c r="P14" s="426" t="s">
        <v>146</v>
      </c>
      <c r="Q14" s="427">
        <v>13758.367</v>
      </c>
      <c r="R14" s="427">
        <v>2910.6030000000001</v>
      </c>
      <c r="S14" s="428">
        <v>4.7269816598141343</v>
      </c>
    </row>
    <row r="15" spans="1:27" ht="15.5">
      <c r="A15" s="426" t="s">
        <v>268</v>
      </c>
      <c r="B15" s="427">
        <v>1082.6500000000001</v>
      </c>
      <c r="C15" s="427">
        <v>454</v>
      </c>
      <c r="D15" s="428">
        <v>4.4913918274216966</v>
      </c>
      <c r="E15" s="435"/>
      <c r="J15" s="487"/>
      <c r="K15" s="426" t="s">
        <v>144</v>
      </c>
      <c r="L15" s="427">
        <v>29859.089</v>
      </c>
      <c r="M15" s="427">
        <v>3547.404</v>
      </c>
      <c r="N15" s="428">
        <v>8.4171661868791947</v>
      </c>
      <c r="O15"/>
      <c r="P15" s="426" t="s">
        <v>237</v>
      </c>
      <c r="Q15" s="427">
        <v>10173.049000000001</v>
      </c>
      <c r="R15" s="427">
        <v>1864.511</v>
      </c>
      <c r="S15" s="428">
        <v>5.4561485558411835</v>
      </c>
    </row>
    <row r="16" spans="1:27" ht="15.5">
      <c r="A16" s="426" t="s">
        <v>140</v>
      </c>
      <c r="B16" s="427">
        <v>964.56200000000001</v>
      </c>
      <c r="C16" s="427">
        <v>478</v>
      </c>
      <c r="D16" s="428">
        <v>4.1842876973798369</v>
      </c>
      <c r="E16" s="487"/>
      <c r="J16" s="487"/>
      <c r="K16" s="426" t="s">
        <v>154</v>
      </c>
      <c r="L16" s="427">
        <v>27931.482</v>
      </c>
      <c r="M16" s="427">
        <v>5378.9579999999996</v>
      </c>
      <c r="N16" s="428">
        <v>5.1927310084964411</v>
      </c>
      <c r="O16"/>
      <c r="P16" s="426" t="s">
        <v>147</v>
      </c>
      <c r="Q16" s="427">
        <v>9403.4969999999994</v>
      </c>
      <c r="R16" s="427">
        <v>1748.229</v>
      </c>
      <c r="S16" s="428">
        <v>5.3788702738600032</v>
      </c>
    </row>
    <row r="17" spans="1:19" ht="15.5">
      <c r="A17" s="426" t="s">
        <v>146</v>
      </c>
      <c r="B17" s="427">
        <v>916.92</v>
      </c>
      <c r="C17" s="427">
        <v>460</v>
      </c>
      <c r="D17" s="428">
        <v>3.8437224900440157</v>
      </c>
      <c r="E17" s="487"/>
      <c r="F17" s="487"/>
      <c r="G17" s="487"/>
      <c r="H17" s="489"/>
      <c r="I17" s="487"/>
      <c r="J17" s="487"/>
      <c r="K17" s="426" t="s">
        <v>248</v>
      </c>
      <c r="L17" s="427">
        <v>27217.526000000002</v>
      </c>
      <c r="M17" s="427">
        <v>3427.1950000000002</v>
      </c>
      <c r="N17" s="428">
        <v>7.941633318209206</v>
      </c>
      <c r="O17"/>
      <c r="P17" s="426" t="s">
        <v>151</v>
      </c>
      <c r="Q17" s="427">
        <v>8646.3310000000001</v>
      </c>
      <c r="R17" s="427">
        <v>1640.2729999999999</v>
      </c>
      <c r="S17" s="428">
        <v>5.2712755742489215</v>
      </c>
    </row>
    <row r="18" spans="1:19" ht="15.5">
      <c r="A18" s="426" t="s">
        <v>463</v>
      </c>
      <c r="B18" s="427">
        <v>417.15</v>
      </c>
      <c r="C18" s="427">
        <v>167</v>
      </c>
      <c r="D18" s="428">
        <v>4.9660714285714285</v>
      </c>
      <c r="E18" s="487"/>
      <c r="F18" s="487"/>
      <c r="G18" s="487"/>
      <c r="H18" s="489"/>
      <c r="I18" s="487"/>
      <c r="J18" s="487"/>
      <c r="K18" s="426" t="s">
        <v>147</v>
      </c>
      <c r="L18" s="427">
        <v>26820.984</v>
      </c>
      <c r="M18" s="427">
        <v>4275.6390000000001</v>
      </c>
      <c r="N18" s="428">
        <v>6.2729767410204653</v>
      </c>
      <c r="O18"/>
      <c r="P18" s="426" t="s">
        <v>371</v>
      </c>
      <c r="Q18" s="427">
        <v>8573.4050000000007</v>
      </c>
      <c r="R18" s="427">
        <v>1659.9649999999999</v>
      </c>
      <c r="S18" s="428">
        <v>5.1648107038401418</v>
      </c>
    </row>
    <row r="19" spans="1:19" ht="15.5">
      <c r="A19" s="426" t="s">
        <v>517</v>
      </c>
      <c r="B19" s="427">
        <v>303.12</v>
      </c>
      <c r="C19" s="427">
        <v>96</v>
      </c>
      <c r="D19" s="428">
        <v>6.0490919976052684</v>
      </c>
      <c r="E19" s="227"/>
      <c r="F19" s="487"/>
      <c r="G19" s="487"/>
      <c r="H19" s="489"/>
      <c r="I19" s="487"/>
      <c r="J19" s="487"/>
      <c r="K19" s="426" t="s">
        <v>145</v>
      </c>
      <c r="L19" s="427">
        <v>17546.784</v>
      </c>
      <c r="M19" s="427">
        <v>3571.2069999999999</v>
      </c>
      <c r="N19" s="428">
        <v>4.9134043476057254</v>
      </c>
      <c r="O19"/>
      <c r="P19" s="426" t="s">
        <v>153</v>
      </c>
      <c r="Q19" s="427">
        <v>8494.2649999999994</v>
      </c>
      <c r="R19" s="427">
        <v>2071.0030000000002</v>
      </c>
      <c r="S19" s="428">
        <v>4.1015223058585617</v>
      </c>
    </row>
    <row r="20" spans="1:19" ht="15.5">
      <c r="A20" s="426" t="s">
        <v>143</v>
      </c>
      <c r="B20" s="427">
        <v>302.75900000000001</v>
      </c>
      <c r="C20" s="427">
        <v>443</v>
      </c>
      <c r="D20" s="428">
        <v>3.340162397122747</v>
      </c>
      <c r="E20" s="227"/>
      <c r="F20" s="487"/>
      <c r="G20" s="487"/>
      <c r="H20" s="489"/>
      <c r="I20" s="487"/>
      <c r="J20" s="487"/>
      <c r="K20" s="426" t="s">
        <v>152</v>
      </c>
      <c r="L20" s="427">
        <v>14802.2</v>
      </c>
      <c r="M20" s="427">
        <v>2529.701</v>
      </c>
      <c r="N20" s="428">
        <v>5.8513634615316201</v>
      </c>
      <c r="O20"/>
      <c r="P20" s="426" t="s">
        <v>158</v>
      </c>
      <c r="Q20" s="427">
        <v>5017.7449999999999</v>
      </c>
      <c r="R20" s="427">
        <v>1259.8520000000001</v>
      </c>
      <c r="S20" s="428">
        <v>3.9828051231414481</v>
      </c>
    </row>
    <row r="21" spans="1:19" ht="15.5">
      <c r="A21" s="426" t="s">
        <v>447</v>
      </c>
      <c r="B21" s="427">
        <v>265.14499999999998</v>
      </c>
      <c r="C21" s="427">
        <v>82</v>
      </c>
      <c r="D21" s="428">
        <v>4.9551477321572071</v>
      </c>
      <c r="E21" s="227"/>
      <c r="F21" s="487"/>
      <c r="G21" s="487"/>
      <c r="H21" s="489"/>
      <c r="I21" s="487"/>
      <c r="J21" s="487"/>
      <c r="K21" s="426" t="s">
        <v>247</v>
      </c>
      <c r="L21" s="427">
        <v>12863.567999999999</v>
      </c>
      <c r="M21" s="427">
        <v>2323.8969999999999</v>
      </c>
      <c r="N21" s="428">
        <v>5.5353434338957364</v>
      </c>
      <c r="O21"/>
      <c r="P21" s="426" t="s">
        <v>155</v>
      </c>
      <c r="Q21" s="427">
        <v>4699.634</v>
      </c>
      <c r="R21" s="427">
        <v>1093.366</v>
      </c>
      <c r="S21" s="428">
        <v>4.2983173063731632</v>
      </c>
    </row>
    <row r="22" spans="1:19" ht="15.5">
      <c r="A22" s="426" t="s">
        <v>154</v>
      </c>
      <c r="B22" s="427">
        <v>252.34700000000001</v>
      </c>
      <c r="C22" s="427">
        <v>122</v>
      </c>
      <c r="D22" s="428">
        <v>4.0819637657715955</v>
      </c>
      <c r="E22" s="227"/>
      <c r="F22" s="487"/>
      <c r="G22" s="487"/>
      <c r="H22" s="487"/>
      <c r="I22" s="487"/>
      <c r="J22" s="487"/>
      <c r="K22" s="426" t="s">
        <v>249</v>
      </c>
      <c r="L22" s="427">
        <v>10821.019</v>
      </c>
      <c r="M22" s="427">
        <v>2028.3330000000001</v>
      </c>
      <c r="N22" s="428">
        <v>5.3349321832263241</v>
      </c>
      <c r="O22"/>
      <c r="P22" s="426" t="s">
        <v>142</v>
      </c>
      <c r="Q22" s="427">
        <v>4312.1270000000004</v>
      </c>
      <c r="R22" s="427">
        <v>1052.0029999999999</v>
      </c>
      <c r="S22" s="428">
        <v>4.0989683489495761</v>
      </c>
    </row>
    <row r="23" spans="1:19" ht="15.5">
      <c r="A23" s="426" t="s">
        <v>516</v>
      </c>
      <c r="B23" s="427">
        <v>246.98</v>
      </c>
      <c r="C23" s="427">
        <v>76</v>
      </c>
      <c r="D23" s="428">
        <v>6.3753226639132672</v>
      </c>
      <c r="E23" s="227"/>
      <c r="F23" s="487"/>
      <c r="G23" s="487"/>
      <c r="H23" s="487"/>
      <c r="I23" s="487"/>
      <c r="J23" s="487"/>
      <c r="K23" s="426" t="s">
        <v>141</v>
      </c>
      <c r="L23" s="427">
        <v>9294.7819999999992</v>
      </c>
      <c r="M23" s="427">
        <v>1573.0930000000001</v>
      </c>
      <c r="N23" s="428">
        <v>5.9086029878716637</v>
      </c>
      <c r="O23" s="315"/>
      <c r="P23" s="426" t="s">
        <v>247</v>
      </c>
      <c r="Q23" s="427">
        <v>4230.3490000000002</v>
      </c>
      <c r="R23" s="427">
        <v>854.75699999999995</v>
      </c>
      <c r="S23" s="428">
        <v>4.9491832181544</v>
      </c>
    </row>
    <row r="24" spans="1:19" ht="15.5">
      <c r="A24" s="426" t="s">
        <v>142</v>
      </c>
      <c r="B24" s="427">
        <v>113.355</v>
      </c>
      <c r="C24" s="427">
        <v>57</v>
      </c>
      <c r="D24" s="428">
        <v>4.2619468361093356</v>
      </c>
      <c r="E24" s="227"/>
      <c r="F24" s="487"/>
      <c r="G24" s="487"/>
      <c r="H24" s="487"/>
      <c r="I24" s="487"/>
      <c r="J24" s="487"/>
      <c r="K24" s="426" t="s">
        <v>151</v>
      </c>
      <c r="L24" s="427">
        <v>8637.4989999999998</v>
      </c>
      <c r="M24" s="427">
        <v>1210.682</v>
      </c>
      <c r="N24" s="428">
        <v>7.1344077139992166</v>
      </c>
      <c r="O24"/>
      <c r="P24" s="426" t="s">
        <v>248</v>
      </c>
      <c r="Q24" s="427">
        <v>4175.8019999999997</v>
      </c>
      <c r="R24" s="427">
        <v>883.51099999999997</v>
      </c>
      <c r="S24" s="428">
        <v>4.7263723937789113</v>
      </c>
    </row>
    <row r="25" spans="1:19" ht="15.5">
      <c r="A25" s="426" t="s">
        <v>454</v>
      </c>
      <c r="B25" s="427">
        <v>87.63</v>
      </c>
      <c r="C25" s="427">
        <v>31</v>
      </c>
      <c r="D25" s="428">
        <v>5.0074285714285711</v>
      </c>
      <c r="E25" s="227"/>
      <c r="F25" s="487"/>
      <c r="G25" s="487"/>
      <c r="H25" s="487"/>
      <c r="I25" s="487"/>
      <c r="J25" s="487"/>
      <c r="K25" s="426" t="s">
        <v>158</v>
      </c>
      <c r="L25" s="427">
        <v>6588.3860000000004</v>
      </c>
      <c r="M25" s="427">
        <v>1542.896</v>
      </c>
      <c r="N25" s="428">
        <v>4.2701426408520087</v>
      </c>
      <c r="O25"/>
      <c r="P25" s="426" t="s">
        <v>150</v>
      </c>
      <c r="Q25" s="427">
        <v>3510.0569999999998</v>
      </c>
      <c r="R25" s="427">
        <v>1047.191</v>
      </c>
      <c r="S25" s="428">
        <v>3.3518785016295976</v>
      </c>
    </row>
    <row r="26" spans="1:19" ht="15.5">
      <c r="A26" s="426" t="s">
        <v>428</v>
      </c>
      <c r="B26" s="427">
        <v>80.427000000000007</v>
      </c>
      <c r="C26" s="427">
        <v>50</v>
      </c>
      <c r="D26" s="428">
        <v>4.2285488958990545</v>
      </c>
      <c r="E26" s="227"/>
      <c r="F26" s="487"/>
      <c r="G26" s="487"/>
      <c r="H26" s="487"/>
      <c r="I26" s="487"/>
      <c r="J26" s="487"/>
      <c r="K26" s="426" t="s">
        <v>155</v>
      </c>
      <c r="L26" s="427">
        <v>6563.8590000000004</v>
      </c>
      <c r="M26" s="427">
        <v>1659.962</v>
      </c>
      <c r="N26" s="428">
        <v>3.9542224460559945</v>
      </c>
      <c r="O26"/>
      <c r="P26" s="426" t="s">
        <v>154</v>
      </c>
      <c r="Q26" s="427">
        <v>3170.835</v>
      </c>
      <c r="R26" s="427">
        <v>686.79899999999998</v>
      </c>
      <c r="S26" s="428">
        <v>4.6168311252637233</v>
      </c>
    </row>
    <row r="27" spans="1:19" ht="15.5">
      <c r="A27" s="426" t="s">
        <v>247</v>
      </c>
      <c r="B27" s="427">
        <v>43.146000000000001</v>
      </c>
      <c r="C27" s="427">
        <v>28</v>
      </c>
      <c r="D27" s="428">
        <v>2.9150733058577125</v>
      </c>
      <c r="E27" s="227"/>
      <c r="F27" s="487"/>
      <c r="G27" s="487"/>
      <c r="H27" s="487"/>
      <c r="I27" s="487"/>
      <c r="J27" s="487"/>
      <c r="K27" s="426" t="s">
        <v>143</v>
      </c>
      <c r="L27" s="427">
        <v>5697.857</v>
      </c>
      <c r="M27" s="427">
        <v>1395.787</v>
      </c>
      <c r="N27" s="428">
        <v>4.0821823100516053</v>
      </c>
      <c r="O27"/>
      <c r="P27" s="426" t="s">
        <v>156</v>
      </c>
      <c r="Q27" s="427">
        <v>2947.6280000000002</v>
      </c>
      <c r="R27" s="427">
        <v>718.46400000000006</v>
      </c>
      <c r="S27" s="428">
        <v>4.1026801621236411</v>
      </c>
    </row>
    <row r="28" spans="1:19" ht="16" thickBot="1">
      <c r="A28" s="426" t="s">
        <v>158</v>
      </c>
      <c r="B28" s="427">
        <v>15.337999999999999</v>
      </c>
      <c r="C28" s="427">
        <v>106</v>
      </c>
      <c r="D28" s="428">
        <v>2.0505347593582886</v>
      </c>
      <c r="E28"/>
      <c r="F28"/>
      <c r="G28"/>
      <c r="H28"/>
      <c r="I28"/>
      <c r="J28" s="487"/>
      <c r="K28" s="426" t="s">
        <v>150</v>
      </c>
      <c r="L28" s="427">
        <v>4198.2690000000002</v>
      </c>
      <c r="M28" s="427">
        <v>693.05200000000002</v>
      </c>
      <c r="N28" s="428">
        <v>6.0576536825519591</v>
      </c>
      <c r="O28" s="352"/>
      <c r="P28" s="426" t="s">
        <v>157</v>
      </c>
      <c r="Q28" s="427">
        <v>2819.0630000000001</v>
      </c>
      <c r="R28" s="427">
        <v>869.06700000000001</v>
      </c>
      <c r="S28" s="428">
        <v>3.2437809743092307</v>
      </c>
    </row>
    <row r="29" spans="1:19" ht="16" thickBot="1">
      <c r="A29" s="432" t="s">
        <v>222</v>
      </c>
      <c r="B29" s="433">
        <v>27511.072</v>
      </c>
      <c r="C29" s="433">
        <v>28812</v>
      </c>
      <c r="D29" s="434">
        <v>4.0514834979537202</v>
      </c>
      <c r="E29"/>
      <c r="F29"/>
      <c r="G29"/>
      <c r="H29"/>
      <c r="I29"/>
      <c r="J29" s="487"/>
      <c r="K29" s="426" t="s">
        <v>159</v>
      </c>
      <c r="L29" s="427">
        <v>2244.3960000000002</v>
      </c>
      <c r="M29" s="427">
        <v>219.51400000000001</v>
      </c>
      <c r="N29" s="428">
        <v>10.224386599487961</v>
      </c>
      <c r="O29"/>
      <c r="P29" s="426" t="s">
        <v>368</v>
      </c>
      <c r="Q29" s="427">
        <v>2709.51</v>
      </c>
      <c r="R29" s="427">
        <v>242.012</v>
      </c>
      <c r="S29" s="428">
        <v>11.195767152042048</v>
      </c>
    </row>
    <row r="30" spans="1:19" ht="15.5">
      <c r="A30"/>
      <c r="B30"/>
      <c r="C30"/>
      <c r="D30"/>
      <c r="E30"/>
      <c r="F30"/>
      <c r="G30"/>
      <c r="H30"/>
      <c r="I30"/>
      <c r="J30" s="315"/>
      <c r="K30" s="426" t="s">
        <v>370</v>
      </c>
      <c r="L30" s="427">
        <v>2006.9</v>
      </c>
      <c r="M30" s="427">
        <v>205.74799999999999</v>
      </c>
      <c r="N30" s="428">
        <v>9.7541652895775428</v>
      </c>
      <c r="O30" s="315"/>
      <c r="P30" s="426" t="s">
        <v>463</v>
      </c>
      <c r="Q30" s="427">
        <v>2511.8159999999998</v>
      </c>
      <c r="R30" s="427">
        <v>275.375</v>
      </c>
      <c r="S30" s="428">
        <v>9.1214380390376757</v>
      </c>
    </row>
    <row r="31" spans="1:19" ht="16" thickBot="1">
      <c r="A31"/>
      <c r="B31"/>
      <c r="C31"/>
      <c r="D31"/>
      <c r="E31"/>
      <c r="F31"/>
      <c r="G31"/>
      <c r="H31"/>
      <c r="I31"/>
      <c r="J31" s="315"/>
      <c r="K31" s="426" t="s">
        <v>157</v>
      </c>
      <c r="L31" s="427">
        <v>1789.271</v>
      </c>
      <c r="M31" s="427">
        <v>256.036</v>
      </c>
      <c r="N31" s="428">
        <v>6.9883571060319642</v>
      </c>
      <c r="O31"/>
      <c r="P31" s="426" t="s">
        <v>152</v>
      </c>
      <c r="Q31" s="427">
        <v>2119.4029999999998</v>
      </c>
      <c r="R31" s="427">
        <v>412.63400000000001</v>
      </c>
      <c r="S31" s="428">
        <v>5.1362781544904195</v>
      </c>
    </row>
    <row r="32" spans="1:19" ht="16" thickBot="1">
      <c r="E32"/>
      <c r="F32"/>
      <c r="G32"/>
      <c r="H32"/>
      <c r="I32"/>
      <c r="J32" s="315"/>
      <c r="K32" s="432" t="s">
        <v>222</v>
      </c>
      <c r="L32" s="433">
        <v>1072308.8659999999</v>
      </c>
      <c r="M32" s="433">
        <v>187899.34299999999</v>
      </c>
      <c r="N32" s="434">
        <v>5.7068260531384611</v>
      </c>
      <c r="O32"/>
      <c r="P32" s="426" t="s">
        <v>518</v>
      </c>
      <c r="Q32" s="427">
        <v>1582.431</v>
      </c>
      <c r="R32" s="427">
        <v>239.393</v>
      </c>
      <c r="S32" s="428">
        <v>6.6101807488105333</v>
      </c>
    </row>
    <row r="33" spans="1:19" ht="15.5">
      <c r="A33"/>
      <c r="B33"/>
      <c r="C33"/>
      <c r="D33"/>
      <c r="E33"/>
      <c r="F33"/>
      <c r="G33"/>
      <c r="H33"/>
      <c r="I33"/>
      <c r="J33" s="352"/>
      <c r="K33"/>
      <c r="L33"/>
      <c r="M33"/>
      <c r="N33"/>
      <c r="O33"/>
      <c r="P33" s="426" t="s">
        <v>367</v>
      </c>
      <c r="Q33" s="427">
        <v>1331.83</v>
      </c>
      <c r="R33" s="427">
        <v>223.761</v>
      </c>
      <c r="S33" s="428">
        <v>5.9520202358766721</v>
      </c>
    </row>
    <row r="34" spans="1:19" ht="15.5">
      <c r="A34"/>
      <c r="B34"/>
      <c r="C34"/>
      <c r="D34"/>
      <c r="E34"/>
      <c r="F34"/>
      <c r="G34"/>
      <c r="H34"/>
      <c r="I34"/>
      <c r="J34"/>
      <c r="K34"/>
      <c r="L34"/>
      <c r="M34"/>
      <c r="N34"/>
      <c r="O34"/>
      <c r="P34" s="426" t="s">
        <v>148</v>
      </c>
      <c r="Q34" s="427">
        <v>1187.587</v>
      </c>
      <c r="R34" s="427">
        <v>270.77100000000002</v>
      </c>
      <c r="S34" s="428">
        <v>4.3859460577388267</v>
      </c>
    </row>
    <row r="35" spans="1:19" ht="15.5">
      <c r="A35"/>
      <c r="B35"/>
      <c r="C35"/>
      <c r="D35"/>
      <c r="E35"/>
      <c r="F35"/>
      <c r="G35"/>
      <c r="H35"/>
      <c r="I35"/>
      <c r="J35"/>
      <c r="K35"/>
      <c r="L35"/>
      <c r="M35"/>
      <c r="N35"/>
      <c r="O35"/>
      <c r="P35" s="426" t="s">
        <v>369</v>
      </c>
      <c r="Q35" s="427">
        <v>1117.989</v>
      </c>
      <c r="R35" s="427">
        <v>232.803</v>
      </c>
      <c r="S35" s="428">
        <v>4.8022963621602814</v>
      </c>
    </row>
    <row r="36" spans="1:19" ht="15.75" customHeight="1">
      <c r="A36"/>
      <c r="B36"/>
      <c r="C36"/>
      <c r="D36"/>
      <c r="E36"/>
      <c r="F36"/>
      <c r="G36"/>
      <c r="H36"/>
      <c r="I36"/>
      <c r="J36"/>
      <c r="K36"/>
      <c r="L36"/>
      <c r="M36"/>
      <c r="N36"/>
      <c r="O36"/>
      <c r="P36" s="426" t="s">
        <v>159</v>
      </c>
      <c r="Q36" s="427">
        <v>1099.971</v>
      </c>
      <c r="R36" s="427">
        <v>229.59</v>
      </c>
      <c r="S36" s="428">
        <v>4.7910231281850253</v>
      </c>
    </row>
    <row r="37" spans="1:19" ht="17.25" customHeight="1">
      <c r="A37"/>
      <c r="B37"/>
      <c r="C37"/>
      <c r="D37"/>
      <c r="E37"/>
      <c r="F37"/>
      <c r="G37"/>
      <c r="H37"/>
      <c r="I37"/>
      <c r="J37"/>
      <c r="K37"/>
      <c r="L37"/>
      <c r="M37"/>
      <c r="N37"/>
      <c r="O37" s="352"/>
      <c r="P37" s="426" t="s">
        <v>249</v>
      </c>
      <c r="Q37" s="427">
        <v>1074.759</v>
      </c>
      <c r="R37" s="427">
        <v>187.762</v>
      </c>
      <c r="S37" s="428">
        <v>5.7240495946996734</v>
      </c>
    </row>
    <row r="38" spans="1:19" ht="15.5">
      <c r="A38"/>
      <c r="B38"/>
      <c r="C38"/>
      <c r="D38"/>
      <c r="E38"/>
      <c r="F38"/>
      <c r="G38"/>
      <c r="H38"/>
      <c r="I38"/>
      <c r="J38"/>
      <c r="K38"/>
      <c r="L38"/>
      <c r="M38"/>
      <c r="N38"/>
      <c r="O38" s="352"/>
      <c r="P38" s="426" t="s">
        <v>363</v>
      </c>
      <c r="Q38" s="427">
        <v>1070.0309999999999</v>
      </c>
      <c r="R38" s="427">
        <v>104.099</v>
      </c>
      <c r="S38" s="428">
        <v>10.278974822044399</v>
      </c>
    </row>
    <row r="39" spans="1:19" ht="16" thickBot="1">
      <c r="A39"/>
      <c r="B39"/>
      <c r="C39"/>
      <c r="D39"/>
      <c r="E39"/>
      <c r="F39"/>
      <c r="G39"/>
      <c r="H39"/>
      <c r="I39"/>
      <c r="J39"/>
      <c r="K39"/>
      <c r="L39"/>
      <c r="M39"/>
      <c r="N39"/>
      <c r="O39" s="352"/>
      <c r="P39" s="443" t="s">
        <v>145</v>
      </c>
      <c r="Q39" s="444">
        <v>1057.172</v>
      </c>
      <c r="R39" s="444">
        <v>217.23500000000001</v>
      </c>
      <c r="S39" s="445">
        <v>4.866490206458443</v>
      </c>
    </row>
    <row r="40" spans="1:19" ht="16" thickBot="1">
      <c r="A40"/>
      <c r="B40"/>
      <c r="C40"/>
      <c r="D40"/>
      <c r="E40"/>
      <c r="F40"/>
      <c r="G40"/>
      <c r="H40"/>
      <c r="I40"/>
      <c r="J40"/>
      <c r="K40"/>
      <c r="O40" s="352"/>
      <c r="P40" s="432" t="s">
        <v>222</v>
      </c>
      <c r="Q40" s="433">
        <v>315496.11700000003</v>
      </c>
      <c r="R40" s="433">
        <v>65172.902000000002</v>
      </c>
      <c r="S40" s="434">
        <v>4.8409094473037282</v>
      </c>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5">
      <c r="A83"/>
      <c r="B83"/>
      <c r="C83"/>
      <c r="D83"/>
      <c r="E83"/>
      <c r="F83"/>
      <c r="G83"/>
      <c r="H83"/>
      <c r="I83"/>
      <c r="J83"/>
      <c r="K83"/>
      <c r="L83"/>
      <c r="M83" s="489"/>
      <c r="N83" s="442"/>
      <c r="O83"/>
      <c r="P83"/>
      <c r="Q83" s="352"/>
      <c r="R83" s="352"/>
    </row>
    <row r="84" spans="1:18" ht="15.5">
      <c r="A84"/>
      <c r="B84"/>
      <c r="C84"/>
      <c r="D84"/>
      <c r="E84"/>
      <c r="F84"/>
      <c r="G84"/>
      <c r="H84"/>
      <c r="I84"/>
      <c r="J84"/>
      <c r="K84"/>
      <c r="L84"/>
      <c r="M84" s="489"/>
      <c r="N84" s="442"/>
      <c r="O84"/>
      <c r="P84"/>
      <c r="Q84" s="352"/>
      <c r="R84" s="352"/>
    </row>
    <row r="85" spans="1:18" ht="15.5">
      <c r="A85"/>
      <c r="B85"/>
      <c r="C85"/>
      <c r="D85"/>
      <c r="E85"/>
      <c r="F85"/>
      <c r="G85"/>
      <c r="H85"/>
      <c r="I85"/>
      <c r="J85"/>
      <c r="K85"/>
      <c r="L85"/>
      <c r="M85" s="489"/>
      <c r="N85" s="442"/>
      <c r="O85"/>
      <c r="P85"/>
      <c r="Q85" s="352"/>
      <c r="R85" s="352"/>
    </row>
    <row r="86" spans="1:18" ht="15.5">
      <c r="A86"/>
      <c r="B86"/>
      <c r="C86"/>
      <c r="D86"/>
      <c r="E86"/>
      <c r="F86"/>
      <c r="G86"/>
      <c r="H86"/>
      <c r="I86"/>
      <c r="J86"/>
      <c r="K86"/>
      <c r="L86"/>
      <c r="M86" s="489"/>
      <c r="N86" s="442"/>
      <c r="O86"/>
      <c r="P86"/>
      <c r="Q86" s="352"/>
      <c r="R86" s="352"/>
    </row>
    <row r="87" spans="1:18" ht="15.5">
      <c r="A87"/>
      <c r="B87"/>
      <c r="C87"/>
      <c r="D87"/>
      <c r="E87"/>
      <c r="F87"/>
      <c r="G87"/>
      <c r="H87"/>
      <c r="I87"/>
      <c r="J87"/>
      <c r="K87"/>
      <c r="L87"/>
      <c r="M87" s="489"/>
      <c r="N87" s="442"/>
      <c r="O87"/>
      <c r="P87"/>
      <c r="Q87" s="352"/>
      <c r="R87" s="352"/>
    </row>
    <row r="88" spans="1:18" ht="15.5">
      <c r="A88"/>
      <c r="B88"/>
      <c r="C88"/>
      <c r="D88"/>
      <c r="E88"/>
      <c r="F88"/>
      <c r="G88"/>
      <c r="H88"/>
      <c r="I88"/>
      <c r="J88"/>
      <c r="K88"/>
      <c r="L88"/>
      <c r="M88" s="489"/>
      <c r="N88" s="442"/>
      <c r="O88"/>
      <c r="P88"/>
      <c r="Q88" s="352"/>
      <c r="R88" s="352"/>
    </row>
    <row r="89" spans="1:18" ht="15.5">
      <c r="A89"/>
      <c r="B89"/>
      <c r="C89"/>
      <c r="D89"/>
      <c r="E89"/>
      <c r="F89"/>
      <c r="G89"/>
      <c r="H89"/>
      <c r="I89"/>
      <c r="J89"/>
      <c r="K89"/>
      <c r="L89"/>
      <c r="M89" s="489"/>
      <c r="N89" s="442"/>
      <c r="O89"/>
      <c r="P89"/>
      <c r="Q89" s="352"/>
      <c r="R89" s="352"/>
    </row>
    <row r="90" spans="1:18" ht="15.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2">
    <sortCondition descending="1" ref="Q7:Q6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3"/>
  <dimension ref="A1:AA229"/>
  <sheetViews>
    <sheetView showGridLines="0" zoomScaleNormal="100" workbookViewId="0">
      <selection activeCell="F30" sqref="F30"/>
    </sheetView>
  </sheetViews>
  <sheetFormatPr defaultRowHeight="13"/>
  <cols>
    <col min="1" max="1" width="16.81640625" style="367" customWidth="1"/>
    <col min="2" max="2" width="12.26953125" style="367" bestFit="1" customWidth="1"/>
    <col min="3" max="3" width="10.1796875" style="367" customWidth="1"/>
    <col min="4" max="4" width="8.7265625" style="367"/>
    <col min="5" max="5" width="9.54296875" style="367" customWidth="1"/>
    <col min="6" max="6" width="12.453125" style="367" customWidth="1"/>
    <col min="7" max="7" width="11.26953125" style="367" customWidth="1"/>
    <col min="8" max="8" width="10.453125" style="367" customWidth="1"/>
    <col min="9" max="9" width="8.7265625" style="367"/>
    <col min="10" max="10" width="3.54296875" style="367" customWidth="1"/>
    <col min="11" max="11" width="19.453125" style="367" customWidth="1"/>
    <col min="12" max="12" width="11.7265625" style="367" customWidth="1"/>
    <col min="13" max="13" width="12.26953125" style="367" customWidth="1"/>
    <col min="14" max="14" width="10.453125" style="367" customWidth="1"/>
    <col min="15" max="15" width="3.81640625" style="367" customWidth="1"/>
    <col min="16" max="16" width="18.26953125" style="367" customWidth="1"/>
    <col min="17" max="17" width="11.26953125" style="367" customWidth="1"/>
    <col min="18" max="18" width="10.26953125" style="367" customWidth="1"/>
    <col min="19" max="19" width="10" style="367" customWidth="1"/>
    <col min="20" max="255" width="8.7265625" style="367"/>
    <col min="256" max="256" width="4" style="367" customWidth="1"/>
    <col min="257" max="257" width="15.1796875" style="367" customWidth="1"/>
    <col min="258" max="258" width="13.81640625" style="367" customWidth="1"/>
    <col min="259" max="259" width="10.1796875" style="367" customWidth="1"/>
    <col min="260" max="260" width="8.7265625" style="367"/>
    <col min="261" max="261" width="3.453125" style="367" customWidth="1"/>
    <col min="262" max="262" width="19.54296875" style="367" customWidth="1"/>
    <col min="263" max="263" width="12.26953125" style="367" customWidth="1"/>
    <col min="264" max="264" width="10.453125" style="367" customWidth="1"/>
    <col min="265" max="265" width="8.7265625" style="367"/>
    <col min="266" max="266" width="3.54296875" style="367" customWidth="1"/>
    <col min="267" max="267" width="16.453125" style="367" customWidth="1"/>
    <col min="268" max="268" width="11.7265625" style="367" customWidth="1"/>
    <col min="269" max="269" width="10.1796875" style="367" customWidth="1"/>
    <col min="270" max="270" width="15.81640625" style="367" customWidth="1"/>
    <col min="271" max="271" width="3.81640625" style="367" customWidth="1"/>
    <col min="272" max="272" width="16.453125" style="367" customWidth="1"/>
    <col min="273" max="273" width="11.26953125" style="367" customWidth="1"/>
    <col min="274" max="274" width="10.26953125" style="367" customWidth="1"/>
    <col min="275" max="275" width="10" style="367" customWidth="1"/>
    <col min="276" max="511" width="8.7265625" style="367"/>
    <col min="512" max="512" width="4" style="367" customWidth="1"/>
    <col min="513" max="513" width="15.1796875" style="367" customWidth="1"/>
    <col min="514" max="514" width="13.81640625" style="367" customWidth="1"/>
    <col min="515" max="515" width="10.1796875" style="367" customWidth="1"/>
    <col min="516" max="516" width="8.7265625" style="367"/>
    <col min="517" max="517" width="3.453125" style="367" customWidth="1"/>
    <col min="518" max="518" width="19.54296875" style="367" customWidth="1"/>
    <col min="519" max="519" width="12.26953125" style="367" customWidth="1"/>
    <col min="520" max="520" width="10.453125" style="367" customWidth="1"/>
    <col min="521" max="521" width="8.7265625" style="367"/>
    <col min="522" max="522" width="3.54296875" style="367" customWidth="1"/>
    <col min="523" max="523" width="16.453125" style="367" customWidth="1"/>
    <col min="524" max="524" width="11.7265625" style="367" customWidth="1"/>
    <col min="525" max="525" width="10.1796875" style="367" customWidth="1"/>
    <col min="526" max="526" width="15.81640625" style="367" customWidth="1"/>
    <col min="527" max="527" width="3.81640625" style="367" customWidth="1"/>
    <col min="528" max="528" width="16.453125" style="367" customWidth="1"/>
    <col min="529" max="529" width="11.26953125" style="367" customWidth="1"/>
    <col min="530" max="530" width="10.26953125" style="367" customWidth="1"/>
    <col min="531" max="531" width="10" style="367" customWidth="1"/>
    <col min="532" max="767" width="8.7265625" style="367"/>
    <col min="768" max="768" width="4" style="367" customWidth="1"/>
    <col min="769" max="769" width="15.1796875" style="367" customWidth="1"/>
    <col min="770" max="770" width="13.81640625" style="367" customWidth="1"/>
    <col min="771" max="771" width="10.1796875" style="367" customWidth="1"/>
    <col min="772" max="772" width="8.7265625" style="367"/>
    <col min="773" max="773" width="3.453125" style="367" customWidth="1"/>
    <col min="774" max="774" width="19.54296875" style="367" customWidth="1"/>
    <col min="775" max="775" width="12.26953125" style="367" customWidth="1"/>
    <col min="776" max="776" width="10.453125" style="367" customWidth="1"/>
    <col min="777" max="777" width="8.7265625" style="367"/>
    <col min="778" max="778" width="3.54296875" style="367" customWidth="1"/>
    <col min="779" max="779" width="16.453125" style="367" customWidth="1"/>
    <col min="780" max="780" width="11.7265625" style="367" customWidth="1"/>
    <col min="781" max="781" width="10.1796875" style="367" customWidth="1"/>
    <col min="782" max="782" width="15.81640625" style="367" customWidth="1"/>
    <col min="783" max="783" width="3.81640625" style="367" customWidth="1"/>
    <col min="784" max="784" width="16.453125" style="367" customWidth="1"/>
    <col min="785" max="785" width="11.26953125" style="367" customWidth="1"/>
    <col min="786" max="786" width="10.26953125" style="367" customWidth="1"/>
    <col min="787" max="787" width="10" style="367" customWidth="1"/>
    <col min="788" max="1023" width="8.7265625" style="367"/>
    <col min="1024" max="1024" width="4" style="367" customWidth="1"/>
    <col min="1025" max="1025" width="15.1796875" style="367" customWidth="1"/>
    <col min="1026" max="1026" width="13.81640625" style="367" customWidth="1"/>
    <col min="1027" max="1027" width="10.1796875" style="367" customWidth="1"/>
    <col min="1028" max="1028" width="8.7265625" style="367"/>
    <col min="1029" max="1029" width="3.453125" style="367" customWidth="1"/>
    <col min="1030" max="1030" width="19.54296875" style="367" customWidth="1"/>
    <col min="1031" max="1031" width="12.26953125" style="367" customWidth="1"/>
    <col min="1032" max="1032" width="10.453125" style="367" customWidth="1"/>
    <col min="1033" max="1033" width="8.7265625" style="367"/>
    <col min="1034" max="1034" width="3.54296875" style="367" customWidth="1"/>
    <col min="1035" max="1035" width="16.453125" style="367" customWidth="1"/>
    <col min="1036" max="1036" width="11.7265625" style="367" customWidth="1"/>
    <col min="1037" max="1037" width="10.1796875" style="367" customWidth="1"/>
    <col min="1038" max="1038" width="15.81640625" style="367" customWidth="1"/>
    <col min="1039" max="1039" width="3.81640625" style="367" customWidth="1"/>
    <col min="1040" max="1040" width="16.453125" style="367" customWidth="1"/>
    <col min="1041" max="1041" width="11.26953125" style="367" customWidth="1"/>
    <col min="1042" max="1042" width="10.26953125" style="367" customWidth="1"/>
    <col min="1043" max="1043" width="10" style="367" customWidth="1"/>
    <col min="1044" max="1279" width="8.7265625" style="367"/>
    <col min="1280" max="1280" width="4" style="367" customWidth="1"/>
    <col min="1281" max="1281" width="15.1796875" style="367" customWidth="1"/>
    <col min="1282" max="1282" width="13.81640625" style="367" customWidth="1"/>
    <col min="1283" max="1283" width="10.1796875" style="367" customWidth="1"/>
    <col min="1284" max="1284" width="8.7265625" style="367"/>
    <col min="1285" max="1285" width="3.453125" style="367" customWidth="1"/>
    <col min="1286" max="1286" width="19.54296875" style="367" customWidth="1"/>
    <col min="1287" max="1287" width="12.26953125" style="367" customWidth="1"/>
    <col min="1288" max="1288" width="10.453125" style="367" customWidth="1"/>
    <col min="1289" max="1289" width="8.7265625" style="367"/>
    <col min="1290" max="1290" width="3.54296875" style="367" customWidth="1"/>
    <col min="1291" max="1291" width="16.453125" style="367" customWidth="1"/>
    <col min="1292" max="1292" width="11.7265625" style="367" customWidth="1"/>
    <col min="1293" max="1293" width="10.1796875" style="367" customWidth="1"/>
    <col min="1294" max="1294" width="15.81640625" style="367" customWidth="1"/>
    <col min="1295" max="1295" width="3.81640625" style="367" customWidth="1"/>
    <col min="1296" max="1296" width="16.453125" style="367" customWidth="1"/>
    <col min="1297" max="1297" width="11.26953125" style="367" customWidth="1"/>
    <col min="1298" max="1298" width="10.26953125" style="367" customWidth="1"/>
    <col min="1299" max="1299" width="10" style="367" customWidth="1"/>
    <col min="1300" max="1535" width="8.7265625" style="367"/>
    <col min="1536" max="1536" width="4" style="367" customWidth="1"/>
    <col min="1537" max="1537" width="15.1796875" style="367" customWidth="1"/>
    <col min="1538" max="1538" width="13.81640625" style="367" customWidth="1"/>
    <col min="1539" max="1539" width="10.1796875" style="367" customWidth="1"/>
    <col min="1540" max="1540" width="8.7265625" style="367"/>
    <col min="1541" max="1541" width="3.453125" style="367" customWidth="1"/>
    <col min="1542" max="1542" width="19.54296875" style="367" customWidth="1"/>
    <col min="1543" max="1543" width="12.26953125" style="367" customWidth="1"/>
    <col min="1544" max="1544" width="10.453125" style="367" customWidth="1"/>
    <col min="1545" max="1545" width="8.7265625" style="367"/>
    <col min="1546" max="1546" width="3.54296875" style="367" customWidth="1"/>
    <col min="1547" max="1547" width="16.453125" style="367" customWidth="1"/>
    <col min="1548" max="1548" width="11.7265625" style="367" customWidth="1"/>
    <col min="1549" max="1549" width="10.1796875" style="367" customWidth="1"/>
    <col min="1550" max="1550" width="15.81640625" style="367" customWidth="1"/>
    <col min="1551" max="1551" width="3.81640625" style="367" customWidth="1"/>
    <col min="1552" max="1552" width="16.453125" style="367" customWidth="1"/>
    <col min="1553" max="1553" width="11.26953125" style="367" customWidth="1"/>
    <col min="1554" max="1554" width="10.26953125" style="367" customWidth="1"/>
    <col min="1555" max="1555" width="10" style="367" customWidth="1"/>
    <col min="1556" max="1791" width="8.7265625" style="367"/>
    <col min="1792" max="1792" width="4" style="367" customWidth="1"/>
    <col min="1793" max="1793" width="15.1796875" style="367" customWidth="1"/>
    <col min="1794" max="1794" width="13.81640625" style="367" customWidth="1"/>
    <col min="1795" max="1795" width="10.1796875" style="367" customWidth="1"/>
    <col min="1796" max="1796" width="8.7265625" style="367"/>
    <col min="1797" max="1797" width="3.453125" style="367" customWidth="1"/>
    <col min="1798" max="1798" width="19.54296875" style="367" customWidth="1"/>
    <col min="1799" max="1799" width="12.26953125" style="367" customWidth="1"/>
    <col min="1800" max="1800" width="10.453125" style="367" customWidth="1"/>
    <col min="1801" max="1801" width="8.7265625" style="367"/>
    <col min="1802" max="1802" width="3.54296875" style="367" customWidth="1"/>
    <col min="1803" max="1803" width="16.453125" style="367" customWidth="1"/>
    <col min="1804" max="1804" width="11.7265625" style="367" customWidth="1"/>
    <col min="1805" max="1805" width="10.1796875" style="367" customWidth="1"/>
    <col min="1806" max="1806" width="15.81640625" style="367" customWidth="1"/>
    <col min="1807" max="1807" width="3.81640625" style="367" customWidth="1"/>
    <col min="1808" max="1808" width="16.453125" style="367" customWidth="1"/>
    <col min="1809" max="1809" width="11.26953125" style="367" customWidth="1"/>
    <col min="1810" max="1810" width="10.26953125" style="367" customWidth="1"/>
    <col min="1811" max="1811" width="10" style="367" customWidth="1"/>
    <col min="1812" max="2047" width="8.7265625" style="367"/>
    <col min="2048" max="2048" width="4" style="367" customWidth="1"/>
    <col min="2049" max="2049" width="15.1796875" style="367" customWidth="1"/>
    <col min="2050" max="2050" width="13.81640625" style="367" customWidth="1"/>
    <col min="2051" max="2051" width="10.1796875" style="367" customWidth="1"/>
    <col min="2052" max="2052" width="8.7265625" style="367"/>
    <col min="2053" max="2053" width="3.453125" style="367" customWidth="1"/>
    <col min="2054" max="2054" width="19.54296875" style="367" customWidth="1"/>
    <col min="2055" max="2055" width="12.26953125" style="367" customWidth="1"/>
    <col min="2056" max="2056" width="10.453125" style="367" customWidth="1"/>
    <col min="2057" max="2057" width="8.7265625" style="367"/>
    <col min="2058" max="2058" width="3.54296875" style="367" customWidth="1"/>
    <col min="2059" max="2059" width="16.453125" style="367" customWidth="1"/>
    <col min="2060" max="2060" width="11.7265625" style="367" customWidth="1"/>
    <col min="2061" max="2061" width="10.1796875" style="367" customWidth="1"/>
    <col min="2062" max="2062" width="15.81640625" style="367" customWidth="1"/>
    <col min="2063" max="2063" width="3.81640625" style="367" customWidth="1"/>
    <col min="2064" max="2064" width="16.453125" style="367" customWidth="1"/>
    <col min="2065" max="2065" width="11.26953125" style="367" customWidth="1"/>
    <col min="2066" max="2066" width="10.26953125" style="367" customWidth="1"/>
    <col min="2067" max="2067" width="10" style="367" customWidth="1"/>
    <col min="2068" max="2303" width="8.7265625" style="367"/>
    <col min="2304" max="2304" width="4" style="367" customWidth="1"/>
    <col min="2305" max="2305" width="15.1796875" style="367" customWidth="1"/>
    <col min="2306" max="2306" width="13.81640625" style="367" customWidth="1"/>
    <col min="2307" max="2307" width="10.1796875" style="367" customWidth="1"/>
    <col min="2308" max="2308" width="8.7265625" style="367"/>
    <col min="2309" max="2309" width="3.453125" style="367" customWidth="1"/>
    <col min="2310" max="2310" width="19.54296875" style="367" customWidth="1"/>
    <col min="2311" max="2311" width="12.26953125" style="367" customWidth="1"/>
    <col min="2312" max="2312" width="10.453125" style="367" customWidth="1"/>
    <col min="2313" max="2313" width="8.7265625" style="367"/>
    <col min="2314" max="2314" width="3.54296875" style="367" customWidth="1"/>
    <col min="2315" max="2315" width="16.453125" style="367" customWidth="1"/>
    <col min="2316" max="2316" width="11.7265625" style="367" customWidth="1"/>
    <col min="2317" max="2317" width="10.1796875" style="367" customWidth="1"/>
    <col min="2318" max="2318" width="15.81640625" style="367" customWidth="1"/>
    <col min="2319" max="2319" width="3.81640625" style="367" customWidth="1"/>
    <col min="2320" max="2320" width="16.453125" style="367" customWidth="1"/>
    <col min="2321" max="2321" width="11.26953125" style="367" customWidth="1"/>
    <col min="2322" max="2322" width="10.26953125" style="367" customWidth="1"/>
    <col min="2323" max="2323" width="10" style="367" customWidth="1"/>
    <col min="2324" max="2559" width="8.7265625" style="367"/>
    <col min="2560" max="2560" width="4" style="367" customWidth="1"/>
    <col min="2561" max="2561" width="15.1796875" style="367" customWidth="1"/>
    <col min="2562" max="2562" width="13.81640625" style="367" customWidth="1"/>
    <col min="2563" max="2563" width="10.1796875" style="367" customWidth="1"/>
    <col min="2564" max="2564" width="8.7265625" style="367"/>
    <col min="2565" max="2565" width="3.453125" style="367" customWidth="1"/>
    <col min="2566" max="2566" width="19.54296875" style="367" customWidth="1"/>
    <col min="2567" max="2567" width="12.26953125" style="367" customWidth="1"/>
    <col min="2568" max="2568" width="10.453125" style="367" customWidth="1"/>
    <col min="2569" max="2569" width="8.7265625" style="367"/>
    <col min="2570" max="2570" width="3.54296875" style="367" customWidth="1"/>
    <col min="2571" max="2571" width="16.453125" style="367" customWidth="1"/>
    <col min="2572" max="2572" width="11.7265625" style="367" customWidth="1"/>
    <col min="2573" max="2573" width="10.1796875" style="367" customWidth="1"/>
    <col min="2574" max="2574" width="15.81640625" style="367" customWidth="1"/>
    <col min="2575" max="2575" width="3.81640625" style="367" customWidth="1"/>
    <col min="2576" max="2576" width="16.453125" style="367" customWidth="1"/>
    <col min="2577" max="2577" width="11.26953125" style="367" customWidth="1"/>
    <col min="2578" max="2578" width="10.26953125" style="367" customWidth="1"/>
    <col min="2579" max="2579" width="10" style="367" customWidth="1"/>
    <col min="2580" max="2815" width="8.7265625" style="367"/>
    <col min="2816" max="2816" width="4" style="367" customWidth="1"/>
    <col min="2817" max="2817" width="15.1796875" style="367" customWidth="1"/>
    <col min="2818" max="2818" width="13.81640625" style="367" customWidth="1"/>
    <col min="2819" max="2819" width="10.1796875" style="367" customWidth="1"/>
    <col min="2820" max="2820" width="8.7265625" style="367"/>
    <col min="2821" max="2821" width="3.453125" style="367" customWidth="1"/>
    <col min="2822" max="2822" width="19.54296875" style="367" customWidth="1"/>
    <col min="2823" max="2823" width="12.26953125" style="367" customWidth="1"/>
    <col min="2824" max="2824" width="10.453125" style="367" customWidth="1"/>
    <col min="2825" max="2825" width="8.7265625" style="367"/>
    <col min="2826" max="2826" width="3.54296875" style="367" customWidth="1"/>
    <col min="2827" max="2827" width="16.453125" style="367" customWidth="1"/>
    <col min="2828" max="2828" width="11.7265625" style="367" customWidth="1"/>
    <col min="2829" max="2829" width="10.1796875" style="367" customWidth="1"/>
    <col min="2830" max="2830" width="15.81640625" style="367" customWidth="1"/>
    <col min="2831" max="2831" width="3.81640625" style="367" customWidth="1"/>
    <col min="2832" max="2832" width="16.453125" style="367" customWidth="1"/>
    <col min="2833" max="2833" width="11.26953125" style="367" customWidth="1"/>
    <col min="2834" max="2834" width="10.26953125" style="367" customWidth="1"/>
    <col min="2835" max="2835" width="10" style="367" customWidth="1"/>
    <col min="2836" max="3071" width="8.7265625" style="367"/>
    <col min="3072" max="3072" width="4" style="367" customWidth="1"/>
    <col min="3073" max="3073" width="15.1796875" style="367" customWidth="1"/>
    <col min="3074" max="3074" width="13.81640625" style="367" customWidth="1"/>
    <col min="3075" max="3075" width="10.1796875" style="367" customWidth="1"/>
    <col min="3076" max="3076" width="8.7265625" style="367"/>
    <col min="3077" max="3077" width="3.453125" style="367" customWidth="1"/>
    <col min="3078" max="3078" width="19.54296875" style="367" customWidth="1"/>
    <col min="3079" max="3079" width="12.26953125" style="367" customWidth="1"/>
    <col min="3080" max="3080" width="10.453125" style="367" customWidth="1"/>
    <col min="3081" max="3081" width="8.7265625" style="367"/>
    <col min="3082" max="3082" width="3.54296875" style="367" customWidth="1"/>
    <col min="3083" max="3083" width="16.453125" style="367" customWidth="1"/>
    <col min="3084" max="3084" width="11.7265625" style="367" customWidth="1"/>
    <col min="3085" max="3085" width="10.1796875" style="367" customWidth="1"/>
    <col min="3086" max="3086" width="15.81640625" style="367" customWidth="1"/>
    <col min="3087" max="3087" width="3.81640625" style="367" customWidth="1"/>
    <col min="3088" max="3088" width="16.453125" style="367" customWidth="1"/>
    <col min="3089" max="3089" width="11.26953125" style="367" customWidth="1"/>
    <col min="3090" max="3090" width="10.26953125" style="367" customWidth="1"/>
    <col min="3091" max="3091" width="10" style="367" customWidth="1"/>
    <col min="3092" max="3327" width="8.7265625" style="367"/>
    <col min="3328" max="3328" width="4" style="367" customWidth="1"/>
    <col min="3329" max="3329" width="15.1796875" style="367" customWidth="1"/>
    <col min="3330" max="3330" width="13.81640625" style="367" customWidth="1"/>
    <col min="3331" max="3331" width="10.1796875" style="367" customWidth="1"/>
    <col min="3332" max="3332" width="8.7265625" style="367"/>
    <col min="3333" max="3333" width="3.453125" style="367" customWidth="1"/>
    <col min="3334" max="3334" width="19.54296875" style="367" customWidth="1"/>
    <col min="3335" max="3335" width="12.26953125" style="367" customWidth="1"/>
    <col min="3336" max="3336" width="10.453125" style="367" customWidth="1"/>
    <col min="3337" max="3337" width="8.7265625" style="367"/>
    <col min="3338" max="3338" width="3.54296875" style="367" customWidth="1"/>
    <col min="3339" max="3339" width="16.453125" style="367" customWidth="1"/>
    <col min="3340" max="3340" width="11.7265625" style="367" customWidth="1"/>
    <col min="3341" max="3341" width="10.1796875" style="367" customWidth="1"/>
    <col min="3342" max="3342" width="15.81640625" style="367" customWidth="1"/>
    <col min="3343" max="3343" width="3.81640625" style="367" customWidth="1"/>
    <col min="3344" max="3344" width="16.453125" style="367" customWidth="1"/>
    <col min="3345" max="3345" width="11.26953125" style="367" customWidth="1"/>
    <col min="3346" max="3346" width="10.26953125" style="367" customWidth="1"/>
    <col min="3347" max="3347" width="10" style="367" customWidth="1"/>
    <col min="3348" max="3583" width="8.7265625" style="367"/>
    <col min="3584" max="3584" width="4" style="367" customWidth="1"/>
    <col min="3585" max="3585" width="15.1796875" style="367" customWidth="1"/>
    <col min="3586" max="3586" width="13.81640625" style="367" customWidth="1"/>
    <col min="3587" max="3587" width="10.1796875" style="367" customWidth="1"/>
    <col min="3588" max="3588" width="8.7265625" style="367"/>
    <col min="3589" max="3589" width="3.453125" style="367" customWidth="1"/>
    <col min="3590" max="3590" width="19.54296875" style="367" customWidth="1"/>
    <col min="3591" max="3591" width="12.26953125" style="367" customWidth="1"/>
    <col min="3592" max="3592" width="10.453125" style="367" customWidth="1"/>
    <col min="3593" max="3593" width="8.7265625" style="367"/>
    <col min="3594" max="3594" width="3.54296875" style="367" customWidth="1"/>
    <col min="3595" max="3595" width="16.453125" style="367" customWidth="1"/>
    <col min="3596" max="3596" width="11.7265625" style="367" customWidth="1"/>
    <col min="3597" max="3597" width="10.1796875" style="367" customWidth="1"/>
    <col min="3598" max="3598" width="15.81640625" style="367" customWidth="1"/>
    <col min="3599" max="3599" width="3.81640625" style="367" customWidth="1"/>
    <col min="3600" max="3600" width="16.453125" style="367" customWidth="1"/>
    <col min="3601" max="3601" width="11.26953125" style="367" customWidth="1"/>
    <col min="3602" max="3602" width="10.26953125" style="367" customWidth="1"/>
    <col min="3603" max="3603" width="10" style="367" customWidth="1"/>
    <col min="3604" max="3839" width="8.7265625" style="367"/>
    <col min="3840" max="3840" width="4" style="367" customWidth="1"/>
    <col min="3841" max="3841" width="15.1796875" style="367" customWidth="1"/>
    <col min="3842" max="3842" width="13.81640625" style="367" customWidth="1"/>
    <col min="3843" max="3843" width="10.1796875" style="367" customWidth="1"/>
    <col min="3844" max="3844" width="8.7265625" style="367"/>
    <col min="3845" max="3845" width="3.453125" style="367" customWidth="1"/>
    <col min="3846" max="3846" width="19.54296875" style="367" customWidth="1"/>
    <col min="3847" max="3847" width="12.26953125" style="367" customWidth="1"/>
    <col min="3848" max="3848" width="10.453125" style="367" customWidth="1"/>
    <col min="3849" max="3849" width="8.7265625" style="367"/>
    <col min="3850" max="3850" width="3.54296875" style="367" customWidth="1"/>
    <col min="3851" max="3851" width="16.453125" style="367" customWidth="1"/>
    <col min="3852" max="3852" width="11.7265625" style="367" customWidth="1"/>
    <col min="3853" max="3853" width="10.1796875" style="367" customWidth="1"/>
    <col min="3854" max="3854" width="15.81640625" style="367" customWidth="1"/>
    <col min="3855" max="3855" width="3.81640625" style="367" customWidth="1"/>
    <col min="3856" max="3856" width="16.453125" style="367" customWidth="1"/>
    <col min="3857" max="3857" width="11.26953125" style="367" customWidth="1"/>
    <col min="3858" max="3858" width="10.26953125" style="367" customWidth="1"/>
    <col min="3859" max="3859" width="10" style="367" customWidth="1"/>
    <col min="3860" max="4095" width="8.7265625" style="367"/>
    <col min="4096" max="4096" width="4" style="367" customWidth="1"/>
    <col min="4097" max="4097" width="15.1796875" style="367" customWidth="1"/>
    <col min="4098" max="4098" width="13.81640625" style="367" customWidth="1"/>
    <col min="4099" max="4099" width="10.1796875" style="367" customWidth="1"/>
    <col min="4100" max="4100" width="8.7265625" style="367"/>
    <col min="4101" max="4101" width="3.453125" style="367" customWidth="1"/>
    <col min="4102" max="4102" width="19.54296875" style="367" customWidth="1"/>
    <col min="4103" max="4103" width="12.26953125" style="367" customWidth="1"/>
    <col min="4104" max="4104" width="10.453125" style="367" customWidth="1"/>
    <col min="4105" max="4105" width="8.7265625" style="367"/>
    <col min="4106" max="4106" width="3.54296875" style="367" customWidth="1"/>
    <col min="4107" max="4107" width="16.453125" style="367" customWidth="1"/>
    <col min="4108" max="4108" width="11.7265625" style="367" customWidth="1"/>
    <col min="4109" max="4109" width="10.1796875" style="367" customWidth="1"/>
    <col min="4110" max="4110" width="15.81640625" style="367" customWidth="1"/>
    <col min="4111" max="4111" width="3.81640625" style="367" customWidth="1"/>
    <col min="4112" max="4112" width="16.453125" style="367" customWidth="1"/>
    <col min="4113" max="4113" width="11.26953125" style="367" customWidth="1"/>
    <col min="4114" max="4114" width="10.26953125" style="367" customWidth="1"/>
    <col min="4115" max="4115" width="10" style="367" customWidth="1"/>
    <col min="4116" max="4351" width="8.7265625" style="367"/>
    <col min="4352" max="4352" width="4" style="367" customWidth="1"/>
    <col min="4353" max="4353" width="15.1796875" style="367" customWidth="1"/>
    <col min="4354" max="4354" width="13.81640625" style="367" customWidth="1"/>
    <col min="4355" max="4355" width="10.1796875" style="367" customWidth="1"/>
    <col min="4356" max="4356" width="8.7265625" style="367"/>
    <col min="4357" max="4357" width="3.453125" style="367" customWidth="1"/>
    <col min="4358" max="4358" width="19.54296875" style="367" customWidth="1"/>
    <col min="4359" max="4359" width="12.26953125" style="367" customWidth="1"/>
    <col min="4360" max="4360" width="10.453125" style="367" customWidth="1"/>
    <col min="4361" max="4361" width="8.7265625" style="367"/>
    <col min="4362" max="4362" width="3.54296875" style="367" customWidth="1"/>
    <col min="4363" max="4363" width="16.453125" style="367" customWidth="1"/>
    <col min="4364" max="4364" width="11.7265625" style="367" customWidth="1"/>
    <col min="4365" max="4365" width="10.1796875" style="367" customWidth="1"/>
    <col min="4366" max="4366" width="15.81640625" style="367" customWidth="1"/>
    <col min="4367" max="4367" width="3.81640625" style="367" customWidth="1"/>
    <col min="4368" max="4368" width="16.453125" style="367" customWidth="1"/>
    <col min="4369" max="4369" width="11.26953125" style="367" customWidth="1"/>
    <col min="4370" max="4370" width="10.26953125" style="367" customWidth="1"/>
    <col min="4371" max="4371" width="10" style="367" customWidth="1"/>
    <col min="4372" max="4607" width="8.7265625" style="367"/>
    <col min="4608" max="4608" width="4" style="367" customWidth="1"/>
    <col min="4609" max="4609" width="15.1796875" style="367" customWidth="1"/>
    <col min="4610" max="4610" width="13.81640625" style="367" customWidth="1"/>
    <col min="4611" max="4611" width="10.1796875" style="367" customWidth="1"/>
    <col min="4612" max="4612" width="8.7265625" style="367"/>
    <col min="4613" max="4613" width="3.453125" style="367" customWidth="1"/>
    <col min="4614" max="4614" width="19.54296875" style="367" customWidth="1"/>
    <col min="4615" max="4615" width="12.26953125" style="367" customWidth="1"/>
    <col min="4616" max="4616" width="10.453125" style="367" customWidth="1"/>
    <col min="4617" max="4617" width="8.7265625" style="367"/>
    <col min="4618" max="4618" width="3.54296875" style="367" customWidth="1"/>
    <col min="4619" max="4619" width="16.453125" style="367" customWidth="1"/>
    <col min="4620" max="4620" width="11.7265625" style="367" customWidth="1"/>
    <col min="4621" max="4621" width="10.1796875" style="367" customWidth="1"/>
    <col min="4622" max="4622" width="15.81640625" style="367" customWidth="1"/>
    <col min="4623" max="4623" width="3.81640625" style="367" customWidth="1"/>
    <col min="4624" max="4624" width="16.453125" style="367" customWidth="1"/>
    <col min="4625" max="4625" width="11.26953125" style="367" customWidth="1"/>
    <col min="4626" max="4626" width="10.26953125" style="367" customWidth="1"/>
    <col min="4627" max="4627" width="10" style="367" customWidth="1"/>
    <col min="4628" max="4863" width="8.7265625" style="367"/>
    <col min="4864" max="4864" width="4" style="367" customWidth="1"/>
    <col min="4865" max="4865" width="15.1796875" style="367" customWidth="1"/>
    <col min="4866" max="4866" width="13.81640625" style="367" customWidth="1"/>
    <col min="4867" max="4867" width="10.1796875" style="367" customWidth="1"/>
    <col min="4868" max="4868" width="8.7265625" style="367"/>
    <col min="4869" max="4869" width="3.453125" style="367" customWidth="1"/>
    <col min="4870" max="4870" width="19.54296875" style="367" customWidth="1"/>
    <col min="4871" max="4871" width="12.26953125" style="367" customWidth="1"/>
    <col min="4872" max="4872" width="10.453125" style="367" customWidth="1"/>
    <col min="4873" max="4873" width="8.7265625" style="367"/>
    <col min="4874" max="4874" width="3.54296875" style="367" customWidth="1"/>
    <col min="4875" max="4875" width="16.453125" style="367" customWidth="1"/>
    <col min="4876" max="4876" width="11.7265625" style="367" customWidth="1"/>
    <col min="4877" max="4877" width="10.1796875" style="367" customWidth="1"/>
    <col min="4878" max="4878" width="15.81640625" style="367" customWidth="1"/>
    <col min="4879" max="4879" width="3.81640625" style="367" customWidth="1"/>
    <col min="4880" max="4880" width="16.453125" style="367" customWidth="1"/>
    <col min="4881" max="4881" width="11.26953125" style="367" customWidth="1"/>
    <col min="4882" max="4882" width="10.26953125" style="367" customWidth="1"/>
    <col min="4883" max="4883" width="10" style="367" customWidth="1"/>
    <col min="4884" max="5119" width="8.7265625" style="367"/>
    <col min="5120" max="5120" width="4" style="367" customWidth="1"/>
    <col min="5121" max="5121" width="15.1796875" style="367" customWidth="1"/>
    <col min="5122" max="5122" width="13.81640625" style="367" customWidth="1"/>
    <col min="5123" max="5123" width="10.1796875" style="367" customWidth="1"/>
    <col min="5124" max="5124" width="8.7265625" style="367"/>
    <col min="5125" max="5125" width="3.453125" style="367" customWidth="1"/>
    <col min="5126" max="5126" width="19.54296875" style="367" customWidth="1"/>
    <col min="5127" max="5127" width="12.26953125" style="367" customWidth="1"/>
    <col min="5128" max="5128" width="10.453125" style="367" customWidth="1"/>
    <col min="5129" max="5129" width="8.7265625" style="367"/>
    <col min="5130" max="5130" width="3.54296875" style="367" customWidth="1"/>
    <col min="5131" max="5131" width="16.453125" style="367" customWidth="1"/>
    <col min="5132" max="5132" width="11.7265625" style="367" customWidth="1"/>
    <col min="5133" max="5133" width="10.1796875" style="367" customWidth="1"/>
    <col min="5134" max="5134" width="15.81640625" style="367" customWidth="1"/>
    <col min="5135" max="5135" width="3.81640625" style="367" customWidth="1"/>
    <col min="5136" max="5136" width="16.453125" style="367" customWidth="1"/>
    <col min="5137" max="5137" width="11.26953125" style="367" customWidth="1"/>
    <col min="5138" max="5138" width="10.26953125" style="367" customWidth="1"/>
    <col min="5139" max="5139" width="10" style="367" customWidth="1"/>
    <col min="5140" max="5375" width="8.7265625" style="367"/>
    <col min="5376" max="5376" width="4" style="367" customWidth="1"/>
    <col min="5377" max="5377" width="15.1796875" style="367" customWidth="1"/>
    <col min="5378" max="5378" width="13.81640625" style="367" customWidth="1"/>
    <col min="5379" max="5379" width="10.1796875" style="367" customWidth="1"/>
    <col min="5380" max="5380" width="8.7265625" style="367"/>
    <col min="5381" max="5381" width="3.453125" style="367" customWidth="1"/>
    <col min="5382" max="5382" width="19.54296875" style="367" customWidth="1"/>
    <col min="5383" max="5383" width="12.26953125" style="367" customWidth="1"/>
    <col min="5384" max="5384" width="10.453125" style="367" customWidth="1"/>
    <col min="5385" max="5385" width="8.7265625" style="367"/>
    <col min="5386" max="5386" width="3.54296875" style="367" customWidth="1"/>
    <col min="5387" max="5387" width="16.453125" style="367" customWidth="1"/>
    <col min="5388" max="5388" width="11.7265625" style="367" customWidth="1"/>
    <col min="5389" max="5389" width="10.1796875" style="367" customWidth="1"/>
    <col min="5390" max="5390" width="15.81640625" style="367" customWidth="1"/>
    <col min="5391" max="5391" width="3.81640625" style="367" customWidth="1"/>
    <col min="5392" max="5392" width="16.453125" style="367" customWidth="1"/>
    <col min="5393" max="5393" width="11.26953125" style="367" customWidth="1"/>
    <col min="5394" max="5394" width="10.26953125" style="367" customWidth="1"/>
    <col min="5395" max="5395" width="10" style="367" customWidth="1"/>
    <col min="5396" max="5631" width="8.7265625" style="367"/>
    <col min="5632" max="5632" width="4" style="367" customWidth="1"/>
    <col min="5633" max="5633" width="15.1796875" style="367" customWidth="1"/>
    <col min="5634" max="5634" width="13.81640625" style="367" customWidth="1"/>
    <col min="5635" max="5635" width="10.1796875" style="367" customWidth="1"/>
    <col min="5636" max="5636" width="8.7265625" style="367"/>
    <col min="5637" max="5637" width="3.453125" style="367" customWidth="1"/>
    <col min="5638" max="5638" width="19.54296875" style="367" customWidth="1"/>
    <col min="5639" max="5639" width="12.26953125" style="367" customWidth="1"/>
    <col min="5640" max="5640" width="10.453125" style="367" customWidth="1"/>
    <col min="5641" max="5641" width="8.7265625" style="367"/>
    <col min="5642" max="5642" width="3.54296875" style="367" customWidth="1"/>
    <col min="5643" max="5643" width="16.453125" style="367" customWidth="1"/>
    <col min="5644" max="5644" width="11.7265625" style="367" customWidth="1"/>
    <col min="5645" max="5645" width="10.1796875" style="367" customWidth="1"/>
    <col min="5646" max="5646" width="15.81640625" style="367" customWidth="1"/>
    <col min="5647" max="5647" width="3.81640625" style="367" customWidth="1"/>
    <col min="5648" max="5648" width="16.453125" style="367" customWidth="1"/>
    <col min="5649" max="5649" width="11.26953125" style="367" customWidth="1"/>
    <col min="5650" max="5650" width="10.26953125" style="367" customWidth="1"/>
    <col min="5651" max="5651" width="10" style="367" customWidth="1"/>
    <col min="5652" max="5887" width="8.7265625" style="367"/>
    <col min="5888" max="5888" width="4" style="367" customWidth="1"/>
    <col min="5889" max="5889" width="15.1796875" style="367" customWidth="1"/>
    <col min="5890" max="5890" width="13.81640625" style="367" customWidth="1"/>
    <col min="5891" max="5891" width="10.1796875" style="367" customWidth="1"/>
    <col min="5892" max="5892" width="8.7265625" style="367"/>
    <col min="5893" max="5893" width="3.453125" style="367" customWidth="1"/>
    <col min="5894" max="5894" width="19.54296875" style="367" customWidth="1"/>
    <col min="5895" max="5895" width="12.26953125" style="367" customWidth="1"/>
    <col min="5896" max="5896" width="10.453125" style="367" customWidth="1"/>
    <col min="5897" max="5897" width="8.7265625" style="367"/>
    <col min="5898" max="5898" width="3.54296875" style="367" customWidth="1"/>
    <col min="5899" max="5899" width="16.453125" style="367" customWidth="1"/>
    <col min="5900" max="5900" width="11.7265625" style="367" customWidth="1"/>
    <col min="5901" max="5901" width="10.1796875" style="367" customWidth="1"/>
    <col min="5902" max="5902" width="15.81640625" style="367" customWidth="1"/>
    <col min="5903" max="5903" width="3.81640625" style="367" customWidth="1"/>
    <col min="5904" max="5904" width="16.453125" style="367" customWidth="1"/>
    <col min="5905" max="5905" width="11.26953125" style="367" customWidth="1"/>
    <col min="5906" max="5906" width="10.26953125" style="367" customWidth="1"/>
    <col min="5907" max="5907" width="10" style="367" customWidth="1"/>
    <col min="5908" max="6143" width="8.7265625" style="367"/>
    <col min="6144" max="6144" width="4" style="367" customWidth="1"/>
    <col min="6145" max="6145" width="15.1796875" style="367" customWidth="1"/>
    <col min="6146" max="6146" width="13.81640625" style="367" customWidth="1"/>
    <col min="6147" max="6147" width="10.1796875" style="367" customWidth="1"/>
    <col min="6148" max="6148" width="8.7265625" style="367"/>
    <col min="6149" max="6149" width="3.453125" style="367" customWidth="1"/>
    <col min="6150" max="6150" width="19.54296875" style="367" customWidth="1"/>
    <col min="6151" max="6151" width="12.26953125" style="367" customWidth="1"/>
    <col min="6152" max="6152" width="10.453125" style="367" customWidth="1"/>
    <col min="6153" max="6153" width="8.7265625" style="367"/>
    <col min="6154" max="6154" width="3.54296875" style="367" customWidth="1"/>
    <col min="6155" max="6155" width="16.453125" style="367" customWidth="1"/>
    <col min="6156" max="6156" width="11.7265625" style="367" customWidth="1"/>
    <col min="6157" max="6157" width="10.1796875" style="367" customWidth="1"/>
    <col min="6158" max="6158" width="15.81640625" style="367" customWidth="1"/>
    <col min="6159" max="6159" width="3.81640625" style="367" customWidth="1"/>
    <col min="6160" max="6160" width="16.453125" style="367" customWidth="1"/>
    <col min="6161" max="6161" width="11.26953125" style="367" customWidth="1"/>
    <col min="6162" max="6162" width="10.26953125" style="367" customWidth="1"/>
    <col min="6163" max="6163" width="10" style="367" customWidth="1"/>
    <col min="6164" max="6399" width="8.7265625" style="367"/>
    <col min="6400" max="6400" width="4" style="367" customWidth="1"/>
    <col min="6401" max="6401" width="15.1796875" style="367" customWidth="1"/>
    <col min="6402" max="6402" width="13.81640625" style="367" customWidth="1"/>
    <col min="6403" max="6403" width="10.1796875" style="367" customWidth="1"/>
    <col min="6404" max="6404" width="8.7265625" style="367"/>
    <col min="6405" max="6405" width="3.453125" style="367" customWidth="1"/>
    <col min="6406" max="6406" width="19.54296875" style="367" customWidth="1"/>
    <col min="6407" max="6407" width="12.26953125" style="367" customWidth="1"/>
    <col min="6408" max="6408" width="10.453125" style="367" customWidth="1"/>
    <col min="6409" max="6409" width="8.7265625" style="367"/>
    <col min="6410" max="6410" width="3.54296875" style="367" customWidth="1"/>
    <col min="6411" max="6411" width="16.453125" style="367" customWidth="1"/>
    <col min="6412" max="6412" width="11.7265625" style="367" customWidth="1"/>
    <col min="6413" max="6413" width="10.1796875" style="367" customWidth="1"/>
    <col min="6414" max="6414" width="15.81640625" style="367" customWidth="1"/>
    <col min="6415" max="6415" width="3.81640625" style="367" customWidth="1"/>
    <col min="6416" max="6416" width="16.453125" style="367" customWidth="1"/>
    <col min="6417" max="6417" width="11.26953125" style="367" customWidth="1"/>
    <col min="6418" max="6418" width="10.26953125" style="367" customWidth="1"/>
    <col min="6419" max="6419" width="10" style="367" customWidth="1"/>
    <col min="6420" max="6655" width="8.7265625" style="367"/>
    <col min="6656" max="6656" width="4" style="367" customWidth="1"/>
    <col min="6657" max="6657" width="15.1796875" style="367" customWidth="1"/>
    <col min="6658" max="6658" width="13.81640625" style="367" customWidth="1"/>
    <col min="6659" max="6659" width="10.1796875" style="367" customWidth="1"/>
    <col min="6660" max="6660" width="8.7265625" style="367"/>
    <col min="6661" max="6661" width="3.453125" style="367" customWidth="1"/>
    <col min="6662" max="6662" width="19.54296875" style="367" customWidth="1"/>
    <col min="6663" max="6663" width="12.26953125" style="367" customWidth="1"/>
    <col min="6664" max="6664" width="10.453125" style="367" customWidth="1"/>
    <col min="6665" max="6665" width="8.7265625" style="367"/>
    <col min="6666" max="6666" width="3.54296875" style="367" customWidth="1"/>
    <col min="6667" max="6667" width="16.453125" style="367" customWidth="1"/>
    <col min="6668" max="6668" width="11.7265625" style="367" customWidth="1"/>
    <col min="6669" max="6669" width="10.1796875" style="367" customWidth="1"/>
    <col min="6670" max="6670" width="15.81640625" style="367" customWidth="1"/>
    <col min="6671" max="6671" width="3.81640625" style="367" customWidth="1"/>
    <col min="6672" max="6672" width="16.453125" style="367" customWidth="1"/>
    <col min="6673" max="6673" width="11.26953125" style="367" customWidth="1"/>
    <col min="6674" max="6674" width="10.26953125" style="367" customWidth="1"/>
    <col min="6675" max="6675" width="10" style="367" customWidth="1"/>
    <col min="6676" max="6911" width="8.7265625" style="367"/>
    <col min="6912" max="6912" width="4" style="367" customWidth="1"/>
    <col min="6913" max="6913" width="15.1796875" style="367" customWidth="1"/>
    <col min="6914" max="6914" width="13.81640625" style="367" customWidth="1"/>
    <col min="6915" max="6915" width="10.1796875" style="367" customWidth="1"/>
    <col min="6916" max="6916" width="8.7265625" style="367"/>
    <col min="6917" max="6917" width="3.453125" style="367" customWidth="1"/>
    <col min="6918" max="6918" width="19.54296875" style="367" customWidth="1"/>
    <col min="6919" max="6919" width="12.26953125" style="367" customWidth="1"/>
    <col min="6920" max="6920" width="10.453125" style="367" customWidth="1"/>
    <col min="6921" max="6921" width="8.7265625" style="367"/>
    <col min="6922" max="6922" width="3.54296875" style="367" customWidth="1"/>
    <col min="6923" max="6923" width="16.453125" style="367" customWidth="1"/>
    <col min="6924" max="6924" width="11.7265625" style="367" customWidth="1"/>
    <col min="6925" max="6925" width="10.1796875" style="367" customWidth="1"/>
    <col min="6926" max="6926" width="15.81640625" style="367" customWidth="1"/>
    <col min="6927" max="6927" width="3.81640625" style="367" customWidth="1"/>
    <col min="6928" max="6928" width="16.453125" style="367" customWidth="1"/>
    <col min="6929" max="6929" width="11.26953125" style="367" customWidth="1"/>
    <col min="6930" max="6930" width="10.26953125" style="367" customWidth="1"/>
    <col min="6931" max="6931" width="10" style="367" customWidth="1"/>
    <col min="6932" max="7167" width="8.7265625" style="367"/>
    <col min="7168" max="7168" width="4" style="367" customWidth="1"/>
    <col min="7169" max="7169" width="15.1796875" style="367" customWidth="1"/>
    <col min="7170" max="7170" width="13.81640625" style="367" customWidth="1"/>
    <col min="7171" max="7171" width="10.1796875" style="367" customWidth="1"/>
    <col min="7172" max="7172" width="8.7265625" style="367"/>
    <col min="7173" max="7173" width="3.453125" style="367" customWidth="1"/>
    <col min="7174" max="7174" width="19.54296875" style="367" customWidth="1"/>
    <col min="7175" max="7175" width="12.26953125" style="367" customWidth="1"/>
    <col min="7176" max="7176" width="10.453125" style="367" customWidth="1"/>
    <col min="7177" max="7177" width="8.7265625" style="367"/>
    <col min="7178" max="7178" width="3.54296875" style="367" customWidth="1"/>
    <col min="7179" max="7179" width="16.453125" style="367" customWidth="1"/>
    <col min="7180" max="7180" width="11.7265625" style="367" customWidth="1"/>
    <col min="7181" max="7181" width="10.1796875" style="367" customWidth="1"/>
    <col min="7182" max="7182" width="15.81640625" style="367" customWidth="1"/>
    <col min="7183" max="7183" width="3.81640625" style="367" customWidth="1"/>
    <col min="7184" max="7184" width="16.453125" style="367" customWidth="1"/>
    <col min="7185" max="7185" width="11.26953125" style="367" customWidth="1"/>
    <col min="7186" max="7186" width="10.26953125" style="367" customWidth="1"/>
    <col min="7187" max="7187" width="10" style="367" customWidth="1"/>
    <col min="7188" max="7423" width="8.7265625" style="367"/>
    <col min="7424" max="7424" width="4" style="367" customWidth="1"/>
    <col min="7425" max="7425" width="15.1796875" style="367" customWidth="1"/>
    <col min="7426" max="7426" width="13.81640625" style="367" customWidth="1"/>
    <col min="7427" max="7427" width="10.1796875" style="367" customWidth="1"/>
    <col min="7428" max="7428" width="8.7265625" style="367"/>
    <col min="7429" max="7429" width="3.453125" style="367" customWidth="1"/>
    <col min="7430" max="7430" width="19.54296875" style="367" customWidth="1"/>
    <col min="7431" max="7431" width="12.26953125" style="367" customWidth="1"/>
    <col min="7432" max="7432" width="10.453125" style="367" customWidth="1"/>
    <col min="7433" max="7433" width="8.7265625" style="367"/>
    <col min="7434" max="7434" width="3.54296875" style="367" customWidth="1"/>
    <col min="7435" max="7435" width="16.453125" style="367" customWidth="1"/>
    <col min="7436" max="7436" width="11.7265625" style="367" customWidth="1"/>
    <col min="7437" max="7437" width="10.1796875" style="367" customWidth="1"/>
    <col min="7438" max="7438" width="15.81640625" style="367" customWidth="1"/>
    <col min="7439" max="7439" width="3.81640625" style="367" customWidth="1"/>
    <col min="7440" max="7440" width="16.453125" style="367" customWidth="1"/>
    <col min="7441" max="7441" width="11.26953125" style="367" customWidth="1"/>
    <col min="7442" max="7442" width="10.26953125" style="367" customWidth="1"/>
    <col min="7443" max="7443" width="10" style="367" customWidth="1"/>
    <col min="7444" max="7679" width="8.7265625" style="367"/>
    <col min="7680" max="7680" width="4" style="367" customWidth="1"/>
    <col min="7681" max="7681" width="15.1796875" style="367" customWidth="1"/>
    <col min="7682" max="7682" width="13.81640625" style="367" customWidth="1"/>
    <col min="7683" max="7683" width="10.1796875" style="367" customWidth="1"/>
    <col min="7684" max="7684" width="8.7265625" style="367"/>
    <col min="7685" max="7685" width="3.453125" style="367" customWidth="1"/>
    <col min="7686" max="7686" width="19.54296875" style="367" customWidth="1"/>
    <col min="7687" max="7687" width="12.26953125" style="367" customWidth="1"/>
    <col min="7688" max="7688" width="10.453125" style="367" customWidth="1"/>
    <col min="7689" max="7689" width="8.7265625" style="367"/>
    <col min="7690" max="7690" width="3.54296875" style="367" customWidth="1"/>
    <col min="7691" max="7691" width="16.453125" style="367" customWidth="1"/>
    <col min="7692" max="7692" width="11.7265625" style="367" customWidth="1"/>
    <col min="7693" max="7693" width="10.1796875" style="367" customWidth="1"/>
    <col min="7694" max="7694" width="15.81640625" style="367" customWidth="1"/>
    <col min="7695" max="7695" width="3.81640625" style="367" customWidth="1"/>
    <col min="7696" max="7696" width="16.453125" style="367" customWidth="1"/>
    <col min="7697" max="7697" width="11.26953125" style="367" customWidth="1"/>
    <col min="7698" max="7698" width="10.26953125" style="367" customWidth="1"/>
    <col min="7699" max="7699" width="10" style="367" customWidth="1"/>
    <col min="7700" max="7935" width="8.7265625" style="367"/>
    <col min="7936" max="7936" width="4" style="367" customWidth="1"/>
    <col min="7937" max="7937" width="15.1796875" style="367" customWidth="1"/>
    <col min="7938" max="7938" width="13.81640625" style="367" customWidth="1"/>
    <col min="7939" max="7939" width="10.1796875" style="367" customWidth="1"/>
    <col min="7940" max="7940" width="8.7265625" style="367"/>
    <col min="7941" max="7941" width="3.453125" style="367" customWidth="1"/>
    <col min="7942" max="7942" width="19.54296875" style="367" customWidth="1"/>
    <col min="7943" max="7943" width="12.26953125" style="367" customWidth="1"/>
    <col min="7944" max="7944" width="10.453125" style="367" customWidth="1"/>
    <col min="7945" max="7945" width="8.7265625" style="367"/>
    <col min="7946" max="7946" width="3.54296875" style="367" customWidth="1"/>
    <col min="7947" max="7947" width="16.453125" style="367" customWidth="1"/>
    <col min="7948" max="7948" width="11.7265625" style="367" customWidth="1"/>
    <col min="7949" max="7949" width="10.1796875" style="367" customWidth="1"/>
    <col min="7950" max="7950" width="15.81640625" style="367" customWidth="1"/>
    <col min="7951" max="7951" width="3.81640625" style="367" customWidth="1"/>
    <col min="7952" max="7952" width="16.453125" style="367" customWidth="1"/>
    <col min="7953" max="7953" width="11.26953125" style="367" customWidth="1"/>
    <col min="7954" max="7954" width="10.26953125" style="367" customWidth="1"/>
    <col min="7955" max="7955" width="10" style="367" customWidth="1"/>
    <col min="7956" max="8191" width="8.7265625" style="367"/>
    <col min="8192" max="8192" width="4" style="367" customWidth="1"/>
    <col min="8193" max="8193" width="15.1796875" style="367" customWidth="1"/>
    <col min="8194" max="8194" width="13.81640625" style="367" customWidth="1"/>
    <col min="8195" max="8195" width="10.1796875" style="367" customWidth="1"/>
    <col min="8196" max="8196" width="8.7265625" style="367"/>
    <col min="8197" max="8197" width="3.453125" style="367" customWidth="1"/>
    <col min="8198" max="8198" width="19.54296875" style="367" customWidth="1"/>
    <col min="8199" max="8199" width="12.26953125" style="367" customWidth="1"/>
    <col min="8200" max="8200" width="10.453125" style="367" customWidth="1"/>
    <col min="8201" max="8201" width="8.7265625" style="367"/>
    <col min="8202" max="8202" width="3.54296875" style="367" customWidth="1"/>
    <col min="8203" max="8203" width="16.453125" style="367" customWidth="1"/>
    <col min="8204" max="8204" width="11.7265625" style="367" customWidth="1"/>
    <col min="8205" max="8205" width="10.1796875" style="367" customWidth="1"/>
    <col min="8206" max="8206" width="15.81640625" style="367" customWidth="1"/>
    <col min="8207" max="8207" width="3.81640625" style="367" customWidth="1"/>
    <col min="8208" max="8208" width="16.453125" style="367" customWidth="1"/>
    <col min="8209" max="8209" width="11.26953125" style="367" customWidth="1"/>
    <col min="8210" max="8210" width="10.26953125" style="367" customWidth="1"/>
    <col min="8211" max="8211" width="10" style="367" customWidth="1"/>
    <col min="8212" max="8447" width="8.7265625" style="367"/>
    <col min="8448" max="8448" width="4" style="367" customWidth="1"/>
    <col min="8449" max="8449" width="15.1796875" style="367" customWidth="1"/>
    <col min="8450" max="8450" width="13.81640625" style="367" customWidth="1"/>
    <col min="8451" max="8451" width="10.1796875" style="367" customWidth="1"/>
    <col min="8452" max="8452" width="8.7265625" style="367"/>
    <col min="8453" max="8453" width="3.453125" style="367" customWidth="1"/>
    <col min="8454" max="8454" width="19.54296875" style="367" customWidth="1"/>
    <col min="8455" max="8455" width="12.26953125" style="367" customWidth="1"/>
    <col min="8456" max="8456" width="10.453125" style="367" customWidth="1"/>
    <col min="8457" max="8457" width="8.7265625" style="367"/>
    <col min="8458" max="8458" width="3.54296875" style="367" customWidth="1"/>
    <col min="8459" max="8459" width="16.453125" style="367" customWidth="1"/>
    <col min="8460" max="8460" width="11.7265625" style="367" customWidth="1"/>
    <col min="8461" max="8461" width="10.1796875" style="367" customWidth="1"/>
    <col min="8462" max="8462" width="15.81640625" style="367" customWidth="1"/>
    <col min="8463" max="8463" width="3.81640625" style="367" customWidth="1"/>
    <col min="8464" max="8464" width="16.453125" style="367" customWidth="1"/>
    <col min="8465" max="8465" width="11.26953125" style="367" customWidth="1"/>
    <col min="8466" max="8466" width="10.26953125" style="367" customWidth="1"/>
    <col min="8467" max="8467" width="10" style="367" customWidth="1"/>
    <col min="8468" max="8703" width="8.7265625" style="367"/>
    <col min="8704" max="8704" width="4" style="367" customWidth="1"/>
    <col min="8705" max="8705" width="15.1796875" style="367" customWidth="1"/>
    <col min="8706" max="8706" width="13.81640625" style="367" customWidth="1"/>
    <col min="8707" max="8707" width="10.1796875" style="367" customWidth="1"/>
    <col min="8708" max="8708" width="8.7265625" style="367"/>
    <col min="8709" max="8709" width="3.453125" style="367" customWidth="1"/>
    <col min="8710" max="8710" width="19.54296875" style="367" customWidth="1"/>
    <col min="8711" max="8711" width="12.26953125" style="367" customWidth="1"/>
    <col min="8712" max="8712" width="10.453125" style="367" customWidth="1"/>
    <col min="8713" max="8713" width="8.7265625" style="367"/>
    <col min="8714" max="8714" width="3.54296875" style="367" customWidth="1"/>
    <col min="8715" max="8715" width="16.453125" style="367" customWidth="1"/>
    <col min="8716" max="8716" width="11.7265625" style="367" customWidth="1"/>
    <col min="8717" max="8717" width="10.1796875" style="367" customWidth="1"/>
    <col min="8718" max="8718" width="15.81640625" style="367" customWidth="1"/>
    <col min="8719" max="8719" width="3.81640625" style="367" customWidth="1"/>
    <col min="8720" max="8720" width="16.453125" style="367" customWidth="1"/>
    <col min="8721" max="8721" width="11.26953125" style="367" customWidth="1"/>
    <col min="8722" max="8722" width="10.26953125" style="367" customWidth="1"/>
    <col min="8723" max="8723" width="10" style="367" customWidth="1"/>
    <col min="8724" max="8959" width="8.7265625" style="367"/>
    <col min="8960" max="8960" width="4" style="367" customWidth="1"/>
    <col min="8961" max="8961" width="15.1796875" style="367" customWidth="1"/>
    <col min="8962" max="8962" width="13.81640625" style="367" customWidth="1"/>
    <col min="8963" max="8963" width="10.1796875" style="367" customWidth="1"/>
    <col min="8964" max="8964" width="8.7265625" style="367"/>
    <col min="8965" max="8965" width="3.453125" style="367" customWidth="1"/>
    <col min="8966" max="8966" width="19.54296875" style="367" customWidth="1"/>
    <col min="8967" max="8967" width="12.26953125" style="367" customWidth="1"/>
    <col min="8968" max="8968" width="10.453125" style="367" customWidth="1"/>
    <col min="8969" max="8969" width="8.7265625" style="367"/>
    <col min="8970" max="8970" width="3.54296875" style="367" customWidth="1"/>
    <col min="8971" max="8971" width="16.453125" style="367" customWidth="1"/>
    <col min="8972" max="8972" width="11.7265625" style="367" customWidth="1"/>
    <col min="8973" max="8973" width="10.1796875" style="367" customWidth="1"/>
    <col min="8974" max="8974" width="15.81640625" style="367" customWidth="1"/>
    <col min="8975" max="8975" width="3.81640625" style="367" customWidth="1"/>
    <col min="8976" max="8976" width="16.453125" style="367" customWidth="1"/>
    <col min="8977" max="8977" width="11.26953125" style="367" customWidth="1"/>
    <col min="8978" max="8978" width="10.26953125" style="367" customWidth="1"/>
    <col min="8979" max="8979" width="10" style="367" customWidth="1"/>
    <col min="8980" max="9215" width="8.7265625" style="367"/>
    <col min="9216" max="9216" width="4" style="367" customWidth="1"/>
    <col min="9217" max="9217" width="15.1796875" style="367" customWidth="1"/>
    <col min="9218" max="9218" width="13.81640625" style="367" customWidth="1"/>
    <col min="9219" max="9219" width="10.1796875" style="367" customWidth="1"/>
    <col min="9220" max="9220" width="8.7265625" style="367"/>
    <col min="9221" max="9221" width="3.453125" style="367" customWidth="1"/>
    <col min="9222" max="9222" width="19.54296875" style="367" customWidth="1"/>
    <col min="9223" max="9223" width="12.26953125" style="367" customWidth="1"/>
    <col min="9224" max="9224" width="10.453125" style="367" customWidth="1"/>
    <col min="9225" max="9225" width="8.7265625" style="367"/>
    <col min="9226" max="9226" width="3.54296875" style="367" customWidth="1"/>
    <col min="9227" max="9227" width="16.453125" style="367" customWidth="1"/>
    <col min="9228" max="9228" width="11.7265625" style="367" customWidth="1"/>
    <col min="9229" max="9229" width="10.1796875" style="367" customWidth="1"/>
    <col min="9230" max="9230" width="15.81640625" style="367" customWidth="1"/>
    <col min="9231" max="9231" width="3.81640625" style="367" customWidth="1"/>
    <col min="9232" max="9232" width="16.453125" style="367" customWidth="1"/>
    <col min="9233" max="9233" width="11.26953125" style="367" customWidth="1"/>
    <col min="9234" max="9234" width="10.26953125" style="367" customWidth="1"/>
    <col min="9235" max="9235" width="10" style="367" customWidth="1"/>
    <col min="9236" max="9471" width="8.7265625" style="367"/>
    <col min="9472" max="9472" width="4" style="367" customWidth="1"/>
    <col min="9473" max="9473" width="15.1796875" style="367" customWidth="1"/>
    <col min="9474" max="9474" width="13.81640625" style="367" customWidth="1"/>
    <col min="9475" max="9475" width="10.1796875" style="367" customWidth="1"/>
    <col min="9476" max="9476" width="8.7265625" style="367"/>
    <col min="9477" max="9477" width="3.453125" style="367" customWidth="1"/>
    <col min="9478" max="9478" width="19.54296875" style="367" customWidth="1"/>
    <col min="9479" max="9479" width="12.26953125" style="367" customWidth="1"/>
    <col min="9480" max="9480" width="10.453125" style="367" customWidth="1"/>
    <col min="9481" max="9481" width="8.7265625" style="367"/>
    <col min="9482" max="9482" width="3.54296875" style="367" customWidth="1"/>
    <col min="9483" max="9483" width="16.453125" style="367" customWidth="1"/>
    <col min="9484" max="9484" width="11.7265625" style="367" customWidth="1"/>
    <col min="9485" max="9485" width="10.1796875" style="367" customWidth="1"/>
    <col min="9486" max="9486" width="15.81640625" style="367" customWidth="1"/>
    <col min="9487" max="9487" width="3.81640625" style="367" customWidth="1"/>
    <col min="9488" max="9488" width="16.453125" style="367" customWidth="1"/>
    <col min="9489" max="9489" width="11.26953125" style="367" customWidth="1"/>
    <col min="9490" max="9490" width="10.26953125" style="367" customWidth="1"/>
    <col min="9491" max="9491" width="10" style="367" customWidth="1"/>
    <col min="9492" max="9727" width="8.7265625" style="367"/>
    <col min="9728" max="9728" width="4" style="367" customWidth="1"/>
    <col min="9729" max="9729" width="15.1796875" style="367" customWidth="1"/>
    <col min="9730" max="9730" width="13.81640625" style="367" customWidth="1"/>
    <col min="9731" max="9731" width="10.1796875" style="367" customWidth="1"/>
    <col min="9732" max="9732" width="8.7265625" style="367"/>
    <col min="9733" max="9733" width="3.453125" style="367" customWidth="1"/>
    <col min="9734" max="9734" width="19.54296875" style="367" customWidth="1"/>
    <col min="9735" max="9735" width="12.26953125" style="367" customWidth="1"/>
    <col min="9736" max="9736" width="10.453125" style="367" customWidth="1"/>
    <col min="9737" max="9737" width="8.7265625" style="367"/>
    <col min="9738" max="9738" width="3.54296875" style="367" customWidth="1"/>
    <col min="9739" max="9739" width="16.453125" style="367" customWidth="1"/>
    <col min="9740" max="9740" width="11.7265625" style="367" customWidth="1"/>
    <col min="9741" max="9741" width="10.1796875" style="367" customWidth="1"/>
    <col min="9742" max="9742" width="15.81640625" style="367" customWidth="1"/>
    <col min="9743" max="9743" width="3.81640625" style="367" customWidth="1"/>
    <col min="9744" max="9744" width="16.453125" style="367" customWidth="1"/>
    <col min="9745" max="9745" width="11.26953125" style="367" customWidth="1"/>
    <col min="9746" max="9746" width="10.26953125" style="367" customWidth="1"/>
    <col min="9747" max="9747" width="10" style="367" customWidth="1"/>
    <col min="9748" max="9983" width="8.7265625" style="367"/>
    <col min="9984" max="9984" width="4" style="367" customWidth="1"/>
    <col min="9985" max="9985" width="15.1796875" style="367" customWidth="1"/>
    <col min="9986" max="9986" width="13.81640625" style="367" customWidth="1"/>
    <col min="9987" max="9987" width="10.1796875" style="367" customWidth="1"/>
    <col min="9988" max="9988" width="8.7265625" style="367"/>
    <col min="9989" max="9989" width="3.453125" style="367" customWidth="1"/>
    <col min="9990" max="9990" width="19.54296875" style="367" customWidth="1"/>
    <col min="9991" max="9991" width="12.26953125" style="367" customWidth="1"/>
    <col min="9992" max="9992" width="10.453125" style="367" customWidth="1"/>
    <col min="9993" max="9993" width="8.7265625" style="367"/>
    <col min="9994" max="9994" width="3.54296875" style="367" customWidth="1"/>
    <col min="9995" max="9995" width="16.453125" style="367" customWidth="1"/>
    <col min="9996" max="9996" width="11.7265625" style="367" customWidth="1"/>
    <col min="9997" max="9997" width="10.1796875" style="367" customWidth="1"/>
    <col min="9998" max="9998" width="15.81640625" style="367" customWidth="1"/>
    <col min="9999" max="9999" width="3.81640625" style="367" customWidth="1"/>
    <col min="10000" max="10000" width="16.453125" style="367" customWidth="1"/>
    <col min="10001" max="10001" width="11.26953125" style="367" customWidth="1"/>
    <col min="10002" max="10002" width="10.26953125" style="367" customWidth="1"/>
    <col min="10003" max="10003" width="10" style="367" customWidth="1"/>
    <col min="10004" max="10239" width="8.7265625" style="367"/>
    <col min="10240" max="10240" width="4" style="367" customWidth="1"/>
    <col min="10241" max="10241" width="15.1796875" style="367" customWidth="1"/>
    <col min="10242" max="10242" width="13.81640625" style="367" customWidth="1"/>
    <col min="10243" max="10243" width="10.1796875" style="367" customWidth="1"/>
    <col min="10244" max="10244" width="8.7265625" style="367"/>
    <col min="10245" max="10245" width="3.453125" style="367" customWidth="1"/>
    <col min="10246" max="10246" width="19.54296875" style="367" customWidth="1"/>
    <col min="10247" max="10247" width="12.26953125" style="367" customWidth="1"/>
    <col min="10248" max="10248" width="10.453125" style="367" customWidth="1"/>
    <col min="10249" max="10249" width="8.7265625" style="367"/>
    <col min="10250" max="10250" width="3.54296875" style="367" customWidth="1"/>
    <col min="10251" max="10251" width="16.453125" style="367" customWidth="1"/>
    <col min="10252" max="10252" width="11.7265625" style="367" customWidth="1"/>
    <col min="10253" max="10253" width="10.1796875" style="367" customWidth="1"/>
    <col min="10254" max="10254" width="15.81640625" style="367" customWidth="1"/>
    <col min="10255" max="10255" width="3.81640625" style="367" customWidth="1"/>
    <col min="10256" max="10256" width="16.453125" style="367" customWidth="1"/>
    <col min="10257" max="10257" width="11.26953125" style="367" customWidth="1"/>
    <col min="10258" max="10258" width="10.26953125" style="367" customWidth="1"/>
    <col min="10259" max="10259" width="10" style="367" customWidth="1"/>
    <col min="10260" max="10495" width="8.7265625" style="367"/>
    <col min="10496" max="10496" width="4" style="367" customWidth="1"/>
    <col min="10497" max="10497" width="15.1796875" style="367" customWidth="1"/>
    <col min="10498" max="10498" width="13.81640625" style="367" customWidth="1"/>
    <col min="10499" max="10499" width="10.1796875" style="367" customWidth="1"/>
    <col min="10500" max="10500" width="8.7265625" style="367"/>
    <col min="10501" max="10501" width="3.453125" style="367" customWidth="1"/>
    <col min="10502" max="10502" width="19.54296875" style="367" customWidth="1"/>
    <col min="10503" max="10503" width="12.26953125" style="367" customWidth="1"/>
    <col min="10504" max="10504" width="10.453125" style="367" customWidth="1"/>
    <col min="10505" max="10505" width="8.7265625" style="367"/>
    <col min="10506" max="10506" width="3.54296875" style="367" customWidth="1"/>
    <col min="10507" max="10507" width="16.453125" style="367" customWidth="1"/>
    <col min="10508" max="10508" width="11.7265625" style="367" customWidth="1"/>
    <col min="10509" max="10509" width="10.1796875" style="367" customWidth="1"/>
    <col min="10510" max="10510" width="15.81640625" style="367" customWidth="1"/>
    <col min="10511" max="10511" width="3.81640625" style="367" customWidth="1"/>
    <col min="10512" max="10512" width="16.453125" style="367" customWidth="1"/>
    <col min="10513" max="10513" width="11.26953125" style="367" customWidth="1"/>
    <col min="10514" max="10514" width="10.26953125" style="367" customWidth="1"/>
    <col min="10515" max="10515" width="10" style="367" customWidth="1"/>
    <col min="10516" max="10751" width="8.7265625" style="367"/>
    <col min="10752" max="10752" width="4" style="367" customWidth="1"/>
    <col min="10753" max="10753" width="15.1796875" style="367" customWidth="1"/>
    <col min="10754" max="10754" width="13.81640625" style="367" customWidth="1"/>
    <col min="10755" max="10755" width="10.1796875" style="367" customWidth="1"/>
    <col min="10756" max="10756" width="8.7265625" style="367"/>
    <col min="10757" max="10757" width="3.453125" style="367" customWidth="1"/>
    <col min="10758" max="10758" width="19.54296875" style="367" customWidth="1"/>
    <col min="10759" max="10759" width="12.26953125" style="367" customWidth="1"/>
    <col min="10760" max="10760" width="10.453125" style="367" customWidth="1"/>
    <col min="10761" max="10761" width="8.7265625" style="367"/>
    <col min="10762" max="10762" width="3.54296875" style="367" customWidth="1"/>
    <col min="10763" max="10763" width="16.453125" style="367" customWidth="1"/>
    <col min="10764" max="10764" width="11.7265625" style="367" customWidth="1"/>
    <col min="10765" max="10765" width="10.1796875" style="367" customWidth="1"/>
    <col min="10766" max="10766" width="15.81640625" style="367" customWidth="1"/>
    <col min="10767" max="10767" width="3.81640625" style="367" customWidth="1"/>
    <col min="10768" max="10768" width="16.453125" style="367" customWidth="1"/>
    <col min="10769" max="10769" width="11.26953125" style="367" customWidth="1"/>
    <col min="10770" max="10770" width="10.26953125" style="367" customWidth="1"/>
    <col min="10771" max="10771" width="10" style="367" customWidth="1"/>
    <col min="10772" max="11007" width="8.7265625" style="367"/>
    <col min="11008" max="11008" width="4" style="367" customWidth="1"/>
    <col min="11009" max="11009" width="15.1796875" style="367" customWidth="1"/>
    <col min="11010" max="11010" width="13.81640625" style="367" customWidth="1"/>
    <col min="11011" max="11011" width="10.1796875" style="367" customWidth="1"/>
    <col min="11012" max="11012" width="8.7265625" style="367"/>
    <col min="11013" max="11013" width="3.453125" style="367" customWidth="1"/>
    <col min="11014" max="11014" width="19.54296875" style="367" customWidth="1"/>
    <col min="11015" max="11015" width="12.26953125" style="367" customWidth="1"/>
    <col min="11016" max="11016" width="10.453125" style="367" customWidth="1"/>
    <col min="11017" max="11017" width="8.7265625" style="367"/>
    <col min="11018" max="11018" width="3.54296875" style="367" customWidth="1"/>
    <col min="11019" max="11019" width="16.453125" style="367" customWidth="1"/>
    <col min="11020" max="11020" width="11.7265625" style="367" customWidth="1"/>
    <col min="11021" max="11021" width="10.1796875" style="367" customWidth="1"/>
    <col min="11022" max="11022" width="15.81640625" style="367" customWidth="1"/>
    <col min="11023" max="11023" width="3.81640625" style="367" customWidth="1"/>
    <col min="11024" max="11024" width="16.453125" style="367" customWidth="1"/>
    <col min="11025" max="11025" width="11.26953125" style="367" customWidth="1"/>
    <col min="11026" max="11026" width="10.26953125" style="367" customWidth="1"/>
    <col min="11027" max="11027" width="10" style="367" customWidth="1"/>
    <col min="11028" max="11263" width="8.7265625" style="367"/>
    <col min="11264" max="11264" width="4" style="367" customWidth="1"/>
    <col min="11265" max="11265" width="15.1796875" style="367" customWidth="1"/>
    <col min="11266" max="11266" width="13.81640625" style="367" customWidth="1"/>
    <col min="11267" max="11267" width="10.1796875" style="367" customWidth="1"/>
    <col min="11268" max="11268" width="8.7265625" style="367"/>
    <col min="11269" max="11269" width="3.453125" style="367" customWidth="1"/>
    <col min="11270" max="11270" width="19.54296875" style="367" customWidth="1"/>
    <col min="11271" max="11271" width="12.26953125" style="367" customWidth="1"/>
    <col min="11272" max="11272" width="10.453125" style="367" customWidth="1"/>
    <col min="11273" max="11273" width="8.7265625" style="367"/>
    <col min="11274" max="11274" width="3.54296875" style="367" customWidth="1"/>
    <col min="11275" max="11275" width="16.453125" style="367" customWidth="1"/>
    <col min="11276" max="11276" width="11.7265625" style="367" customWidth="1"/>
    <col min="11277" max="11277" width="10.1796875" style="367" customWidth="1"/>
    <col min="11278" max="11278" width="15.81640625" style="367" customWidth="1"/>
    <col min="11279" max="11279" width="3.81640625" style="367" customWidth="1"/>
    <col min="11280" max="11280" width="16.453125" style="367" customWidth="1"/>
    <col min="11281" max="11281" width="11.26953125" style="367" customWidth="1"/>
    <col min="11282" max="11282" width="10.26953125" style="367" customWidth="1"/>
    <col min="11283" max="11283" width="10" style="367" customWidth="1"/>
    <col min="11284" max="11519" width="8.7265625" style="367"/>
    <col min="11520" max="11520" width="4" style="367" customWidth="1"/>
    <col min="11521" max="11521" width="15.1796875" style="367" customWidth="1"/>
    <col min="11522" max="11522" width="13.81640625" style="367" customWidth="1"/>
    <col min="11523" max="11523" width="10.1796875" style="367" customWidth="1"/>
    <col min="11524" max="11524" width="8.7265625" style="367"/>
    <col min="11525" max="11525" width="3.453125" style="367" customWidth="1"/>
    <col min="11526" max="11526" width="19.54296875" style="367" customWidth="1"/>
    <col min="11527" max="11527" width="12.26953125" style="367" customWidth="1"/>
    <col min="11528" max="11528" width="10.453125" style="367" customWidth="1"/>
    <col min="11529" max="11529" width="8.7265625" style="367"/>
    <col min="11530" max="11530" width="3.54296875" style="367" customWidth="1"/>
    <col min="11531" max="11531" width="16.453125" style="367" customWidth="1"/>
    <col min="11532" max="11532" width="11.7265625" style="367" customWidth="1"/>
    <col min="11533" max="11533" width="10.1796875" style="367" customWidth="1"/>
    <col min="11534" max="11534" width="15.81640625" style="367" customWidth="1"/>
    <col min="11535" max="11535" width="3.81640625" style="367" customWidth="1"/>
    <col min="11536" max="11536" width="16.453125" style="367" customWidth="1"/>
    <col min="11537" max="11537" width="11.26953125" style="367" customWidth="1"/>
    <col min="11538" max="11538" width="10.26953125" style="367" customWidth="1"/>
    <col min="11539" max="11539" width="10" style="367" customWidth="1"/>
    <col min="11540" max="11775" width="8.7265625" style="367"/>
    <col min="11776" max="11776" width="4" style="367" customWidth="1"/>
    <col min="11777" max="11777" width="15.1796875" style="367" customWidth="1"/>
    <col min="11778" max="11778" width="13.81640625" style="367" customWidth="1"/>
    <col min="11779" max="11779" width="10.1796875" style="367" customWidth="1"/>
    <col min="11780" max="11780" width="8.7265625" style="367"/>
    <col min="11781" max="11781" width="3.453125" style="367" customWidth="1"/>
    <col min="11782" max="11782" width="19.54296875" style="367" customWidth="1"/>
    <col min="11783" max="11783" width="12.26953125" style="367" customWidth="1"/>
    <col min="11784" max="11784" width="10.453125" style="367" customWidth="1"/>
    <col min="11785" max="11785" width="8.7265625" style="367"/>
    <col min="11786" max="11786" width="3.54296875" style="367" customWidth="1"/>
    <col min="11787" max="11787" width="16.453125" style="367" customWidth="1"/>
    <col min="11788" max="11788" width="11.7265625" style="367" customWidth="1"/>
    <col min="11789" max="11789" width="10.1796875" style="367" customWidth="1"/>
    <col min="11790" max="11790" width="15.81640625" style="367" customWidth="1"/>
    <col min="11791" max="11791" width="3.81640625" style="367" customWidth="1"/>
    <col min="11792" max="11792" width="16.453125" style="367" customWidth="1"/>
    <col min="11793" max="11793" width="11.26953125" style="367" customWidth="1"/>
    <col min="11794" max="11794" width="10.26953125" style="367" customWidth="1"/>
    <col min="11795" max="11795" width="10" style="367" customWidth="1"/>
    <col min="11796" max="12031" width="8.7265625" style="367"/>
    <col min="12032" max="12032" width="4" style="367" customWidth="1"/>
    <col min="12033" max="12033" width="15.1796875" style="367" customWidth="1"/>
    <col min="12034" max="12034" width="13.81640625" style="367" customWidth="1"/>
    <col min="12035" max="12035" width="10.1796875" style="367" customWidth="1"/>
    <col min="12036" max="12036" width="8.7265625" style="367"/>
    <col min="12037" max="12037" width="3.453125" style="367" customWidth="1"/>
    <col min="12038" max="12038" width="19.54296875" style="367" customWidth="1"/>
    <col min="12039" max="12039" width="12.26953125" style="367" customWidth="1"/>
    <col min="12040" max="12040" width="10.453125" style="367" customWidth="1"/>
    <col min="12041" max="12041" width="8.7265625" style="367"/>
    <col min="12042" max="12042" width="3.54296875" style="367" customWidth="1"/>
    <col min="12043" max="12043" width="16.453125" style="367" customWidth="1"/>
    <col min="12044" max="12044" width="11.7265625" style="367" customWidth="1"/>
    <col min="12045" max="12045" width="10.1796875" style="367" customWidth="1"/>
    <col min="12046" max="12046" width="15.81640625" style="367" customWidth="1"/>
    <col min="12047" max="12047" width="3.81640625" style="367" customWidth="1"/>
    <col min="12048" max="12048" width="16.453125" style="367" customWidth="1"/>
    <col min="12049" max="12049" width="11.26953125" style="367" customWidth="1"/>
    <col min="12050" max="12050" width="10.26953125" style="367" customWidth="1"/>
    <col min="12051" max="12051" width="10" style="367" customWidth="1"/>
    <col min="12052" max="12287" width="8.7265625" style="367"/>
    <col min="12288" max="12288" width="4" style="367" customWidth="1"/>
    <col min="12289" max="12289" width="15.1796875" style="367" customWidth="1"/>
    <col min="12290" max="12290" width="13.81640625" style="367" customWidth="1"/>
    <col min="12291" max="12291" width="10.1796875" style="367" customWidth="1"/>
    <col min="12292" max="12292" width="8.7265625" style="367"/>
    <col min="12293" max="12293" width="3.453125" style="367" customWidth="1"/>
    <col min="12294" max="12294" width="19.54296875" style="367" customWidth="1"/>
    <col min="12295" max="12295" width="12.26953125" style="367" customWidth="1"/>
    <col min="12296" max="12296" width="10.453125" style="367" customWidth="1"/>
    <col min="12297" max="12297" width="8.7265625" style="367"/>
    <col min="12298" max="12298" width="3.54296875" style="367" customWidth="1"/>
    <col min="12299" max="12299" width="16.453125" style="367" customWidth="1"/>
    <col min="12300" max="12300" width="11.7265625" style="367" customWidth="1"/>
    <col min="12301" max="12301" width="10.1796875" style="367" customWidth="1"/>
    <col min="12302" max="12302" width="15.81640625" style="367" customWidth="1"/>
    <col min="12303" max="12303" width="3.81640625" style="367" customWidth="1"/>
    <col min="12304" max="12304" width="16.453125" style="367" customWidth="1"/>
    <col min="12305" max="12305" width="11.26953125" style="367" customWidth="1"/>
    <col min="12306" max="12306" width="10.26953125" style="367" customWidth="1"/>
    <col min="12307" max="12307" width="10" style="367" customWidth="1"/>
    <col min="12308" max="12543" width="8.7265625" style="367"/>
    <col min="12544" max="12544" width="4" style="367" customWidth="1"/>
    <col min="12545" max="12545" width="15.1796875" style="367" customWidth="1"/>
    <col min="12546" max="12546" width="13.81640625" style="367" customWidth="1"/>
    <col min="12547" max="12547" width="10.1796875" style="367" customWidth="1"/>
    <col min="12548" max="12548" width="8.7265625" style="367"/>
    <col min="12549" max="12549" width="3.453125" style="367" customWidth="1"/>
    <col min="12550" max="12550" width="19.54296875" style="367" customWidth="1"/>
    <col min="12551" max="12551" width="12.26953125" style="367" customWidth="1"/>
    <col min="12552" max="12552" width="10.453125" style="367" customWidth="1"/>
    <col min="12553" max="12553" width="8.7265625" style="367"/>
    <col min="12554" max="12554" width="3.54296875" style="367" customWidth="1"/>
    <col min="12555" max="12555" width="16.453125" style="367" customWidth="1"/>
    <col min="12556" max="12556" width="11.7265625" style="367" customWidth="1"/>
    <col min="12557" max="12557" width="10.1796875" style="367" customWidth="1"/>
    <col min="12558" max="12558" width="15.81640625" style="367" customWidth="1"/>
    <col min="12559" max="12559" width="3.81640625" style="367" customWidth="1"/>
    <col min="12560" max="12560" width="16.453125" style="367" customWidth="1"/>
    <col min="12561" max="12561" width="11.26953125" style="367" customWidth="1"/>
    <col min="12562" max="12562" width="10.26953125" style="367" customWidth="1"/>
    <col min="12563" max="12563" width="10" style="367" customWidth="1"/>
    <col min="12564" max="12799" width="8.7265625" style="367"/>
    <col min="12800" max="12800" width="4" style="367" customWidth="1"/>
    <col min="12801" max="12801" width="15.1796875" style="367" customWidth="1"/>
    <col min="12802" max="12802" width="13.81640625" style="367" customWidth="1"/>
    <col min="12803" max="12803" width="10.1796875" style="367" customWidth="1"/>
    <col min="12804" max="12804" width="8.7265625" style="367"/>
    <col min="12805" max="12805" width="3.453125" style="367" customWidth="1"/>
    <col min="12806" max="12806" width="19.54296875" style="367" customWidth="1"/>
    <col min="12807" max="12807" width="12.26953125" style="367" customWidth="1"/>
    <col min="12808" max="12808" width="10.453125" style="367" customWidth="1"/>
    <col min="12809" max="12809" width="8.7265625" style="367"/>
    <col min="12810" max="12810" width="3.54296875" style="367" customWidth="1"/>
    <col min="12811" max="12811" width="16.453125" style="367" customWidth="1"/>
    <col min="12812" max="12812" width="11.7265625" style="367" customWidth="1"/>
    <col min="12813" max="12813" width="10.1796875" style="367" customWidth="1"/>
    <col min="12814" max="12814" width="15.81640625" style="367" customWidth="1"/>
    <col min="12815" max="12815" width="3.81640625" style="367" customWidth="1"/>
    <col min="12816" max="12816" width="16.453125" style="367" customWidth="1"/>
    <col min="12817" max="12817" width="11.26953125" style="367" customWidth="1"/>
    <col min="12818" max="12818" width="10.26953125" style="367" customWidth="1"/>
    <col min="12819" max="12819" width="10" style="367" customWidth="1"/>
    <col min="12820" max="13055" width="8.7265625" style="367"/>
    <col min="13056" max="13056" width="4" style="367" customWidth="1"/>
    <col min="13057" max="13057" width="15.1796875" style="367" customWidth="1"/>
    <col min="13058" max="13058" width="13.81640625" style="367" customWidth="1"/>
    <col min="13059" max="13059" width="10.1796875" style="367" customWidth="1"/>
    <col min="13060" max="13060" width="8.7265625" style="367"/>
    <col min="13061" max="13061" width="3.453125" style="367" customWidth="1"/>
    <col min="13062" max="13062" width="19.54296875" style="367" customWidth="1"/>
    <col min="13063" max="13063" width="12.26953125" style="367" customWidth="1"/>
    <col min="13064" max="13064" width="10.453125" style="367" customWidth="1"/>
    <col min="13065" max="13065" width="8.7265625" style="367"/>
    <col min="13066" max="13066" width="3.54296875" style="367" customWidth="1"/>
    <col min="13067" max="13067" width="16.453125" style="367" customWidth="1"/>
    <col min="13068" max="13068" width="11.7265625" style="367" customWidth="1"/>
    <col min="13069" max="13069" width="10.1796875" style="367" customWidth="1"/>
    <col min="13070" max="13070" width="15.81640625" style="367" customWidth="1"/>
    <col min="13071" max="13071" width="3.81640625" style="367" customWidth="1"/>
    <col min="13072" max="13072" width="16.453125" style="367" customWidth="1"/>
    <col min="13073" max="13073" width="11.26953125" style="367" customWidth="1"/>
    <col min="13074" max="13074" width="10.26953125" style="367" customWidth="1"/>
    <col min="13075" max="13075" width="10" style="367" customWidth="1"/>
    <col min="13076" max="13311" width="8.7265625" style="367"/>
    <col min="13312" max="13312" width="4" style="367" customWidth="1"/>
    <col min="13313" max="13313" width="15.1796875" style="367" customWidth="1"/>
    <col min="13314" max="13314" width="13.81640625" style="367" customWidth="1"/>
    <col min="13315" max="13315" width="10.1796875" style="367" customWidth="1"/>
    <col min="13316" max="13316" width="8.7265625" style="367"/>
    <col min="13317" max="13317" width="3.453125" style="367" customWidth="1"/>
    <col min="13318" max="13318" width="19.54296875" style="367" customWidth="1"/>
    <col min="13319" max="13319" width="12.26953125" style="367" customWidth="1"/>
    <col min="13320" max="13320" width="10.453125" style="367" customWidth="1"/>
    <col min="13321" max="13321" width="8.7265625" style="367"/>
    <col min="13322" max="13322" width="3.54296875" style="367" customWidth="1"/>
    <col min="13323" max="13323" width="16.453125" style="367" customWidth="1"/>
    <col min="13324" max="13324" width="11.7265625" style="367" customWidth="1"/>
    <col min="13325" max="13325" width="10.1796875" style="367" customWidth="1"/>
    <col min="13326" max="13326" width="15.81640625" style="367" customWidth="1"/>
    <col min="13327" max="13327" width="3.81640625" style="367" customWidth="1"/>
    <col min="13328" max="13328" width="16.453125" style="367" customWidth="1"/>
    <col min="13329" max="13329" width="11.26953125" style="367" customWidth="1"/>
    <col min="13330" max="13330" width="10.26953125" style="367" customWidth="1"/>
    <col min="13331" max="13331" width="10" style="367" customWidth="1"/>
    <col min="13332" max="13567" width="8.7265625" style="367"/>
    <col min="13568" max="13568" width="4" style="367" customWidth="1"/>
    <col min="13569" max="13569" width="15.1796875" style="367" customWidth="1"/>
    <col min="13570" max="13570" width="13.81640625" style="367" customWidth="1"/>
    <col min="13571" max="13571" width="10.1796875" style="367" customWidth="1"/>
    <col min="13572" max="13572" width="8.7265625" style="367"/>
    <col min="13573" max="13573" width="3.453125" style="367" customWidth="1"/>
    <col min="13574" max="13574" width="19.54296875" style="367" customWidth="1"/>
    <col min="13575" max="13575" width="12.26953125" style="367" customWidth="1"/>
    <col min="13576" max="13576" width="10.453125" style="367" customWidth="1"/>
    <col min="13577" max="13577" width="8.7265625" style="367"/>
    <col min="13578" max="13578" width="3.54296875" style="367" customWidth="1"/>
    <col min="13579" max="13579" width="16.453125" style="367" customWidth="1"/>
    <col min="13580" max="13580" width="11.7265625" style="367" customWidth="1"/>
    <col min="13581" max="13581" width="10.1796875" style="367" customWidth="1"/>
    <col min="13582" max="13582" width="15.81640625" style="367" customWidth="1"/>
    <col min="13583" max="13583" width="3.81640625" style="367" customWidth="1"/>
    <col min="13584" max="13584" width="16.453125" style="367" customWidth="1"/>
    <col min="13585" max="13585" width="11.26953125" style="367" customWidth="1"/>
    <col min="13586" max="13586" width="10.26953125" style="367" customWidth="1"/>
    <col min="13587" max="13587" width="10" style="367" customWidth="1"/>
    <col min="13588" max="13823" width="8.7265625" style="367"/>
    <col min="13824" max="13824" width="4" style="367" customWidth="1"/>
    <col min="13825" max="13825" width="15.1796875" style="367" customWidth="1"/>
    <col min="13826" max="13826" width="13.81640625" style="367" customWidth="1"/>
    <col min="13827" max="13827" width="10.1796875" style="367" customWidth="1"/>
    <col min="13828" max="13828" width="8.7265625" style="367"/>
    <col min="13829" max="13829" width="3.453125" style="367" customWidth="1"/>
    <col min="13830" max="13830" width="19.54296875" style="367" customWidth="1"/>
    <col min="13831" max="13831" width="12.26953125" style="367" customWidth="1"/>
    <col min="13832" max="13832" width="10.453125" style="367" customWidth="1"/>
    <col min="13833" max="13833" width="8.7265625" style="367"/>
    <col min="13834" max="13834" width="3.54296875" style="367" customWidth="1"/>
    <col min="13835" max="13835" width="16.453125" style="367" customWidth="1"/>
    <col min="13836" max="13836" width="11.7265625" style="367" customWidth="1"/>
    <col min="13837" max="13837" width="10.1796875" style="367" customWidth="1"/>
    <col min="13838" max="13838" width="15.81640625" style="367" customWidth="1"/>
    <col min="13839" max="13839" width="3.81640625" style="367" customWidth="1"/>
    <col min="13840" max="13840" width="16.453125" style="367" customWidth="1"/>
    <col min="13841" max="13841" width="11.26953125" style="367" customWidth="1"/>
    <col min="13842" max="13842" width="10.26953125" style="367" customWidth="1"/>
    <col min="13843" max="13843" width="10" style="367" customWidth="1"/>
    <col min="13844" max="14079" width="8.7265625" style="367"/>
    <col min="14080" max="14080" width="4" style="367" customWidth="1"/>
    <col min="14081" max="14081" width="15.1796875" style="367" customWidth="1"/>
    <col min="14082" max="14082" width="13.81640625" style="367" customWidth="1"/>
    <col min="14083" max="14083" width="10.1796875" style="367" customWidth="1"/>
    <col min="14084" max="14084" width="8.7265625" style="367"/>
    <col min="14085" max="14085" width="3.453125" style="367" customWidth="1"/>
    <col min="14086" max="14086" width="19.54296875" style="367" customWidth="1"/>
    <col min="14087" max="14087" width="12.26953125" style="367" customWidth="1"/>
    <col min="14088" max="14088" width="10.453125" style="367" customWidth="1"/>
    <col min="14089" max="14089" width="8.7265625" style="367"/>
    <col min="14090" max="14090" width="3.54296875" style="367" customWidth="1"/>
    <col min="14091" max="14091" width="16.453125" style="367" customWidth="1"/>
    <col min="14092" max="14092" width="11.7265625" style="367" customWidth="1"/>
    <col min="14093" max="14093" width="10.1796875" style="367" customWidth="1"/>
    <col min="14094" max="14094" width="15.81640625" style="367" customWidth="1"/>
    <col min="14095" max="14095" width="3.81640625" style="367" customWidth="1"/>
    <col min="14096" max="14096" width="16.453125" style="367" customWidth="1"/>
    <col min="14097" max="14097" width="11.26953125" style="367" customWidth="1"/>
    <col min="14098" max="14098" width="10.26953125" style="367" customWidth="1"/>
    <col min="14099" max="14099" width="10" style="367" customWidth="1"/>
    <col min="14100" max="14335" width="8.7265625" style="367"/>
    <col min="14336" max="14336" width="4" style="367" customWidth="1"/>
    <col min="14337" max="14337" width="15.1796875" style="367" customWidth="1"/>
    <col min="14338" max="14338" width="13.81640625" style="367" customWidth="1"/>
    <col min="14339" max="14339" width="10.1796875" style="367" customWidth="1"/>
    <col min="14340" max="14340" width="8.7265625" style="367"/>
    <col min="14341" max="14341" width="3.453125" style="367" customWidth="1"/>
    <col min="14342" max="14342" width="19.54296875" style="367" customWidth="1"/>
    <col min="14343" max="14343" width="12.26953125" style="367" customWidth="1"/>
    <col min="14344" max="14344" width="10.453125" style="367" customWidth="1"/>
    <col min="14345" max="14345" width="8.7265625" style="367"/>
    <col min="14346" max="14346" width="3.54296875" style="367" customWidth="1"/>
    <col min="14347" max="14347" width="16.453125" style="367" customWidth="1"/>
    <col min="14348" max="14348" width="11.7265625" style="367" customWidth="1"/>
    <col min="14349" max="14349" width="10.1796875" style="367" customWidth="1"/>
    <col min="14350" max="14350" width="15.81640625" style="367" customWidth="1"/>
    <col min="14351" max="14351" width="3.81640625" style="367" customWidth="1"/>
    <col min="14352" max="14352" width="16.453125" style="367" customWidth="1"/>
    <col min="14353" max="14353" width="11.26953125" style="367" customWidth="1"/>
    <col min="14354" max="14354" width="10.26953125" style="367" customWidth="1"/>
    <col min="14355" max="14355" width="10" style="367" customWidth="1"/>
    <col min="14356" max="14591" width="8.7265625" style="367"/>
    <col min="14592" max="14592" width="4" style="367" customWidth="1"/>
    <col min="14593" max="14593" width="15.1796875" style="367" customWidth="1"/>
    <col min="14594" max="14594" width="13.81640625" style="367" customWidth="1"/>
    <col min="14595" max="14595" width="10.1796875" style="367" customWidth="1"/>
    <col min="14596" max="14596" width="8.7265625" style="367"/>
    <col min="14597" max="14597" width="3.453125" style="367" customWidth="1"/>
    <col min="14598" max="14598" width="19.54296875" style="367" customWidth="1"/>
    <col min="14599" max="14599" width="12.26953125" style="367" customWidth="1"/>
    <col min="14600" max="14600" width="10.453125" style="367" customWidth="1"/>
    <col min="14601" max="14601" width="8.7265625" style="367"/>
    <col min="14602" max="14602" width="3.54296875" style="367" customWidth="1"/>
    <col min="14603" max="14603" width="16.453125" style="367" customWidth="1"/>
    <col min="14604" max="14604" width="11.7265625" style="367" customWidth="1"/>
    <col min="14605" max="14605" width="10.1796875" style="367" customWidth="1"/>
    <col min="14606" max="14606" width="15.81640625" style="367" customWidth="1"/>
    <col min="14607" max="14607" width="3.81640625" style="367" customWidth="1"/>
    <col min="14608" max="14608" width="16.453125" style="367" customWidth="1"/>
    <col min="14609" max="14609" width="11.26953125" style="367" customWidth="1"/>
    <col min="14610" max="14610" width="10.26953125" style="367" customWidth="1"/>
    <col min="14611" max="14611" width="10" style="367" customWidth="1"/>
    <col min="14612" max="14847" width="8.7265625" style="367"/>
    <col min="14848" max="14848" width="4" style="367" customWidth="1"/>
    <col min="14849" max="14849" width="15.1796875" style="367" customWidth="1"/>
    <col min="14850" max="14850" width="13.81640625" style="367" customWidth="1"/>
    <col min="14851" max="14851" width="10.1796875" style="367" customWidth="1"/>
    <col min="14852" max="14852" width="8.7265625" style="367"/>
    <col min="14853" max="14853" width="3.453125" style="367" customWidth="1"/>
    <col min="14854" max="14854" width="19.54296875" style="367" customWidth="1"/>
    <col min="14855" max="14855" width="12.26953125" style="367" customWidth="1"/>
    <col min="14856" max="14856" width="10.453125" style="367" customWidth="1"/>
    <col min="14857" max="14857" width="8.7265625" style="367"/>
    <col min="14858" max="14858" width="3.54296875" style="367" customWidth="1"/>
    <col min="14859" max="14859" width="16.453125" style="367" customWidth="1"/>
    <col min="14860" max="14860" width="11.7265625" style="367" customWidth="1"/>
    <col min="14861" max="14861" width="10.1796875" style="367" customWidth="1"/>
    <col min="14862" max="14862" width="15.81640625" style="367" customWidth="1"/>
    <col min="14863" max="14863" width="3.81640625" style="367" customWidth="1"/>
    <col min="14864" max="14864" width="16.453125" style="367" customWidth="1"/>
    <col min="14865" max="14865" width="11.26953125" style="367" customWidth="1"/>
    <col min="14866" max="14866" width="10.26953125" style="367" customWidth="1"/>
    <col min="14867" max="14867" width="10" style="367" customWidth="1"/>
    <col min="14868" max="15103" width="8.7265625" style="367"/>
    <col min="15104" max="15104" width="4" style="367" customWidth="1"/>
    <col min="15105" max="15105" width="15.1796875" style="367" customWidth="1"/>
    <col min="15106" max="15106" width="13.81640625" style="367" customWidth="1"/>
    <col min="15107" max="15107" width="10.1796875" style="367" customWidth="1"/>
    <col min="15108" max="15108" width="8.7265625" style="367"/>
    <col min="15109" max="15109" width="3.453125" style="367" customWidth="1"/>
    <col min="15110" max="15110" width="19.54296875" style="367" customWidth="1"/>
    <col min="15111" max="15111" width="12.26953125" style="367" customWidth="1"/>
    <col min="15112" max="15112" width="10.453125" style="367" customWidth="1"/>
    <col min="15113" max="15113" width="8.7265625" style="367"/>
    <col min="15114" max="15114" width="3.54296875" style="367" customWidth="1"/>
    <col min="15115" max="15115" width="16.453125" style="367" customWidth="1"/>
    <col min="15116" max="15116" width="11.7265625" style="367" customWidth="1"/>
    <col min="15117" max="15117" width="10.1796875" style="367" customWidth="1"/>
    <col min="15118" max="15118" width="15.81640625" style="367" customWidth="1"/>
    <col min="15119" max="15119" width="3.81640625" style="367" customWidth="1"/>
    <col min="15120" max="15120" width="16.453125" style="367" customWidth="1"/>
    <col min="15121" max="15121" width="11.26953125" style="367" customWidth="1"/>
    <col min="15122" max="15122" width="10.26953125" style="367" customWidth="1"/>
    <col min="15123" max="15123" width="10" style="367" customWidth="1"/>
    <col min="15124" max="15359" width="8.7265625" style="367"/>
    <col min="15360" max="15360" width="4" style="367" customWidth="1"/>
    <col min="15361" max="15361" width="15.1796875" style="367" customWidth="1"/>
    <col min="15362" max="15362" width="13.81640625" style="367" customWidth="1"/>
    <col min="15363" max="15363" width="10.1796875" style="367" customWidth="1"/>
    <col min="15364" max="15364" width="8.7265625" style="367"/>
    <col min="15365" max="15365" width="3.453125" style="367" customWidth="1"/>
    <col min="15366" max="15366" width="19.54296875" style="367" customWidth="1"/>
    <col min="15367" max="15367" width="12.26953125" style="367" customWidth="1"/>
    <col min="15368" max="15368" width="10.453125" style="367" customWidth="1"/>
    <col min="15369" max="15369" width="8.7265625" style="367"/>
    <col min="15370" max="15370" width="3.54296875" style="367" customWidth="1"/>
    <col min="15371" max="15371" width="16.453125" style="367" customWidth="1"/>
    <col min="15372" max="15372" width="11.7265625" style="367" customWidth="1"/>
    <col min="15373" max="15373" width="10.1796875" style="367" customWidth="1"/>
    <col min="15374" max="15374" width="15.81640625" style="367" customWidth="1"/>
    <col min="15375" max="15375" width="3.81640625" style="367" customWidth="1"/>
    <col min="15376" max="15376" width="16.453125" style="367" customWidth="1"/>
    <col min="15377" max="15377" width="11.26953125" style="367" customWidth="1"/>
    <col min="15378" max="15378" width="10.26953125" style="367" customWidth="1"/>
    <col min="15379" max="15379" width="10" style="367" customWidth="1"/>
    <col min="15380" max="15615" width="8.7265625" style="367"/>
    <col min="15616" max="15616" width="4" style="367" customWidth="1"/>
    <col min="15617" max="15617" width="15.1796875" style="367" customWidth="1"/>
    <col min="15618" max="15618" width="13.81640625" style="367" customWidth="1"/>
    <col min="15619" max="15619" width="10.1796875" style="367" customWidth="1"/>
    <col min="15620" max="15620" width="8.7265625" style="367"/>
    <col min="15621" max="15621" width="3.453125" style="367" customWidth="1"/>
    <col min="15622" max="15622" width="19.54296875" style="367" customWidth="1"/>
    <col min="15623" max="15623" width="12.26953125" style="367" customWidth="1"/>
    <col min="15624" max="15624" width="10.453125" style="367" customWidth="1"/>
    <col min="15625" max="15625" width="8.7265625" style="367"/>
    <col min="15626" max="15626" width="3.54296875" style="367" customWidth="1"/>
    <col min="15627" max="15627" width="16.453125" style="367" customWidth="1"/>
    <col min="15628" max="15628" width="11.7265625" style="367" customWidth="1"/>
    <col min="15629" max="15629" width="10.1796875" style="367" customWidth="1"/>
    <col min="15630" max="15630" width="15.81640625" style="367" customWidth="1"/>
    <col min="15631" max="15631" width="3.81640625" style="367" customWidth="1"/>
    <col min="15632" max="15632" width="16.453125" style="367" customWidth="1"/>
    <col min="15633" max="15633" width="11.26953125" style="367" customWidth="1"/>
    <col min="15634" max="15634" width="10.26953125" style="367" customWidth="1"/>
    <col min="15635" max="15635" width="10" style="367" customWidth="1"/>
    <col min="15636" max="15871" width="8.7265625" style="367"/>
    <col min="15872" max="15872" width="4" style="367" customWidth="1"/>
    <col min="15873" max="15873" width="15.1796875" style="367" customWidth="1"/>
    <col min="15874" max="15874" width="13.81640625" style="367" customWidth="1"/>
    <col min="15875" max="15875" width="10.1796875" style="367" customWidth="1"/>
    <col min="15876" max="15876" width="8.7265625" style="367"/>
    <col min="15877" max="15877" width="3.453125" style="367" customWidth="1"/>
    <col min="15878" max="15878" width="19.54296875" style="367" customWidth="1"/>
    <col min="15879" max="15879" width="12.26953125" style="367" customWidth="1"/>
    <col min="15880" max="15880" width="10.453125" style="367" customWidth="1"/>
    <col min="15881" max="15881" width="8.7265625" style="367"/>
    <col min="15882" max="15882" width="3.54296875" style="367" customWidth="1"/>
    <col min="15883" max="15883" width="16.453125" style="367" customWidth="1"/>
    <col min="15884" max="15884" width="11.7265625" style="367" customWidth="1"/>
    <col min="15885" max="15885" width="10.1796875" style="367" customWidth="1"/>
    <col min="15886" max="15886" width="15.81640625" style="367" customWidth="1"/>
    <col min="15887" max="15887" width="3.81640625" style="367" customWidth="1"/>
    <col min="15888" max="15888" width="16.453125" style="367" customWidth="1"/>
    <col min="15889" max="15889" width="11.26953125" style="367" customWidth="1"/>
    <col min="15890" max="15890" width="10.26953125" style="367" customWidth="1"/>
    <col min="15891" max="15891" width="10" style="367" customWidth="1"/>
    <col min="15892" max="16127" width="8.7265625" style="367"/>
    <col min="16128" max="16128" width="4" style="367" customWidth="1"/>
    <col min="16129" max="16129" width="15.1796875" style="367" customWidth="1"/>
    <col min="16130" max="16130" width="13.81640625" style="367" customWidth="1"/>
    <col min="16131" max="16131" width="10.1796875" style="367" customWidth="1"/>
    <col min="16132" max="16132" width="8.7265625" style="367"/>
    <col min="16133" max="16133" width="3.453125" style="367" customWidth="1"/>
    <col min="16134" max="16134" width="19.54296875" style="367" customWidth="1"/>
    <col min="16135" max="16135" width="12.26953125" style="367" customWidth="1"/>
    <col min="16136" max="16136" width="10.453125" style="367" customWidth="1"/>
    <col min="16137" max="16137" width="8.7265625" style="367"/>
    <col min="16138" max="16138" width="3.54296875" style="367" customWidth="1"/>
    <col min="16139" max="16139" width="16.453125" style="367" customWidth="1"/>
    <col min="16140" max="16140" width="11.7265625" style="367" customWidth="1"/>
    <col min="16141" max="16141" width="10.1796875" style="367" customWidth="1"/>
    <col min="16142" max="16142" width="15.81640625" style="367" customWidth="1"/>
    <col min="16143" max="16143" width="3.81640625" style="367" customWidth="1"/>
    <col min="16144" max="16144" width="16.453125" style="367" customWidth="1"/>
    <col min="16145" max="16145" width="11.26953125" style="367" customWidth="1"/>
    <col min="16146" max="16146" width="10.26953125" style="367" customWidth="1"/>
    <col min="16147" max="16147" width="10" style="367" customWidth="1"/>
    <col min="16148" max="16384" width="8.7265625" style="367"/>
  </cols>
  <sheetData>
    <row r="1" spans="1:27" ht="18.5">
      <c r="A1" s="408" t="s">
        <v>212</v>
      </c>
    </row>
    <row r="2" spans="1:27" ht="18" customHeight="1">
      <c r="A2" s="1304" t="s">
        <v>526</v>
      </c>
      <c r="B2" s="1304"/>
      <c r="C2" s="1304"/>
      <c r="D2" s="1304"/>
      <c r="E2" s="1304"/>
      <c r="F2" s="1304"/>
      <c r="G2" s="1304"/>
      <c r="H2" s="1304"/>
      <c r="I2" s="1304"/>
      <c r="J2" s="1304"/>
      <c r="K2" s="1304"/>
      <c r="L2" s="1304"/>
      <c r="M2" s="1304"/>
      <c r="N2" s="1304"/>
      <c r="O2" s="1304"/>
      <c r="P2" s="1304"/>
      <c r="Q2" s="1304"/>
      <c r="R2" s="1304"/>
      <c r="S2" s="1304"/>
      <c r="T2" s="1304"/>
      <c r="U2" s="1304"/>
      <c r="V2" s="1304"/>
      <c r="W2" s="1304"/>
      <c r="X2" s="1304"/>
      <c r="Y2" s="1304"/>
      <c r="Z2" s="1304"/>
      <c r="AA2" s="1304"/>
    </row>
    <row r="3" spans="1:27" ht="18" customHeight="1">
      <c r="A3" s="1305" t="s">
        <v>523</v>
      </c>
      <c r="B3" s="1305"/>
      <c r="C3" s="1305"/>
      <c r="D3" s="1305"/>
      <c r="E3" s="1305"/>
      <c r="F3" s="1305"/>
      <c r="G3" s="1305"/>
      <c r="H3" s="437"/>
      <c r="I3" s="437"/>
      <c r="J3" s="437"/>
      <c r="K3" s="437"/>
      <c r="L3" s="437"/>
      <c r="M3" s="437"/>
      <c r="N3" s="437"/>
      <c r="O3" s="437"/>
      <c r="P3" s="437"/>
      <c r="Q3" s="437"/>
      <c r="R3" s="437"/>
      <c r="S3" s="437"/>
      <c r="T3" s="437"/>
      <c r="U3" s="437"/>
      <c r="V3" s="437"/>
      <c r="W3" s="437"/>
      <c r="X3" s="437"/>
      <c r="Y3" s="437"/>
      <c r="Z3" s="437"/>
      <c r="AA3" s="437"/>
    </row>
    <row r="5" spans="1:27" s="438" customFormat="1" ht="29">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29.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5">
      <c r="A8" s="426" t="s">
        <v>152</v>
      </c>
      <c r="B8" s="427">
        <v>22619.82</v>
      </c>
      <c r="C8" s="427">
        <v>23928</v>
      </c>
      <c r="D8" s="428">
        <v>2.8571987961775376</v>
      </c>
      <c r="E8" s="441"/>
      <c r="F8" s="426" t="s">
        <v>155</v>
      </c>
      <c r="G8" s="427">
        <v>3448.1329999999998</v>
      </c>
      <c r="H8" s="427">
        <v>15130</v>
      </c>
      <c r="I8" s="428">
        <v>3.1202282167063315</v>
      </c>
      <c r="K8" s="429" t="s">
        <v>140</v>
      </c>
      <c r="L8" s="430">
        <v>17036.006000000001</v>
      </c>
      <c r="M8" s="430">
        <v>4032.46</v>
      </c>
      <c r="N8" s="431">
        <v>4.2247179141268605</v>
      </c>
      <c r="P8" s="429" t="s">
        <v>330</v>
      </c>
      <c r="Q8" s="430">
        <v>4492.4160000000002</v>
      </c>
      <c r="R8" s="430">
        <v>924.27</v>
      </c>
      <c r="S8" s="431">
        <v>4.8605018014216625</v>
      </c>
    </row>
    <row r="9" spans="1:27" ht="15.5">
      <c r="A9" s="426" t="s">
        <v>142</v>
      </c>
      <c r="B9" s="427">
        <v>17077.698</v>
      </c>
      <c r="C9" s="427">
        <v>11589</v>
      </c>
      <c r="D9" s="428">
        <v>3.0537611297149017</v>
      </c>
      <c r="E9" s="442"/>
      <c r="F9" s="426" t="s">
        <v>137</v>
      </c>
      <c r="G9" s="427">
        <v>2825.6959999999999</v>
      </c>
      <c r="H9" s="427">
        <v>9571</v>
      </c>
      <c r="I9" s="428">
        <v>4.3355519754507093</v>
      </c>
      <c r="K9" s="426" t="s">
        <v>157</v>
      </c>
      <c r="L9" s="427">
        <v>9212.8050000000003</v>
      </c>
      <c r="M9" s="427">
        <v>1224.6610000000001</v>
      </c>
      <c r="N9" s="428">
        <v>7.522738945716406</v>
      </c>
      <c r="P9" s="426" t="s">
        <v>139</v>
      </c>
      <c r="Q9" s="427">
        <v>2238.3429999999998</v>
      </c>
      <c r="R9" s="427">
        <v>444.63299999999998</v>
      </c>
      <c r="S9" s="428">
        <v>5.0341360177944505</v>
      </c>
    </row>
    <row r="10" spans="1:27" ht="15.5">
      <c r="A10" s="426" t="s">
        <v>155</v>
      </c>
      <c r="B10" s="427">
        <v>13670.395</v>
      </c>
      <c r="C10" s="427">
        <v>25829</v>
      </c>
      <c r="D10" s="428">
        <v>2.4783009897507902</v>
      </c>
      <c r="E10" s="441"/>
      <c r="F10" s="426" t="s">
        <v>156</v>
      </c>
      <c r="G10" s="427">
        <v>2352.739</v>
      </c>
      <c r="H10" s="427">
        <v>11715</v>
      </c>
      <c r="I10" s="428">
        <v>3.2141374896345205</v>
      </c>
      <c r="K10" s="426" t="s">
        <v>155</v>
      </c>
      <c r="L10" s="427">
        <v>6402.3739999999998</v>
      </c>
      <c r="M10" s="427">
        <v>1482.0119999999999</v>
      </c>
      <c r="N10" s="428">
        <v>4.3200554381475991</v>
      </c>
      <c r="P10" s="426" t="s">
        <v>140</v>
      </c>
      <c r="Q10" s="427">
        <v>1912.934</v>
      </c>
      <c r="R10" s="427">
        <v>449.21300000000002</v>
      </c>
      <c r="S10" s="428">
        <v>4.2584119337597084</v>
      </c>
    </row>
    <row r="11" spans="1:27" ht="15.5">
      <c r="A11" s="426" t="s">
        <v>159</v>
      </c>
      <c r="B11" s="427">
        <v>12474.816000000001</v>
      </c>
      <c r="C11" s="427">
        <v>22797</v>
      </c>
      <c r="D11" s="428">
        <v>2.3487404822830809</v>
      </c>
      <c r="E11" s="442"/>
      <c r="F11" s="426" t="s">
        <v>159</v>
      </c>
      <c r="G11" s="427">
        <v>833.70699999999999</v>
      </c>
      <c r="H11" s="427">
        <v>7516</v>
      </c>
      <c r="I11" s="428">
        <v>1.7629295214734304</v>
      </c>
      <c r="K11" s="426" t="s">
        <v>247</v>
      </c>
      <c r="L11" s="427">
        <v>6300.4380000000001</v>
      </c>
      <c r="M11" s="427">
        <v>2248.88</v>
      </c>
      <c r="N11" s="428">
        <v>2.8015892355305749</v>
      </c>
      <c r="P11" s="426" t="s">
        <v>154</v>
      </c>
      <c r="Q11" s="427">
        <v>1310.4159999999999</v>
      </c>
      <c r="R11" s="427">
        <v>305.95499999999998</v>
      </c>
      <c r="S11" s="428">
        <v>4.2830350868591784</v>
      </c>
    </row>
    <row r="12" spans="1:27" ht="15.5">
      <c r="A12" s="426" t="s">
        <v>156</v>
      </c>
      <c r="B12" s="427">
        <v>9750.4249999999993</v>
      </c>
      <c r="C12" s="427">
        <v>19276</v>
      </c>
      <c r="D12" s="428">
        <v>2.8391905951470302</v>
      </c>
      <c r="E12" s="442"/>
      <c r="F12" s="443" t="s">
        <v>152</v>
      </c>
      <c r="G12" s="444">
        <v>806.17200000000003</v>
      </c>
      <c r="H12" s="444">
        <v>2972</v>
      </c>
      <c r="I12" s="445">
        <v>3.5271479948547877</v>
      </c>
      <c r="K12" s="426" t="s">
        <v>159</v>
      </c>
      <c r="L12" s="427">
        <v>6188.8770000000004</v>
      </c>
      <c r="M12" s="427">
        <v>1615.6369999999999</v>
      </c>
      <c r="N12" s="428">
        <v>3.830611084049202</v>
      </c>
      <c r="P12" s="426" t="s">
        <v>137</v>
      </c>
      <c r="Q12" s="427">
        <v>1194.3420000000001</v>
      </c>
      <c r="R12" s="427">
        <v>309.65199999999999</v>
      </c>
      <c r="S12" s="428">
        <v>3.857045974190382</v>
      </c>
    </row>
    <row r="13" spans="1:27" ht="15.5">
      <c r="A13" s="426" t="s">
        <v>150</v>
      </c>
      <c r="B13" s="427">
        <v>8409.7860000000001</v>
      </c>
      <c r="C13" s="427">
        <v>6619</v>
      </c>
      <c r="D13" s="428">
        <v>2.2707689516151897</v>
      </c>
      <c r="E13" s="442"/>
      <c r="F13" s="426" t="s">
        <v>330</v>
      </c>
      <c r="G13" s="427">
        <v>549.72</v>
      </c>
      <c r="H13" s="427">
        <v>1710</v>
      </c>
      <c r="I13" s="428">
        <v>4.3619570564804091</v>
      </c>
      <c r="K13" s="426" t="s">
        <v>146</v>
      </c>
      <c r="L13" s="427">
        <v>3817.6010000000001</v>
      </c>
      <c r="M13" s="427">
        <v>534.69100000000003</v>
      </c>
      <c r="N13" s="428">
        <v>7.1398265540284012</v>
      </c>
      <c r="P13" s="426" t="s">
        <v>157</v>
      </c>
      <c r="Q13" s="427">
        <v>1191.616</v>
      </c>
      <c r="R13" s="427">
        <v>188.87899999999999</v>
      </c>
      <c r="S13" s="428">
        <v>6.3088855828334545</v>
      </c>
    </row>
    <row r="14" spans="1:27" ht="15.5">
      <c r="A14" s="426" t="s">
        <v>138</v>
      </c>
      <c r="B14" s="427">
        <v>5588.2749999999996</v>
      </c>
      <c r="C14" s="427">
        <v>8382</v>
      </c>
      <c r="D14" s="428">
        <v>3.1050871359703418</v>
      </c>
      <c r="E14" s="442"/>
      <c r="F14" s="426" t="s">
        <v>247</v>
      </c>
      <c r="G14" s="427">
        <v>527.23900000000003</v>
      </c>
      <c r="H14" s="427">
        <v>1521</v>
      </c>
      <c r="I14" s="428">
        <v>4.7509281286043832</v>
      </c>
      <c r="K14" s="443" t="s">
        <v>330</v>
      </c>
      <c r="L14" s="444">
        <v>3672.24</v>
      </c>
      <c r="M14" s="444">
        <v>466.214</v>
      </c>
      <c r="N14" s="445">
        <v>7.876726138640195</v>
      </c>
      <c r="P14" s="426" t="s">
        <v>146</v>
      </c>
      <c r="Q14" s="427">
        <v>1187.9860000000001</v>
      </c>
      <c r="R14" s="427">
        <v>236.25200000000001</v>
      </c>
      <c r="S14" s="428">
        <v>5.0284696002573526</v>
      </c>
    </row>
    <row r="15" spans="1:27" ht="15.5">
      <c r="A15" s="426" t="s">
        <v>137</v>
      </c>
      <c r="B15" s="427">
        <v>2893.9470000000001</v>
      </c>
      <c r="C15" s="427">
        <v>9624</v>
      </c>
      <c r="D15" s="428">
        <v>4.3389007417047365</v>
      </c>
      <c r="E15" s="442"/>
      <c r="F15" s="443" t="s">
        <v>154</v>
      </c>
      <c r="G15" s="444">
        <v>304.58699999999999</v>
      </c>
      <c r="H15" s="444">
        <v>1310</v>
      </c>
      <c r="I15" s="445">
        <v>3.6161773260990868</v>
      </c>
      <c r="K15" s="426" t="s">
        <v>142</v>
      </c>
      <c r="L15" s="427">
        <v>3609.8240000000001</v>
      </c>
      <c r="M15" s="427">
        <v>661.197</v>
      </c>
      <c r="N15" s="428">
        <v>5.4595287032457804</v>
      </c>
      <c r="P15" s="426" t="s">
        <v>142</v>
      </c>
      <c r="Q15" s="427">
        <v>754.56</v>
      </c>
      <c r="R15" s="427">
        <v>180.404</v>
      </c>
      <c r="S15" s="428">
        <v>4.1826123589277397</v>
      </c>
      <c r="U15" s="352"/>
      <c r="V15" s="352"/>
      <c r="W15" s="352"/>
      <c r="X15" s="352"/>
    </row>
    <row r="16" spans="1:27" ht="15.5">
      <c r="A16" s="426" t="s">
        <v>140</v>
      </c>
      <c r="B16" s="427">
        <v>1737.0070000000001</v>
      </c>
      <c r="C16" s="427">
        <v>3148</v>
      </c>
      <c r="D16" s="428">
        <v>4.5484723269649745</v>
      </c>
      <c r="E16" s="442"/>
      <c r="F16" s="443" t="s">
        <v>138</v>
      </c>
      <c r="G16" s="444">
        <v>257.923</v>
      </c>
      <c r="H16" s="444">
        <v>551</v>
      </c>
      <c r="I16" s="445">
        <v>6.3940453170707521</v>
      </c>
      <c r="K16" s="426" t="s">
        <v>137</v>
      </c>
      <c r="L16" s="427">
        <v>3187.6579999999999</v>
      </c>
      <c r="M16" s="427">
        <v>892.16600000000005</v>
      </c>
      <c r="N16" s="428">
        <v>3.5729427034879158</v>
      </c>
      <c r="P16" s="426" t="s">
        <v>464</v>
      </c>
      <c r="Q16" s="427">
        <v>574.25</v>
      </c>
      <c r="R16" s="427">
        <v>77.864000000000004</v>
      </c>
      <c r="S16" s="428">
        <v>7.3750385287167362</v>
      </c>
      <c r="U16" s="352"/>
      <c r="V16" s="352"/>
      <c r="W16" s="352"/>
      <c r="X16" s="352"/>
    </row>
    <row r="17" spans="1:24" ht="15.5">
      <c r="A17" s="426" t="s">
        <v>157</v>
      </c>
      <c r="B17" s="427">
        <v>1433.883</v>
      </c>
      <c r="C17" s="427">
        <v>4013</v>
      </c>
      <c r="D17" s="428">
        <v>4.1534256971459529</v>
      </c>
      <c r="E17" s="441"/>
      <c r="F17" s="426" t="s">
        <v>158</v>
      </c>
      <c r="G17" s="427">
        <v>182.19300000000001</v>
      </c>
      <c r="H17" s="427">
        <v>419</v>
      </c>
      <c r="I17" s="428">
        <v>5.5822354310925926</v>
      </c>
      <c r="K17" s="443" t="s">
        <v>154</v>
      </c>
      <c r="L17" s="444">
        <v>2306.7150000000001</v>
      </c>
      <c r="M17" s="444">
        <v>475.75900000000001</v>
      </c>
      <c r="N17" s="445">
        <v>4.8484947210667588</v>
      </c>
      <c r="P17" s="426" t="s">
        <v>138</v>
      </c>
      <c r="Q17" s="427">
        <v>283.47699999999998</v>
      </c>
      <c r="R17" s="427">
        <v>93.616</v>
      </c>
      <c r="S17" s="428">
        <v>3.0280828063578871</v>
      </c>
      <c r="U17" s="352"/>
      <c r="V17" s="352"/>
      <c r="W17" s="352"/>
      <c r="X17" s="352"/>
    </row>
    <row r="18" spans="1:24" ht="16" thickBot="1">
      <c r="A18" s="426" t="s">
        <v>330</v>
      </c>
      <c r="B18" s="427">
        <v>1394.884</v>
      </c>
      <c r="C18" s="427">
        <v>2958</v>
      </c>
      <c r="D18" s="428">
        <v>3.9115989254126453</v>
      </c>
      <c r="E18" s="446"/>
      <c r="F18" s="426" t="s">
        <v>139</v>
      </c>
      <c r="G18" s="427">
        <v>158.51499999999999</v>
      </c>
      <c r="H18" s="427">
        <v>450</v>
      </c>
      <c r="I18" s="428">
        <v>4.8104819130857006</v>
      </c>
      <c r="K18" s="426" t="s">
        <v>151</v>
      </c>
      <c r="L18" s="427">
        <v>1758.7619999999999</v>
      </c>
      <c r="M18" s="427">
        <v>486.38499999999999</v>
      </c>
      <c r="N18" s="428">
        <v>3.6159873351357463</v>
      </c>
      <c r="P18" s="426" t="s">
        <v>155</v>
      </c>
      <c r="Q18" s="427">
        <v>265.29199999999997</v>
      </c>
      <c r="R18" s="427">
        <v>58.002000000000002</v>
      </c>
      <c r="S18" s="428">
        <v>4.5738422813006441</v>
      </c>
      <c r="U18" s="352"/>
      <c r="V18" s="352"/>
      <c r="W18" s="352"/>
      <c r="X18" s="352"/>
    </row>
    <row r="19" spans="1:24" ht="16" thickBot="1">
      <c r="A19" s="426" t="s">
        <v>151</v>
      </c>
      <c r="B19" s="427">
        <v>1131.558</v>
      </c>
      <c r="C19" s="427">
        <v>869</v>
      </c>
      <c r="D19" s="428">
        <v>3.9804067791840501</v>
      </c>
      <c r="E19" s="447"/>
      <c r="F19" s="432" t="s">
        <v>222</v>
      </c>
      <c r="G19" s="433">
        <v>12665.877</v>
      </c>
      <c r="H19" s="433">
        <v>54083</v>
      </c>
      <c r="I19" s="434">
        <v>3.4209512475951689</v>
      </c>
      <c r="K19" s="426" t="s">
        <v>145</v>
      </c>
      <c r="L19" s="427">
        <v>1704.4570000000001</v>
      </c>
      <c r="M19" s="427">
        <v>475.15699999999998</v>
      </c>
      <c r="N19" s="428">
        <v>3.5871448805342236</v>
      </c>
      <c r="P19" s="443" t="s">
        <v>237</v>
      </c>
      <c r="Q19" s="444">
        <v>67.138000000000005</v>
      </c>
      <c r="R19" s="444">
        <v>1.2789999999999999</v>
      </c>
      <c r="S19" s="445">
        <v>52.492572322126669</v>
      </c>
      <c r="U19" s="352"/>
      <c r="V19" s="352"/>
      <c r="W19" s="352"/>
      <c r="X19" s="352"/>
    </row>
    <row r="20" spans="1:24" ht="15" customHeight="1" thickBot="1">
      <c r="A20" s="426" t="s">
        <v>247</v>
      </c>
      <c r="B20" s="427">
        <v>527.23900000000003</v>
      </c>
      <c r="C20" s="427">
        <v>1521</v>
      </c>
      <c r="D20" s="428">
        <v>4.7509281286043832</v>
      </c>
      <c r="E20"/>
      <c r="F20"/>
      <c r="G20"/>
      <c r="H20"/>
      <c r="I20"/>
      <c r="K20" s="426" t="s">
        <v>139</v>
      </c>
      <c r="L20" s="427">
        <v>1385.0989999999999</v>
      </c>
      <c r="M20" s="427">
        <v>241.67699999999999</v>
      </c>
      <c r="N20" s="428">
        <v>5.7311990797634857</v>
      </c>
      <c r="P20" s="426" t="s">
        <v>513</v>
      </c>
      <c r="Q20" s="427">
        <v>45.482999999999997</v>
      </c>
      <c r="R20" s="427">
        <v>3.1349999999999998</v>
      </c>
      <c r="S20" s="428">
        <v>14.508133971291866</v>
      </c>
      <c r="U20" s="352"/>
      <c r="V20" s="352"/>
      <c r="W20" s="352"/>
      <c r="X20" s="352"/>
    </row>
    <row r="21" spans="1:24" ht="16" thickBot="1">
      <c r="A21" s="426" t="s">
        <v>139</v>
      </c>
      <c r="B21" s="427">
        <v>356.61200000000002</v>
      </c>
      <c r="C21" s="427">
        <v>833</v>
      </c>
      <c r="D21" s="428">
        <v>3.8090212875041392</v>
      </c>
      <c r="E21"/>
      <c r="F21"/>
      <c r="G21"/>
      <c r="H21"/>
      <c r="I21"/>
      <c r="K21" s="443" t="s">
        <v>152</v>
      </c>
      <c r="L21" s="444">
        <v>1093.367</v>
      </c>
      <c r="M21" s="444">
        <v>290.036</v>
      </c>
      <c r="N21" s="445">
        <v>3.7697630638955162</v>
      </c>
      <c r="P21" s="432" t="s">
        <v>222</v>
      </c>
      <c r="Q21" s="433">
        <v>15571.272000000001</v>
      </c>
      <c r="R21" s="433">
        <v>3278.0729999999999</v>
      </c>
      <c r="S21" s="434">
        <v>4.7501297256040367</v>
      </c>
    </row>
    <row r="22" spans="1:24" ht="15.5">
      <c r="A22" s="426" t="s">
        <v>154</v>
      </c>
      <c r="B22" s="427">
        <v>304.58699999999999</v>
      </c>
      <c r="C22" s="427">
        <v>1310</v>
      </c>
      <c r="D22" s="428">
        <v>3.6161773260990868</v>
      </c>
      <c r="E22"/>
      <c r="F22"/>
      <c r="G22"/>
      <c r="H22"/>
      <c r="I22"/>
      <c r="J22" s="352"/>
      <c r="K22" s="426" t="s">
        <v>249</v>
      </c>
      <c r="L22" s="427">
        <v>904.62400000000002</v>
      </c>
      <c r="M22" s="427">
        <v>261.00200000000001</v>
      </c>
      <c r="N22" s="428">
        <v>3.4659657780400148</v>
      </c>
      <c r="P22"/>
      <c r="Q22"/>
      <c r="R22"/>
      <c r="S22"/>
    </row>
    <row r="23" spans="1:24" ht="16" thickBot="1">
      <c r="A23" s="426" t="s">
        <v>158</v>
      </c>
      <c r="B23" s="427">
        <v>240.60400000000001</v>
      </c>
      <c r="C23" s="427">
        <v>484</v>
      </c>
      <c r="D23" s="428">
        <v>4.7589698959610747</v>
      </c>
      <c r="E23"/>
      <c r="J23" s="352"/>
      <c r="K23" s="426" t="s">
        <v>453</v>
      </c>
      <c r="L23" s="427">
        <v>532.68299999999999</v>
      </c>
      <c r="M23" s="427">
        <v>15.243</v>
      </c>
      <c r="N23" s="428">
        <v>34.946073607557565</v>
      </c>
      <c r="P23"/>
      <c r="Q23"/>
      <c r="R23"/>
      <c r="S23"/>
    </row>
    <row r="24" spans="1:24" ht="16" thickBot="1">
      <c r="A24" s="432" t="s">
        <v>222</v>
      </c>
      <c r="B24" s="433">
        <v>99858.301000000007</v>
      </c>
      <c r="C24" s="433">
        <v>143764</v>
      </c>
      <c r="D24" s="434">
        <v>2.7952518483308504</v>
      </c>
      <c r="E24"/>
      <c r="F24"/>
      <c r="G24"/>
      <c r="H24"/>
      <c r="I24"/>
      <c r="J24" s="352"/>
      <c r="K24" s="443" t="s">
        <v>364</v>
      </c>
      <c r="L24" s="444">
        <v>414.464</v>
      </c>
      <c r="M24" s="444">
        <v>20.184000000000001</v>
      </c>
      <c r="N24" s="445">
        <v>20.534284581847007</v>
      </c>
      <c r="O24"/>
      <c r="P24"/>
      <c r="Q24"/>
      <c r="R24"/>
      <c r="S24"/>
      <c r="T24"/>
    </row>
    <row r="25" spans="1:24" ht="16" thickBot="1">
      <c r="A25"/>
      <c r="B25"/>
      <c r="C25"/>
      <c r="D25"/>
      <c r="E25"/>
      <c r="F25"/>
      <c r="G25"/>
      <c r="H25"/>
      <c r="I25"/>
      <c r="J25" s="352"/>
      <c r="K25" s="426" t="s">
        <v>138</v>
      </c>
      <c r="L25" s="427">
        <v>351.48399999999998</v>
      </c>
      <c r="M25" s="427">
        <v>41.353000000000002</v>
      </c>
      <c r="N25" s="428">
        <v>8.4996009963001473</v>
      </c>
      <c r="O25"/>
      <c r="P25"/>
      <c r="Q25"/>
      <c r="R25"/>
      <c r="S25"/>
      <c r="T25"/>
    </row>
    <row r="26" spans="1:24" ht="16" thickBot="1">
      <c r="A26"/>
      <c r="B26"/>
      <c r="C26"/>
      <c r="D26"/>
      <c r="E26"/>
      <c r="F26"/>
      <c r="G26"/>
      <c r="H26"/>
      <c r="I26"/>
      <c r="J26" s="352"/>
      <c r="K26" s="432" t="s">
        <v>222</v>
      </c>
      <c r="L26" s="433">
        <v>70581.467999999993</v>
      </c>
      <c r="M26" s="433">
        <v>15549.178</v>
      </c>
      <c r="N26" s="434">
        <v>4.5392411097229699</v>
      </c>
      <c r="O26"/>
      <c r="P26"/>
      <c r="Q26"/>
      <c r="R26"/>
      <c r="S26"/>
      <c r="T26"/>
    </row>
    <row r="27" spans="1:24">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2"/>
      <c r="G145" s="352"/>
      <c r="H145" s="352"/>
      <c r="I145" s="352"/>
      <c r="J145"/>
      <c r="K145"/>
      <c r="L145"/>
    </row>
    <row r="146" spans="1:12">
      <c r="A146"/>
      <c r="B146"/>
      <c r="C146"/>
      <c r="D146"/>
      <c r="E146"/>
      <c r="F146" s="352"/>
      <c r="G146" s="352"/>
      <c r="H146" s="352"/>
      <c r="I146" s="352"/>
      <c r="J146"/>
      <c r="K146"/>
      <c r="L146"/>
    </row>
    <row r="147" spans="1:12">
      <c r="A147"/>
      <c r="B147"/>
      <c r="C147"/>
      <c r="D147"/>
      <c r="E147"/>
      <c r="F147" s="352"/>
      <c r="G147" s="352"/>
      <c r="H147" s="352"/>
      <c r="I147" s="352"/>
      <c r="J147"/>
      <c r="K147"/>
    </row>
    <row r="148" spans="1:12">
      <c r="A148"/>
      <c r="B148"/>
      <c r="C148"/>
      <c r="D148"/>
      <c r="E148"/>
      <c r="F148" s="352"/>
      <c r="G148" s="352"/>
      <c r="H148" s="352"/>
      <c r="I148" s="352"/>
      <c r="J148"/>
      <c r="K148"/>
    </row>
    <row r="149" spans="1:12">
      <c r="A149"/>
      <c r="B149"/>
      <c r="C149"/>
      <c r="D149"/>
      <c r="E149"/>
      <c r="F149" s="352"/>
      <c r="G149" s="352"/>
      <c r="H149" s="352"/>
      <c r="I149" s="352"/>
      <c r="J149"/>
      <c r="K149"/>
    </row>
    <row r="150" spans="1:12">
      <c r="A150"/>
      <c r="B150"/>
      <c r="C150"/>
      <c r="D150"/>
      <c r="E150"/>
      <c r="F150" s="352"/>
      <c r="G150" s="352"/>
      <c r="H150" s="352"/>
      <c r="I150" s="352"/>
      <c r="J150"/>
      <c r="K150"/>
    </row>
    <row r="151" spans="1:12">
      <c r="A151" s="352"/>
      <c r="B151" s="352"/>
      <c r="C151" s="352"/>
      <c r="D151" s="352"/>
      <c r="E151" s="352"/>
      <c r="F151" s="352"/>
      <c r="G151" s="352"/>
      <c r="H151" s="352"/>
      <c r="I151" s="352"/>
      <c r="J151" s="352"/>
      <c r="K151" s="352"/>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J209" s="352"/>
      <c r="K209" s="352"/>
    </row>
    <row r="210" spans="1:11">
      <c r="A210" s="352"/>
      <c r="B210" s="352"/>
      <c r="C210" s="352"/>
      <c r="D210" s="352"/>
      <c r="E210" s="352"/>
      <c r="F210" s="352"/>
      <c r="G210" s="352"/>
      <c r="H210" s="352"/>
      <c r="J210" s="352"/>
      <c r="K210" s="352"/>
    </row>
    <row r="211" spans="1:11">
      <c r="A211" s="352"/>
      <c r="B211" s="352"/>
      <c r="C211" s="352"/>
      <c r="D211" s="352"/>
      <c r="E211" s="352"/>
      <c r="F211" s="352"/>
      <c r="G211" s="352"/>
      <c r="H211" s="352"/>
      <c r="J211" s="352"/>
      <c r="K211" s="352"/>
    </row>
    <row r="212" spans="1:11">
      <c r="A212" s="352"/>
      <c r="B212" s="352"/>
      <c r="C212" s="352"/>
      <c r="D212" s="352"/>
      <c r="E212" s="352"/>
      <c r="F212" s="352"/>
      <c r="G212" s="352"/>
      <c r="H212" s="352"/>
      <c r="J212" s="352"/>
      <c r="K212" s="352"/>
    </row>
    <row r="213" spans="1:11">
      <c r="A213" s="352"/>
      <c r="B213" s="352"/>
      <c r="C213" s="352"/>
      <c r="D213" s="352"/>
      <c r="E213" s="352"/>
      <c r="F213" s="352"/>
      <c r="G213" s="352"/>
      <c r="H213" s="352"/>
      <c r="J213" s="352"/>
      <c r="K213" s="352"/>
    </row>
    <row r="214" spans="1:11">
      <c r="A214" s="352"/>
      <c r="B214" s="352"/>
      <c r="C214" s="352"/>
      <c r="D214" s="352"/>
      <c r="E214" s="352"/>
      <c r="F214" s="352"/>
      <c r="G214" s="352"/>
      <c r="H214" s="352"/>
      <c r="J214" s="352"/>
      <c r="K214" s="352"/>
    </row>
    <row r="215" spans="1:11">
      <c r="A215" s="352"/>
      <c r="B215" s="352"/>
      <c r="C215" s="352"/>
      <c r="D215" s="352"/>
      <c r="E215" s="352"/>
      <c r="F215" s="352"/>
      <c r="G215" s="352"/>
      <c r="H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row>
    <row r="225" spans="1:5">
      <c r="A225" s="352"/>
      <c r="B225" s="352"/>
      <c r="C225" s="352"/>
      <c r="D225" s="352"/>
      <c r="E225" s="352"/>
    </row>
    <row r="226" spans="1:5">
      <c r="A226" s="352"/>
      <c r="B226" s="352"/>
      <c r="C226" s="352"/>
      <c r="D226" s="352"/>
      <c r="E226" s="352"/>
    </row>
    <row r="227" spans="1:5">
      <c r="A227" s="352"/>
      <c r="B227" s="352"/>
      <c r="C227" s="352"/>
      <c r="D227" s="352"/>
      <c r="E227" s="352"/>
    </row>
    <row r="228" spans="1:5">
      <c r="A228" s="352"/>
      <c r="B228" s="352"/>
      <c r="C228" s="352"/>
      <c r="D228" s="352"/>
      <c r="E228" s="352"/>
    </row>
    <row r="229" spans="1:5">
      <c r="A229" s="352"/>
      <c r="B229" s="352"/>
      <c r="C229" s="352"/>
      <c r="D229" s="352"/>
      <c r="E229" s="352"/>
    </row>
  </sheetData>
  <sortState xmlns:xlrd2="http://schemas.microsoft.com/office/spreadsheetml/2017/richdata2"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4"/>
  <dimension ref="A1:T45"/>
  <sheetViews>
    <sheetView showGridLines="0" topLeftCell="A11" workbookViewId="0">
      <selection activeCell="R48" sqref="R48"/>
    </sheetView>
  </sheetViews>
  <sheetFormatPr defaultRowHeight="13"/>
  <cols>
    <col min="1" max="1" width="18.81640625" style="367" customWidth="1"/>
    <col min="2" max="2" width="14.26953125" style="367" customWidth="1"/>
    <col min="3" max="3" width="13.7265625" style="367" customWidth="1"/>
    <col min="4" max="4" width="15" style="367" customWidth="1"/>
    <col min="5" max="5" width="14.26953125" style="367" customWidth="1"/>
    <col min="6" max="6" width="18.453125" style="367" customWidth="1"/>
    <col min="7" max="7" width="9.1796875" style="367"/>
    <col min="8" max="8" width="18.81640625" style="367" bestFit="1" customWidth="1"/>
    <col min="9" max="9" width="12.54296875" style="367" customWidth="1"/>
    <col min="10" max="251" width="9.1796875" style="367"/>
    <col min="252" max="252" width="4.453125" style="367" customWidth="1"/>
    <col min="253" max="253" width="20.81640625" style="367" customWidth="1"/>
    <col min="254" max="255" width="12" style="367" customWidth="1"/>
    <col min="256" max="256" width="14.54296875" style="367" customWidth="1"/>
    <col min="257" max="257" width="12.453125" style="367" customWidth="1"/>
    <col min="258" max="258" width="19.7265625" style="367" customWidth="1"/>
    <col min="259" max="259" width="9.1796875" style="367"/>
    <col min="260" max="260" width="16.81640625" style="367" customWidth="1"/>
    <col min="261" max="261" width="12.54296875" style="367" customWidth="1"/>
    <col min="262" max="262" width="11.7265625" style="367" customWidth="1"/>
    <col min="263" max="263" width="12.26953125" style="367" customWidth="1"/>
    <col min="264" max="507" width="9.1796875" style="367"/>
    <col min="508" max="508" width="4.453125" style="367" customWidth="1"/>
    <col min="509" max="509" width="20.81640625" style="367" customWidth="1"/>
    <col min="510" max="511" width="12" style="367" customWidth="1"/>
    <col min="512" max="512" width="14.54296875" style="367" customWidth="1"/>
    <col min="513" max="513" width="12.453125" style="367" customWidth="1"/>
    <col min="514" max="514" width="19.7265625" style="367" customWidth="1"/>
    <col min="515" max="515" width="9.1796875" style="367"/>
    <col min="516" max="516" width="16.81640625" style="367" customWidth="1"/>
    <col min="517" max="517" width="12.54296875" style="367" customWidth="1"/>
    <col min="518" max="518" width="11.7265625" style="367" customWidth="1"/>
    <col min="519" max="519" width="12.26953125" style="367" customWidth="1"/>
    <col min="520" max="763" width="9.1796875" style="367"/>
    <col min="764" max="764" width="4.453125" style="367" customWidth="1"/>
    <col min="765" max="765" width="20.81640625" style="367" customWidth="1"/>
    <col min="766" max="767" width="12" style="367" customWidth="1"/>
    <col min="768" max="768" width="14.54296875" style="367" customWidth="1"/>
    <col min="769" max="769" width="12.453125" style="367" customWidth="1"/>
    <col min="770" max="770" width="19.7265625" style="367" customWidth="1"/>
    <col min="771" max="771" width="9.1796875" style="367"/>
    <col min="772" max="772" width="16.81640625" style="367" customWidth="1"/>
    <col min="773" max="773" width="12.54296875" style="367" customWidth="1"/>
    <col min="774" max="774" width="11.7265625" style="367" customWidth="1"/>
    <col min="775" max="775" width="12.26953125" style="367" customWidth="1"/>
    <col min="776" max="1019" width="9.1796875" style="367"/>
    <col min="1020" max="1020" width="4.453125" style="367" customWidth="1"/>
    <col min="1021" max="1021" width="20.81640625" style="367" customWidth="1"/>
    <col min="1022" max="1023" width="12" style="367" customWidth="1"/>
    <col min="1024" max="1024" width="14.54296875" style="367" customWidth="1"/>
    <col min="1025" max="1025" width="12.453125" style="367" customWidth="1"/>
    <col min="1026" max="1026" width="19.7265625" style="367" customWidth="1"/>
    <col min="1027" max="1027" width="9.1796875" style="367"/>
    <col min="1028" max="1028" width="16.81640625" style="367" customWidth="1"/>
    <col min="1029" max="1029" width="12.54296875" style="367" customWidth="1"/>
    <col min="1030" max="1030" width="11.7265625" style="367" customWidth="1"/>
    <col min="1031" max="1031" width="12.26953125" style="367" customWidth="1"/>
    <col min="1032" max="1275" width="9.1796875" style="367"/>
    <col min="1276" max="1276" width="4.453125" style="367" customWidth="1"/>
    <col min="1277" max="1277" width="20.81640625" style="367" customWidth="1"/>
    <col min="1278" max="1279" width="12" style="367" customWidth="1"/>
    <col min="1280" max="1280" width="14.54296875" style="367" customWidth="1"/>
    <col min="1281" max="1281" width="12.453125" style="367" customWidth="1"/>
    <col min="1282" max="1282" width="19.7265625" style="367" customWidth="1"/>
    <col min="1283" max="1283" width="9.1796875" style="367"/>
    <col min="1284" max="1284" width="16.81640625" style="367" customWidth="1"/>
    <col min="1285" max="1285" width="12.54296875" style="367" customWidth="1"/>
    <col min="1286" max="1286" width="11.7265625" style="367" customWidth="1"/>
    <col min="1287" max="1287" width="12.26953125" style="367" customWidth="1"/>
    <col min="1288" max="1531" width="9.1796875" style="367"/>
    <col min="1532" max="1532" width="4.453125" style="367" customWidth="1"/>
    <col min="1533" max="1533" width="20.81640625" style="367" customWidth="1"/>
    <col min="1534" max="1535" width="12" style="367" customWidth="1"/>
    <col min="1536" max="1536" width="14.54296875" style="367" customWidth="1"/>
    <col min="1537" max="1537" width="12.453125" style="367" customWidth="1"/>
    <col min="1538" max="1538" width="19.7265625" style="367" customWidth="1"/>
    <col min="1539" max="1539" width="9.1796875" style="367"/>
    <col min="1540" max="1540" width="16.81640625" style="367" customWidth="1"/>
    <col min="1541" max="1541" width="12.54296875" style="367" customWidth="1"/>
    <col min="1542" max="1542" width="11.7265625" style="367" customWidth="1"/>
    <col min="1543" max="1543" width="12.26953125" style="367" customWidth="1"/>
    <col min="1544" max="1787" width="9.1796875" style="367"/>
    <col min="1788" max="1788" width="4.453125" style="367" customWidth="1"/>
    <col min="1789" max="1789" width="20.81640625" style="367" customWidth="1"/>
    <col min="1790" max="1791" width="12" style="367" customWidth="1"/>
    <col min="1792" max="1792" width="14.54296875" style="367" customWidth="1"/>
    <col min="1793" max="1793" width="12.453125" style="367" customWidth="1"/>
    <col min="1794" max="1794" width="19.7265625" style="367" customWidth="1"/>
    <col min="1795" max="1795" width="9.1796875" style="367"/>
    <col min="1796" max="1796" width="16.81640625" style="367" customWidth="1"/>
    <col min="1797" max="1797" width="12.54296875" style="367" customWidth="1"/>
    <col min="1798" max="1798" width="11.7265625" style="367" customWidth="1"/>
    <col min="1799" max="1799" width="12.26953125" style="367" customWidth="1"/>
    <col min="1800" max="2043" width="9.1796875" style="367"/>
    <col min="2044" max="2044" width="4.453125" style="367" customWidth="1"/>
    <col min="2045" max="2045" width="20.81640625" style="367" customWidth="1"/>
    <col min="2046" max="2047" width="12" style="367" customWidth="1"/>
    <col min="2048" max="2048" width="14.54296875" style="367" customWidth="1"/>
    <col min="2049" max="2049" width="12.453125" style="367" customWidth="1"/>
    <col min="2050" max="2050" width="19.7265625" style="367" customWidth="1"/>
    <col min="2051" max="2051" width="9.1796875" style="367"/>
    <col min="2052" max="2052" width="16.81640625" style="367" customWidth="1"/>
    <col min="2053" max="2053" width="12.54296875" style="367" customWidth="1"/>
    <col min="2054" max="2054" width="11.7265625" style="367" customWidth="1"/>
    <col min="2055" max="2055" width="12.26953125" style="367" customWidth="1"/>
    <col min="2056" max="2299" width="9.1796875" style="367"/>
    <col min="2300" max="2300" width="4.453125" style="367" customWidth="1"/>
    <col min="2301" max="2301" width="20.81640625" style="367" customWidth="1"/>
    <col min="2302" max="2303" width="12" style="367" customWidth="1"/>
    <col min="2304" max="2304" width="14.54296875" style="367" customWidth="1"/>
    <col min="2305" max="2305" width="12.453125" style="367" customWidth="1"/>
    <col min="2306" max="2306" width="19.7265625" style="367" customWidth="1"/>
    <col min="2307" max="2307" width="9.1796875" style="367"/>
    <col min="2308" max="2308" width="16.81640625" style="367" customWidth="1"/>
    <col min="2309" max="2309" width="12.54296875" style="367" customWidth="1"/>
    <col min="2310" max="2310" width="11.7265625" style="367" customWidth="1"/>
    <col min="2311" max="2311" width="12.26953125" style="367" customWidth="1"/>
    <col min="2312" max="2555" width="9.1796875" style="367"/>
    <col min="2556" max="2556" width="4.453125" style="367" customWidth="1"/>
    <col min="2557" max="2557" width="20.81640625" style="367" customWidth="1"/>
    <col min="2558" max="2559" width="12" style="367" customWidth="1"/>
    <col min="2560" max="2560" width="14.54296875" style="367" customWidth="1"/>
    <col min="2561" max="2561" width="12.453125" style="367" customWidth="1"/>
    <col min="2562" max="2562" width="19.7265625" style="367" customWidth="1"/>
    <col min="2563" max="2563" width="9.1796875" style="367"/>
    <col min="2564" max="2564" width="16.81640625" style="367" customWidth="1"/>
    <col min="2565" max="2565" width="12.54296875" style="367" customWidth="1"/>
    <col min="2566" max="2566" width="11.7265625" style="367" customWidth="1"/>
    <col min="2567" max="2567" width="12.26953125" style="367" customWidth="1"/>
    <col min="2568" max="2811" width="9.1796875" style="367"/>
    <col min="2812" max="2812" width="4.453125" style="367" customWidth="1"/>
    <col min="2813" max="2813" width="20.81640625" style="367" customWidth="1"/>
    <col min="2814" max="2815" width="12" style="367" customWidth="1"/>
    <col min="2816" max="2816" width="14.54296875" style="367" customWidth="1"/>
    <col min="2817" max="2817" width="12.453125" style="367" customWidth="1"/>
    <col min="2818" max="2818" width="19.7265625" style="367" customWidth="1"/>
    <col min="2819" max="2819" width="9.1796875" style="367"/>
    <col min="2820" max="2820" width="16.81640625" style="367" customWidth="1"/>
    <col min="2821" max="2821" width="12.54296875" style="367" customWidth="1"/>
    <col min="2822" max="2822" width="11.7265625" style="367" customWidth="1"/>
    <col min="2823" max="2823" width="12.26953125" style="367" customWidth="1"/>
    <col min="2824" max="3067" width="9.1796875" style="367"/>
    <col min="3068" max="3068" width="4.453125" style="367" customWidth="1"/>
    <col min="3069" max="3069" width="20.81640625" style="367" customWidth="1"/>
    <col min="3070" max="3071" width="12" style="367" customWidth="1"/>
    <col min="3072" max="3072" width="14.54296875" style="367" customWidth="1"/>
    <col min="3073" max="3073" width="12.453125" style="367" customWidth="1"/>
    <col min="3074" max="3074" width="19.7265625" style="367" customWidth="1"/>
    <col min="3075" max="3075" width="9.1796875" style="367"/>
    <col min="3076" max="3076" width="16.81640625" style="367" customWidth="1"/>
    <col min="3077" max="3077" width="12.54296875" style="367" customWidth="1"/>
    <col min="3078" max="3078" width="11.7265625" style="367" customWidth="1"/>
    <col min="3079" max="3079" width="12.26953125" style="367" customWidth="1"/>
    <col min="3080" max="3323" width="9.1796875" style="367"/>
    <col min="3324" max="3324" width="4.453125" style="367" customWidth="1"/>
    <col min="3325" max="3325" width="20.81640625" style="367" customWidth="1"/>
    <col min="3326" max="3327" width="12" style="367" customWidth="1"/>
    <col min="3328" max="3328" width="14.54296875" style="367" customWidth="1"/>
    <col min="3329" max="3329" width="12.453125" style="367" customWidth="1"/>
    <col min="3330" max="3330" width="19.7265625" style="367" customWidth="1"/>
    <col min="3331" max="3331" width="9.1796875" style="367"/>
    <col min="3332" max="3332" width="16.81640625" style="367" customWidth="1"/>
    <col min="3333" max="3333" width="12.54296875" style="367" customWidth="1"/>
    <col min="3334" max="3334" width="11.7265625" style="367" customWidth="1"/>
    <col min="3335" max="3335" width="12.26953125" style="367" customWidth="1"/>
    <col min="3336" max="3579" width="9.1796875" style="367"/>
    <col min="3580" max="3580" width="4.453125" style="367" customWidth="1"/>
    <col min="3581" max="3581" width="20.81640625" style="367" customWidth="1"/>
    <col min="3582" max="3583" width="12" style="367" customWidth="1"/>
    <col min="3584" max="3584" width="14.54296875" style="367" customWidth="1"/>
    <col min="3585" max="3585" width="12.453125" style="367" customWidth="1"/>
    <col min="3586" max="3586" width="19.7265625" style="367" customWidth="1"/>
    <col min="3587" max="3587" width="9.1796875" style="367"/>
    <col min="3588" max="3588" width="16.81640625" style="367" customWidth="1"/>
    <col min="3589" max="3589" width="12.54296875" style="367" customWidth="1"/>
    <col min="3590" max="3590" width="11.7265625" style="367" customWidth="1"/>
    <col min="3591" max="3591" width="12.26953125" style="367" customWidth="1"/>
    <col min="3592" max="3835" width="9.1796875" style="367"/>
    <col min="3836" max="3836" width="4.453125" style="367" customWidth="1"/>
    <col min="3837" max="3837" width="20.81640625" style="367" customWidth="1"/>
    <col min="3838" max="3839" width="12" style="367" customWidth="1"/>
    <col min="3840" max="3840" width="14.54296875" style="367" customWidth="1"/>
    <col min="3841" max="3841" width="12.453125" style="367" customWidth="1"/>
    <col min="3842" max="3842" width="19.7265625" style="367" customWidth="1"/>
    <col min="3843" max="3843" width="9.1796875" style="367"/>
    <col min="3844" max="3844" width="16.81640625" style="367" customWidth="1"/>
    <col min="3845" max="3845" width="12.54296875" style="367" customWidth="1"/>
    <col min="3846" max="3846" width="11.7265625" style="367" customWidth="1"/>
    <col min="3847" max="3847" width="12.26953125" style="367" customWidth="1"/>
    <col min="3848" max="4091" width="9.1796875" style="367"/>
    <col min="4092" max="4092" width="4.453125" style="367" customWidth="1"/>
    <col min="4093" max="4093" width="20.81640625" style="367" customWidth="1"/>
    <col min="4094" max="4095" width="12" style="367" customWidth="1"/>
    <col min="4096" max="4096" width="14.54296875" style="367" customWidth="1"/>
    <col min="4097" max="4097" width="12.453125" style="367" customWidth="1"/>
    <col min="4098" max="4098" width="19.7265625" style="367" customWidth="1"/>
    <col min="4099" max="4099" width="9.1796875" style="367"/>
    <col min="4100" max="4100" width="16.81640625" style="367" customWidth="1"/>
    <col min="4101" max="4101" width="12.54296875" style="367" customWidth="1"/>
    <col min="4102" max="4102" width="11.7265625" style="367" customWidth="1"/>
    <col min="4103" max="4103" width="12.26953125" style="367" customWidth="1"/>
    <col min="4104" max="4347" width="9.1796875" style="367"/>
    <col min="4348" max="4348" width="4.453125" style="367" customWidth="1"/>
    <col min="4349" max="4349" width="20.81640625" style="367" customWidth="1"/>
    <col min="4350" max="4351" width="12" style="367" customWidth="1"/>
    <col min="4352" max="4352" width="14.54296875" style="367" customWidth="1"/>
    <col min="4353" max="4353" width="12.453125" style="367" customWidth="1"/>
    <col min="4354" max="4354" width="19.7265625" style="367" customWidth="1"/>
    <col min="4355" max="4355" width="9.1796875" style="367"/>
    <col min="4356" max="4356" width="16.81640625" style="367" customWidth="1"/>
    <col min="4357" max="4357" width="12.54296875" style="367" customWidth="1"/>
    <col min="4358" max="4358" width="11.7265625" style="367" customWidth="1"/>
    <col min="4359" max="4359" width="12.26953125" style="367" customWidth="1"/>
    <col min="4360" max="4603" width="9.1796875" style="367"/>
    <col min="4604" max="4604" width="4.453125" style="367" customWidth="1"/>
    <col min="4605" max="4605" width="20.81640625" style="367" customWidth="1"/>
    <col min="4606" max="4607" width="12" style="367" customWidth="1"/>
    <col min="4608" max="4608" width="14.54296875" style="367" customWidth="1"/>
    <col min="4609" max="4609" width="12.453125" style="367" customWidth="1"/>
    <col min="4610" max="4610" width="19.7265625" style="367" customWidth="1"/>
    <col min="4611" max="4611" width="9.1796875" style="367"/>
    <col min="4612" max="4612" width="16.81640625" style="367" customWidth="1"/>
    <col min="4613" max="4613" width="12.54296875" style="367" customWidth="1"/>
    <col min="4614" max="4614" width="11.7265625" style="367" customWidth="1"/>
    <col min="4615" max="4615" width="12.26953125" style="367" customWidth="1"/>
    <col min="4616" max="4859" width="9.1796875" style="367"/>
    <col min="4860" max="4860" width="4.453125" style="367" customWidth="1"/>
    <col min="4861" max="4861" width="20.81640625" style="367" customWidth="1"/>
    <col min="4862" max="4863" width="12" style="367" customWidth="1"/>
    <col min="4864" max="4864" width="14.54296875" style="367" customWidth="1"/>
    <col min="4865" max="4865" width="12.453125" style="367" customWidth="1"/>
    <col min="4866" max="4866" width="19.7265625" style="367" customWidth="1"/>
    <col min="4867" max="4867" width="9.1796875" style="367"/>
    <col min="4868" max="4868" width="16.81640625" style="367" customWidth="1"/>
    <col min="4869" max="4869" width="12.54296875" style="367" customWidth="1"/>
    <col min="4870" max="4870" width="11.7265625" style="367" customWidth="1"/>
    <col min="4871" max="4871" width="12.26953125" style="367" customWidth="1"/>
    <col min="4872" max="5115" width="9.1796875" style="367"/>
    <col min="5116" max="5116" width="4.453125" style="367" customWidth="1"/>
    <col min="5117" max="5117" width="20.81640625" style="367" customWidth="1"/>
    <col min="5118" max="5119" width="12" style="367" customWidth="1"/>
    <col min="5120" max="5120" width="14.54296875" style="367" customWidth="1"/>
    <col min="5121" max="5121" width="12.453125" style="367" customWidth="1"/>
    <col min="5122" max="5122" width="19.7265625" style="367" customWidth="1"/>
    <col min="5123" max="5123" width="9.1796875" style="367"/>
    <col min="5124" max="5124" width="16.81640625" style="367" customWidth="1"/>
    <col min="5125" max="5125" width="12.54296875" style="367" customWidth="1"/>
    <col min="5126" max="5126" width="11.7265625" style="367" customWidth="1"/>
    <col min="5127" max="5127" width="12.26953125" style="367" customWidth="1"/>
    <col min="5128" max="5371" width="9.1796875" style="367"/>
    <col min="5372" max="5372" width="4.453125" style="367" customWidth="1"/>
    <col min="5373" max="5373" width="20.81640625" style="367" customWidth="1"/>
    <col min="5374" max="5375" width="12" style="367" customWidth="1"/>
    <col min="5376" max="5376" width="14.54296875" style="367" customWidth="1"/>
    <col min="5377" max="5377" width="12.453125" style="367" customWidth="1"/>
    <col min="5378" max="5378" width="19.7265625" style="367" customWidth="1"/>
    <col min="5379" max="5379" width="9.1796875" style="367"/>
    <col min="5380" max="5380" width="16.81640625" style="367" customWidth="1"/>
    <col min="5381" max="5381" width="12.54296875" style="367" customWidth="1"/>
    <col min="5382" max="5382" width="11.7265625" style="367" customWidth="1"/>
    <col min="5383" max="5383" width="12.26953125" style="367" customWidth="1"/>
    <col min="5384" max="5627" width="9.1796875" style="367"/>
    <col min="5628" max="5628" width="4.453125" style="367" customWidth="1"/>
    <col min="5629" max="5629" width="20.81640625" style="367" customWidth="1"/>
    <col min="5630" max="5631" width="12" style="367" customWidth="1"/>
    <col min="5632" max="5632" width="14.54296875" style="367" customWidth="1"/>
    <col min="5633" max="5633" width="12.453125" style="367" customWidth="1"/>
    <col min="5634" max="5634" width="19.7265625" style="367" customWidth="1"/>
    <col min="5635" max="5635" width="9.1796875" style="367"/>
    <col min="5636" max="5636" width="16.81640625" style="367" customWidth="1"/>
    <col min="5637" max="5637" width="12.54296875" style="367" customWidth="1"/>
    <col min="5638" max="5638" width="11.7265625" style="367" customWidth="1"/>
    <col min="5639" max="5639" width="12.26953125" style="367" customWidth="1"/>
    <col min="5640" max="5883" width="9.1796875" style="367"/>
    <col min="5884" max="5884" width="4.453125" style="367" customWidth="1"/>
    <col min="5885" max="5885" width="20.81640625" style="367" customWidth="1"/>
    <col min="5886" max="5887" width="12" style="367" customWidth="1"/>
    <col min="5888" max="5888" width="14.54296875" style="367" customWidth="1"/>
    <col min="5889" max="5889" width="12.453125" style="367" customWidth="1"/>
    <col min="5890" max="5890" width="19.7265625" style="367" customWidth="1"/>
    <col min="5891" max="5891" width="9.1796875" style="367"/>
    <col min="5892" max="5892" width="16.81640625" style="367" customWidth="1"/>
    <col min="5893" max="5893" width="12.54296875" style="367" customWidth="1"/>
    <col min="5894" max="5894" width="11.7265625" style="367" customWidth="1"/>
    <col min="5895" max="5895" width="12.26953125" style="367" customWidth="1"/>
    <col min="5896" max="6139" width="9.1796875" style="367"/>
    <col min="6140" max="6140" width="4.453125" style="367" customWidth="1"/>
    <col min="6141" max="6141" width="20.81640625" style="367" customWidth="1"/>
    <col min="6142" max="6143" width="12" style="367" customWidth="1"/>
    <col min="6144" max="6144" width="14.54296875" style="367" customWidth="1"/>
    <col min="6145" max="6145" width="12.453125" style="367" customWidth="1"/>
    <col min="6146" max="6146" width="19.7265625" style="367" customWidth="1"/>
    <col min="6147" max="6147" width="9.1796875" style="367"/>
    <col min="6148" max="6148" width="16.81640625" style="367" customWidth="1"/>
    <col min="6149" max="6149" width="12.54296875" style="367" customWidth="1"/>
    <col min="6150" max="6150" width="11.7265625" style="367" customWidth="1"/>
    <col min="6151" max="6151" width="12.26953125" style="367" customWidth="1"/>
    <col min="6152" max="6395" width="9.1796875" style="367"/>
    <col min="6396" max="6396" width="4.453125" style="367" customWidth="1"/>
    <col min="6397" max="6397" width="20.81640625" style="367" customWidth="1"/>
    <col min="6398" max="6399" width="12" style="367" customWidth="1"/>
    <col min="6400" max="6400" width="14.54296875" style="367" customWidth="1"/>
    <col min="6401" max="6401" width="12.453125" style="367" customWidth="1"/>
    <col min="6402" max="6402" width="19.7265625" style="367" customWidth="1"/>
    <col min="6403" max="6403" width="9.1796875" style="367"/>
    <col min="6404" max="6404" width="16.81640625" style="367" customWidth="1"/>
    <col min="6405" max="6405" width="12.54296875" style="367" customWidth="1"/>
    <col min="6406" max="6406" width="11.7265625" style="367" customWidth="1"/>
    <col min="6407" max="6407" width="12.26953125" style="367" customWidth="1"/>
    <col min="6408" max="6651" width="9.1796875" style="367"/>
    <col min="6652" max="6652" width="4.453125" style="367" customWidth="1"/>
    <col min="6653" max="6653" width="20.81640625" style="367" customWidth="1"/>
    <col min="6654" max="6655" width="12" style="367" customWidth="1"/>
    <col min="6656" max="6656" width="14.54296875" style="367" customWidth="1"/>
    <col min="6657" max="6657" width="12.453125" style="367" customWidth="1"/>
    <col min="6658" max="6658" width="19.7265625" style="367" customWidth="1"/>
    <col min="6659" max="6659" width="9.1796875" style="367"/>
    <col min="6660" max="6660" width="16.81640625" style="367" customWidth="1"/>
    <col min="6661" max="6661" width="12.54296875" style="367" customWidth="1"/>
    <col min="6662" max="6662" width="11.7265625" style="367" customWidth="1"/>
    <col min="6663" max="6663" width="12.26953125" style="367" customWidth="1"/>
    <col min="6664" max="6907" width="9.1796875" style="367"/>
    <col min="6908" max="6908" width="4.453125" style="367" customWidth="1"/>
    <col min="6909" max="6909" width="20.81640625" style="367" customWidth="1"/>
    <col min="6910" max="6911" width="12" style="367" customWidth="1"/>
    <col min="6912" max="6912" width="14.54296875" style="367" customWidth="1"/>
    <col min="6913" max="6913" width="12.453125" style="367" customWidth="1"/>
    <col min="6914" max="6914" width="19.7265625" style="367" customWidth="1"/>
    <col min="6915" max="6915" width="9.1796875" style="367"/>
    <col min="6916" max="6916" width="16.81640625" style="367" customWidth="1"/>
    <col min="6917" max="6917" width="12.54296875" style="367" customWidth="1"/>
    <col min="6918" max="6918" width="11.7265625" style="367" customWidth="1"/>
    <col min="6919" max="6919" width="12.26953125" style="367" customWidth="1"/>
    <col min="6920" max="7163" width="9.1796875" style="367"/>
    <col min="7164" max="7164" width="4.453125" style="367" customWidth="1"/>
    <col min="7165" max="7165" width="20.81640625" style="367" customWidth="1"/>
    <col min="7166" max="7167" width="12" style="367" customWidth="1"/>
    <col min="7168" max="7168" width="14.54296875" style="367" customWidth="1"/>
    <col min="7169" max="7169" width="12.453125" style="367" customWidth="1"/>
    <col min="7170" max="7170" width="19.7265625" style="367" customWidth="1"/>
    <col min="7171" max="7171" width="9.1796875" style="367"/>
    <col min="7172" max="7172" width="16.81640625" style="367" customWidth="1"/>
    <col min="7173" max="7173" width="12.54296875" style="367" customWidth="1"/>
    <col min="7174" max="7174" width="11.7265625" style="367" customWidth="1"/>
    <col min="7175" max="7175" width="12.26953125" style="367" customWidth="1"/>
    <col min="7176" max="7419" width="9.1796875" style="367"/>
    <col min="7420" max="7420" width="4.453125" style="367" customWidth="1"/>
    <col min="7421" max="7421" width="20.81640625" style="367" customWidth="1"/>
    <col min="7422" max="7423" width="12" style="367" customWidth="1"/>
    <col min="7424" max="7424" width="14.54296875" style="367" customWidth="1"/>
    <col min="7425" max="7425" width="12.453125" style="367" customWidth="1"/>
    <col min="7426" max="7426" width="19.7265625" style="367" customWidth="1"/>
    <col min="7427" max="7427" width="9.1796875" style="367"/>
    <col min="7428" max="7428" width="16.81640625" style="367" customWidth="1"/>
    <col min="7429" max="7429" width="12.54296875" style="367" customWidth="1"/>
    <col min="7430" max="7430" width="11.7265625" style="367" customWidth="1"/>
    <col min="7431" max="7431" width="12.26953125" style="367" customWidth="1"/>
    <col min="7432" max="7675" width="9.1796875" style="367"/>
    <col min="7676" max="7676" width="4.453125" style="367" customWidth="1"/>
    <col min="7677" max="7677" width="20.81640625" style="367" customWidth="1"/>
    <col min="7678" max="7679" width="12" style="367" customWidth="1"/>
    <col min="7680" max="7680" width="14.54296875" style="367" customWidth="1"/>
    <col min="7681" max="7681" width="12.453125" style="367" customWidth="1"/>
    <col min="7682" max="7682" width="19.7265625" style="367" customWidth="1"/>
    <col min="7683" max="7683" width="9.1796875" style="367"/>
    <col min="7684" max="7684" width="16.81640625" style="367" customWidth="1"/>
    <col min="7685" max="7685" width="12.54296875" style="367" customWidth="1"/>
    <col min="7686" max="7686" width="11.7265625" style="367" customWidth="1"/>
    <col min="7687" max="7687" width="12.26953125" style="367" customWidth="1"/>
    <col min="7688" max="7931" width="9.1796875" style="367"/>
    <col min="7932" max="7932" width="4.453125" style="367" customWidth="1"/>
    <col min="7933" max="7933" width="20.81640625" style="367" customWidth="1"/>
    <col min="7934" max="7935" width="12" style="367" customWidth="1"/>
    <col min="7936" max="7936" width="14.54296875" style="367" customWidth="1"/>
    <col min="7937" max="7937" width="12.453125" style="367" customWidth="1"/>
    <col min="7938" max="7938" width="19.7265625" style="367" customWidth="1"/>
    <col min="7939" max="7939" width="9.1796875" style="367"/>
    <col min="7940" max="7940" width="16.81640625" style="367" customWidth="1"/>
    <col min="7941" max="7941" width="12.54296875" style="367" customWidth="1"/>
    <col min="7942" max="7942" width="11.7265625" style="367" customWidth="1"/>
    <col min="7943" max="7943" width="12.26953125" style="367" customWidth="1"/>
    <col min="7944" max="8187" width="9.1796875" style="367"/>
    <col min="8188" max="8188" width="4.453125" style="367" customWidth="1"/>
    <col min="8189" max="8189" width="20.81640625" style="367" customWidth="1"/>
    <col min="8190" max="8191" width="12" style="367" customWidth="1"/>
    <col min="8192" max="8192" width="14.54296875" style="367" customWidth="1"/>
    <col min="8193" max="8193" width="12.453125" style="367" customWidth="1"/>
    <col min="8194" max="8194" width="19.7265625" style="367" customWidth="1"/>
    <col min="8195" max="8195" width="9.1796875" style="367"/>
    <col min="8196" max="8196" width="16.81640625" style="367" customWidth="1"/>
    <col min="8197" max="8197" width="12.54296875" style="367" customWidth="1"/>
    <col min="8198" max="8198" width="11.7265625" style="367" customWidth="1"/>
    <col min="8199" max="8199" width="12.26953125" style="367" customWidth="1"/>
    <col min="8200" max="8443" width="9.1796875" style="367"/>
    <col min="8444" max="8444" width="4.453125" style="367" customWidth="1"/>
    <col min="8445" max="8445" width="20.81640625" style="367" customWidth="1"/>
    <col min="8446" max="8447" width="12" style="367" customWidth="1"/>
    <col min="8448" max="8448" width="14.54296875" style="367" customWidth="1"/>
    <col min="8449" max="8449" width="12.453125" style="367" customWidth="1"/>
    <col min="8450" max="8450" width="19.7265625" style="367" customWidth="1"/>
    <col min="8451" max="8451" width="9.1796875" style="367"/>
    <col min="8452" max="8452" width="16.81640625" style="367" customWidth="1"/>
    <col min="8453" max="8453" width="12.54296875" style="367" customWidth="1"/>
    <col min="8454" max="8454" width="11.7265625" style="367" customWidth="1"/>
    <col min="8455" max="8455" width="12.26953125" style="367" customWidth="1"/>
    <col min="8456" max="8699" width="9.1796875" style="367"/>
    <col min="8700" max="8700" width="4.453125" style="367" customWidth="1"/>
    <col min="8701" max="8701" width="20.81640625" style="367" customWidth="1"/>
    <col min="8702" max="8703" width="12" style="367" customWidth="1"/>
    <col min="8704" max="8704" width="14.54296875" style="367" customWidth="1"/>
    <col min="8705" max="8705" width="12.453125" style="367" customWidth="1"/>
    <col min="8706" max="8706" width="19.7265625" style="367" customWidth="1"/>
    <col min="8707" max="8707" width="9.1796875" style="367"/>
    <col min="8708" max="8708" width="16.81640625" style="367" customWidth="1"/>
    <col min="8709" max="8709" width="12.54296875" style="367" customWidth="1"/>
    <col min="8710" max="8710" width="11.7265625" style="367" customWidth="1"/>
    <col min="8711" max="8711" width="12.26953125" style="367" customWidth="1"/>
    <col min="8712" max="8955" width="9.1796875" style="367"/>
    <col min="8956" max="8956" width="4.453125" style="367" customWidth="1"/>
    <col min="8957" max="8957" width="20.81640625" style="367" customWidth="1"/>
    <col min="8958" max="8959" width="12" style="367" customWidth="1"/>
    <col min="8960" max="8960" width="14.54296875" style="367" customWidth="1"/>
    <col min="8961" max="8961" width="12.453125" style="367" customWidth="1"/>
    <col min="8962" max="8962" width="19.7265625" style="367" customWidth="1"/>
    <col min="8963" max="8963" width="9.1796875" style="367"/>
    <col min="8964" max="8964" width="16.81640625" style="367" customWidth="1"/>
    <col min="8965" max="8965" width="12.54296875" style="367" customWidth="1"/>
    <col min="8966" max="8966" width="11.7265625" style="367" customWidth="1"/>
    <col min="8967" max="8967" width="12.26953125" style="367" customWidth="1"/>
    <col min="8968" max="9211" width="9.1796875" style="367"/>
    <col min="9212" max="9212" width="4.453125" style="367" customWidth="1"/>
    <col min="9213" max="9213" width="20.81640625" style="367" customWidth="1"/>
    <col min="9214" max="9215" width="12" style="367" customWidth="1"/>
    <col min="9216" max="9216" width="14.54296875" style="367" customWidth="1"/>
    <col min="9217" max="9217" width="12.453125" style="367" customWidth="1"/>
    <col min="9218" max="9218" width="19.7265625" style="367" customWidth="1"/>
    <col min="9219" max="9219" width="9.1796875" style="367"/>
    <col min="9220" max="9220" width="16.81640625" style="367" customWidth="1"/>
    <col min="9221" max="9221" width="12.54296875" style="367" customWidth="1"/>
    <col min="9222" max="9222" width="11.7265625" style="367" customWidth="1"/>
    <col min="9223" max="9223" width="12.26953125" style="367" customWidth="1"/>
    <col min="9224" max="9467" width="9.1796875" style="367"/>
    <col min="9468" max="9468" width="4.453125" style="367" customWidth="1"/>
    <col min="9469" max="9469" width="20.81640625" style="367" customWidth="1"/>
    <col min="9470" max="9471" width="12" style="367" customWidth="1"/>
    <col min="9472" max="9472" width="14.54296875" style="367" customWidth="1"/>
    <col min="9473" max="9473" width="12.453125" style="367" customWidth="1"/>
    <col min="9474" max="9474" width="19.7265625" style="367" customWidth="1"/>
    <col min="9475" max="9475" width="9.1796875" style="367"/>
    <col min="9476" max="9476" width="16.81640625" style="367" customWidth="1"/>
    <col min="9477" max="9477" width="12.54296875" style="367" customWidth="1"/>
    <col min="9478" max="9478" width="11.7265625" style="367" customWidth="1"/>
    <col min="9479" max="9479" width="12.26953125" style="367" customWidth="1"/>
    <col min="9480" max="9723" width="9.1796875" style="367"/>
    <col min="9724" max="9724" width="4.453125" style="367" customWidth="1"/>
    <col min="9725" max="9725" width="20.81640625" style="367" customWidth="1"/>
    <col min="9726" max="9727" width="12" style="367" customWidth="1"/>
    <col min="9728" max="9728" width="14.54296875" style="367" customWidth="1"/>
    <col min="9729" max="9729" width="12.453125" style="367" customWidth="1"/>
    <col min="9730" max="9730" width="19.7265625" style="367" customWidth="1"/>
    <col min="9731" max="9731" width="9.1796875" style="367"/>
    <col min="9732" max="9732" width="16.81640625" style="367" customWidth="1"/>
    <col min="9733" max="9733" width="12.54296875" style="367" customWidth="1"/>
    <col min="9734" max="9734" width="11.7265625" style="367" customWidth="1"/>
    <col min="9735" max="9735" width="12.26953125" style="367" customWidth="1"/>
    <col min="9736" max="9979" width="9.1796875" style="367"/>
    <col min="9980" max="9980" width="4.453125" style="367" customWidth="1"/>
    <col min="9981" max="9981" width="20.81640625" style="367" customWidth="1"/>
    <col min="9982" max="9983" width="12" style="367" customWidth="1"/>
    <col min="9984" max="9984" width="14.54296875" style="367" customWidth="1"/>
    <col min="9985" max="9985" width="12.453125" style="367" customWidth="1"/>
    <col min="9986" max="9986" width="19.7265625" style="367" customWidth="1"/>
    <col min="9987" max="9987" width="9.1796875" style="367"/>
    <col min="9988" max="9988" width="16.81640625" style="367" customWidth="1"/>
    <col min="9989" max="9989" width="12.54296875" style="367" customWidth="1"/>
    <col min="9990" max="9990" width="11.7265625" style="367" customWidth="1"/>
    <col min="9991" max="9991" width="12.26953125" style="367" customWidth="1"/>
    <col min="9992" max="10235" width="9.1796875" style="367"/>
    <col min="10236" max="10236" width="4.453125" style="367" customWidth="1"/>
    <col min="10237" max="10237" width="20.81640625" style="367" customWidth="1"/>
    <col min="10238" max="10239" width="12" style="367" customWidth="1"/>
    <col min="10240" max="10240" width="14.54296875" style="367" customWidth="1"/>
    <col min="10241" max="10241" width="12.453125" style="367" customWidth="1"/>
    <col min="10242" max="10242" width="19.7265625" style="367" customWidth="1"/>
    <col min="10243" max="10243" width="9.1796875" style="367"/>
    <col min="10244" max="10244" width="16.81640625" style="367" customWidth="1"/>
    <col min="10245" max="10245" width="12.54296875" style="367" customWidth="1"/>
    <col min="10246" max="10246" width="11.7265625" style="367" customWidth="1"/>
    <col min="10247" max="10247" width="12.26953125" style="367" customWidth="1"/>
    <col min="10248" max="10491" width="9.1796875" style="367"/>
    <col min="10492" max="10492" width="4.453125" style="367" customWidth="1"/>
    <col min="10493" max="10493" width="20.81640625" style="367" customWidth="1"/>
    <col min="10494" max="10495" width="12" style="367" customWidth="1"/>
    <col min="10496" max="10496" width="14.54296875" style="367" customWidth="1"/>
    <col min="10497" max="10497" width="12.453125" style="367" customWidth="1"/>
    <col min="10498" max="10498" width="19.7265625" style="367" customWidth="1"/>
    <col min="10499" max="10499" width="9.1796875" style="367"/>
    <col min="10500" max="10500" width="16.81640625" style="367" customWidth="1"/>
    <col min="10501" max="10501" width="12.54296875" style="367" customWidth="1"/>
    <col min="10502" max="10502" width="11.7265625" style="367" customWidth="1"/>
    <col min="10503" max="10503" width="12.26953125" style="367" customWidth="1"/>
    <col min="10504" max="10747" width="9.1796875" style="367"/>
    <col min="10748" max="10748" width="4.453125" style="367" customWidth="1"/>
    <col min="10749" max="10749" width="20.81640625" style="367" customWidth="1"/>
    <col min="10750" max="10751" width="12" style="367" customWidth="1"/>
    <col min="10752" max="10752" width="14.54296875" style="367" customWidth="1"/>
    <col min="10753" max="10753" width="12.453125" style="367" customWidth="1"/>
    <col min="10754" max="10754" width="19.7265625" style="367" customWidth="1"/>
    <col min="10755" max="10755" width="9.1796875" style="367"/>
    <col min="10756" max="10756" width="16.81640625" style="367" customWidth="1"/>
    <col min="10757" max="10757" width="12.54296875" style="367" customWidth="1"/>
    <col min="10758" max="10758" width="11.7265625" style="367" customWidth="1"/>
    <col min="10759" max="10759" width="12.26953125" style="367" customWidth="1"/>
    <col min="10760" max="11003" width="9.1796875" style="367"/>
    <col min="11004" max="11004" width="4.453125" style="367" customWidth="1"/>
    <col min="11005" max="11005" width="20.81640625" style="367" customWidth="1"/>
    <col min="11006" max="11007" width="12" style="367" customWidth="1"/>
    <col min="11008" max="11008" width="14.54296875" style="367" customWidth="1"/>
    <col min="11009" max="11009" width="12.453125" style="367" customWidth="1"/>
    <col min="11010" max="11010" width="19.7265625" style="367" customWidth="1"/>
    <col min="11011" max="11011" width="9.1796875" style="367"/>
    <col min="11012" max="11012" width="16.81640625" style="367" customWidth="1"/>
    <col min="11013" max="11013" width="12.54296875" style="367" customWidth="1"/>
    <col min="11014" max="11014" width="11.7265625" style="367" customWidth="1"/>
    <col min="11015" max="11015" width="12.26953125" style="367" customWidth="1"/>
    <col min="11016" max="11259" width="9.1796875" style="367"/>
    <col min="11260" max="11260" width="4.453125" style="367" customWidth="1"/>
    <col min="11261" max="11261" width="20.81640625" style="367" customWidth="1"/>
    <col min="11262" max="11263" width="12" style="367" customWidth="1"/>
    <col min="11264" max="11264" width="14.54296875" style="367" customWidth="1"/>
    <col min="11265" max="11265" width="12.453125" style="367" customWidth="1"/>
    <col min="11266" max="11266" width="19.7265625" style="367" customWidth="1"/>
    <col min="11267" max="11267" width="9.1796875" style="367"/>
    <col min="11268" max="11268" width="16.81640625" style="367" customWidth="1"/>
    <col min="11269" max="11269" width="12.54296875" style="367" customWidth="1"/>
    <col min="11270" max="11270" width="11.7265625" style="367" customWidth="1"/>
    <col min="11271" max="11271" width="12.26953125" style="367" customWidth="1"/>
    <col min="11272" max="11515" width="9.1796875" style="367"/>
    <col min="11516" max="11516" width="4.453125" style="367" customWidth="1"/>
    <col min="11517" max="11517" width="20.81640625" style="367" customWidth="1"/>
    <col min="11518" max="11519" width="12" style="367" customWidth="1"/>
    <col min="11520" max="11520" width="14.54296875" style="367" customWidth="1"/>
    <col min="11521" max="11521" width="12.453125" style="367" customWidth="1"/>
    <col min="11522" max="11522" width="19.7265625" style="367" customWidth="1"/>
    <col min="11523" max="11523" width="9.1796875" style="367"/>
    <col min="11524" max="11524" width="16.81640625" style="367" customWidth="1"/>
    <col min="11525" max="11525" width="12.54296875" style="367" customWidth="1"/>
    <col min="11526" max="11526" width="11.7265625" style="367" customWidth="1"/>
    <col min="11527" max="11527" width="12.26953125" style="367" customWidth="1"/>
    <col min="11528" max="11771" width="9.1796875" style="367"/>
    <col min="11772" max="11772" width="4.453125" style="367" customWidth="1"/>
    <col min="11773" max="11773" width="20.81640625" style="367" customWidth="1"/>
    <col min="11774" max="11775" width="12" style="367" customWidth="1"/>
    <col min="11776" max="11776" width="14.54296875" style="367" customWidth="1"/>
    <col min="11777" max="11777" width="12.453125" style="367" customWidth="1"/>
    <col min="11778" max="11778" width="19.7265625" style="367" customWidth="1"/>
    <col min="11779" max="11779" width="9.1796875" style="367"/>
    <col min="11780" max="11780" width="16.81640625" style="367" customWidth="1"/>
    <col min="11781" max="11781" width="12.54296875" style="367" customWidth="1"/>
    <col min="11782" max="11782" width="11.7265625" style="367" customWidth="1"/>
    <col min="11783" max="11783" width="12.26953125" style="367" customWidth="1"/>
    <col min="11784" max="12027" width="9.1796875" style="367"/>
    <col min="12028" max="12028" width="4.453125" style="367" customWidth="1"/>
    <col min="12029" max="12029" width="20.81640625" style="367" customWidth="1"/>
    <col min="12030" max="12031" width="12" style="367" customWidth="1"/>
    <col min="12032" max="12032" width="14.54296875" style="367" customWidth="1"/>
    <col min="12033" max="12033" width="12.453125" style="367" customWidth="1"/>
    <col min="12034" max="12034" width="19.7265625" style="367" customWidth="1"/>
    <col min="12035" max="12035" width="9.1796875" style="367"/>
    <col min="12036" max="12036" width="16.81640625" style="367" customWidth="1"/>
    <col min="12037" max="12037" width="12.54296875" style="367" customWidth="1"/>
    <col min="12038" max="12038" width="11.7265625" style="367" customWidth="1"/>
    <col min="12039" max="12039" width="12.26953125" style="367" customWidth="1"/>
    <col min="12040" max="12283" width="9.1796875" style="367"/>
    <col min="12284" max="12284" width="4.453125" style="367" customWidth="1"/>
    <col min="12285" max="12285" width="20.81640625" style="367" customWidth="1"/>
    <col min="12286" max="12287" width="12" style="367" customWidth="1"/>
    <col min="12288" max="12288" width="14.54296875" style="367" customWidth="1"/>
    <col min="12289" max="12289" width="12.453125" style="367" customWidth="1"/>
    <col min="12290" max="12290" width="19.7265625" style="367" customWidth="1"/>
    <col min="12291" max="12291" width="9.1796875" style="367"/>
    <col min="12292" max="12292" width="16.81640625" style="367" customWidth="1"/>
    <col min="12293" max="12293" width="12.54296875" style="367" customWidth="1"/>
    <col min="12294" max="12294" width="11.7265625" style="367" customWidth="1"/>
    <col min="12295" max="12295" width="12.26953125" style="367" customWidth="1"/>
    <col min="12296" max="12539" width="9.1796875" style="367"/>
    <col min="12540" max="12540" width="4.453125" style="367" customWidth="1"/>
    <col min="12541" max="12541" width="20.81640625" style="367" customWidth="1"/>
    <col min="12542" max="12543" width="12" style="367" customWidth="1"/>
    <col min="12544" max="12544" width="14.54296875" style="367" customWidth="1"/>
    <col min="12545" max="12545" width="12.453125" style="367" customWidth="1"/>
    <col min="12546" max="12546" width="19.7265625" style="367" customWidth="1"/>
    <col min="12547" max="12547" width="9.1796875" style="367"/>
    <col min="12548" max="12548" width="16.81640625" style="367" customWidth="1"/>
    <col min="12549" max="12549" width="12.54296875" style="367" customWidth="1"/>
    <col min="12550" max="12550" width="11.7265625" style="367" customWidth="1"/>
    <col min="12551" max="12551" width="12.26953125" style="367" customWidth="1"/>
    <col min="12552" max="12795" width="9.1796875" style="367"/>
    <col min="12796" max="12796" width="4.453125" style="367" customWidth="1"/>
    <col min="12797" max="12797" width="20.81640625" style="367" customWidth="1"/>
    <col min="12798" max="12799" width="12" style="367" customWidth="1"/>
    <col min="12800" max="12800" width="14.54296875" style="367" customWidth="1"/>
    <col min="12801" max="12801" width="12.453125" style="367" customWidth="1"/>
    <col min="12802" max="12802" width="19.7265625" style="367" customWidth="1"/>
    <col min="12803" max="12803" width="9.1796875" style="367"/>
    <col min="12804" max="12804" width="16.81640625" style="367" customWidth="1"/>
    <col min="12805" max="12805" width="12.54296875" style="367" customWidth="1"/>
    <col min="12806" max="12806" width="11.7265625" style="367" customWidth="1"/>
    <col min="12807" max="12807" width="12.26953125" style="367" customWidth="1"/>
    <col min="12808" max="13051" width="9.1796875" style="367"/>
    <col min="13052" max="13052" width="4.453125" style="367" customWidth="1"/>
    <col min="13053" max="13053" width="20.81640625" style="367" customWidth="1"/>
    <col min="13054" max="13055" width="12" style="367" customWidth="1"/>
    <col min="13056" max="13056" width="14.54296875" style="367" customWidth="1"/>
    <col min="13057" max="13057" width="12.453125" style="367" customWidth="1"/>
    <col min="13058" max="13058" width="19.7265625" style="367" customWidth="1"/>
    <col min="13059" max="13059" width="9.1796875" style="367"/>
    <col min="13060" max="13060" width="16.81640625" style="367" customWidth="1"/>
    <col min="13061" max="13061" width="12.54296875" style="367" customWidth="1"/>
    <col min="13062" max="13062" width="11.7265625" style="367" customWidth="1"/>
    <col min="13063" max="13063" width="12.26953125" style="367" customWidth="1"/>
    <col min="13064" max="13307" width="9.1796875" style="367"/>
    <col min="13308" max="13308" width="4.453125" style="367" customWidth="1"/>
    <col min="13309" max="13309" width="20.81640625" style="367" customWidth="1"/>
    <col min="13310" max="13311" width="12" style="367" customWidth="1"/>
    <col min="13312" max="13312" width="14.54296875" style="367" customWidth="1"/>
    <col min="13313" max="13313" width="12.453125" style="367" customWidth="1"/>
    <col min="13314" max="13314" width="19.7265625" style="367" customWidth="1"/>
    <col min="13315" max="13315" width="9.1796875" style="367"/>
    <col min="13316" max="13316" width="16.81640625" style="367" customWidth="1"/>
    <col min="13317" max="13317" width="12.54296875" style="367" customWidth="1"/>
    <col min="13318" max="13318" width="11.7265625" style="367" customWidth="1"/>
    <col min="13319" max="13319" width="12.26953125" style="367" customWidth="1"/>
    <col min="13320" max="13563" width="9.1796875" style="367"/>
    <col min="13564" max="13564" width="4.453125" style="367" customWidth="1"/>
    <col min="13565" max="13565" width="20.81640625" style="367" customWidth="1"/>
    <col min="13566" max="13567" width="12" style="367" customWidth="1"/>
    <col min="13568" max="13568" width="14.54296875" style="367" customWidth="1"/>
    <col min="13569" max="13569" width="12.453125" style="367" customWidth="1"/>
    <col min="13570" max="13570" width="19.7265625" style="367" customWidth="1"/>
    <col min="13571" max="13571" width="9.1796875" style="367"/>
    <col min="13572" max="13572" width="16.81640625" style="367" customWidth="1"/>
    <col min="13573" max="13573" width="12.54296875" style="367" customWidth="1"/>
    <col min="13574" max="13574" width="11.7265625" style="367" customWidth="1"/>
    <col min="13575" max="13575" width="12.26953125" style="367" customWidth="1"/>
    <col min="13576" max="13819" width="9.1796875" style="367"/>
    <col min="13820" max="13820" width="4.453125" style="367" customWidth="1"/>
    <col min="13821" max="13821" width="20.81640625" style="367" customWidth="1"/>
    <col min="13822" max="13823" width="12" style="367" customWidth="1"/>
    <col min="13824" max="13824" width="14.54296875" style="367" customWidth="1"/>
    <col min="13825" max="13825" width="12.453125" style="367" customWidth="1"/>
    <col min="13826" max="13826" width="19.7265625" style="367" customWidth="1"/>
    <col min="13827" max="13827" width="9.1796875" style="367"/>
    <col min="13828" max="13828" width="16.81640625" style="367" customWidth="1"/>
    <col min="13829" max="13829" width="12.54296875" style="367" customWidth="1"/>
    <col min="13830" max="13830" width="11.7265625" style="367" customWidth="1"/>
    <col min="13831" max="13831" width="12.26953125" style="367" customWidth="1"/>
    <col min="13832" max="14075" width="9.1796875" style="367"/>
    <col min="14076" max="14076" width="4.453125" style="367" customWidth="1"/>
    <col min="14077" max="14077" width="20.81640625" style="367" customWidth="1"/>
    <col min="14078" max="14079" width="12" style="367" customWidth="1"/>
    <col min="14080" max="14080" width="14.54296875" style="367" customWidth="1"/>
    <col min="14081" max="14081" width="12.453125" style="367" customWidth="1"/>
    <col min="14082" max="14082" width="19.7265625" style="367" customWidth="1"/>
    <col min="14083" max="14083" width="9.1796875" style="367"/>
    <col min="14084" max="14084" width="16.81640625" style="367" customWidth="1"/>
    <col min="14085" max="14085" width="12.54296875" style="367" customWidth="1"/>
    <col min="14086" max="14086" width="11.7265625" style="367" customWidth="1"/>
    <col min="14087" max="14087" width="12.26953125" style="367" customWidth="1"/>
    <col min="14088" max="14331" width="9.1796875" style="367"/>
    <col min="14332" max="14332" width="4.453125" style="367" customWidth="1"/>
    <col min="14333" max="14333" width="20.81640625" style="367" customWidth="1"/>
    <col min="14334" max="14335" width="12" style="367" customWidth="1"/>
    <col min="14336" max="14336" width="14.54296875" style="367" customWidth="1"/>
    <col min="14337" max="14337" width="12.453125" style="367" customWidth="1"/>
    <col min="14338" max="14338" width="19.7265625" style="367" customWidth="1"/>
    <col min="14339" max="14339" width="9.1796875" style="367"/>
    <col min="14340" max="14340" width="16.81640625" style="367" customWidth="1"/>
    <col min="14341" max="14341" width="12.54296875" style="367" customWidth="1"/>
    <col min="14342" max="14342" width="11.7265625" style="367" customWidth="1"/>
    <col min="14343" max="14343" width="12.26953125" style="367" customWidth="1"/>
    <col min="14344" max="14587" width="9.1796875" style="367"/>
    <col min="14588" max="14588" width="4.453125" style="367" customWidth="1"/>
    <col min="14589" max="14589" width="20.81640625" style="367" customWidth="1"/>
    <col min="14590" max="14591" width="12" style="367" customWidth="1"/>
    <col min="14592" max="14592" width="14.54296875" style="367" customWidth="1"/>
    <col min="14593" max="14593" width="12.453125" style="367" customWidth="1"/>
    <col min="14594" max="14594" width="19.7265625" style="367" customWidth="1"/>
    <col min="14595" max="14595" width="9.1796875" style="367"/>
    <col min="14596" max="14596" width="16.81640625" style="367" customWidth="1"/>
    <col min="14597" max="14597" width="12.54296875" style="367" customWidth="1"/>
    <col min="14598" max="14598" width="11.7265625" style="367" customWidth="1"/>
    <col min="14599" max="14599" width="12.26953125" style="367" customWidth="1"/>
    <col min="14600" max="14843" width="9.1796875" style="367"/>
    <col min="14844" max="14844" width="4.453125" style="367" customWidth="1"/>
    <col min="14845" max="14845" width="20.81640625" style="367" customWidth="1"/>
    <col min="14846" max="14847" width="12" style="367" customWidth="1"/>
    <col min="14848" max="14848" width="14.54296875" style="367" customWidth="1"/>
    <col min="14849" max="14849" width="12.453125" style="367" customWidth="1"/>
    <col min="14850" max="14850" width="19.7265625" style="367" customWidth="1"/>
    <col min="14851" max="14851" width="9.1796875" style="367"/>
    <col min="14852" max="14852" width="16.81640625" style="367" customWidth="1"/>
    <col min="14853" max="14853" width="12.54296875" style="367" customWidth="1"/>
    <col min="14854" max="14854" width="11.7265625" style="367" customWidth="1"/>
    <col min="14855" max="14855" width="12.26953125" style="367" customWidth="1"/>
    <col min="14856" max="15099" width="9.1796875" style="367"/>
    <col min="15100" max="15100" width="4.453125" style="367" customWidth="1"/>
    <col min="15101" max="15101" width="20.81640625" style="367" customWidth="1"/>
    <col min="15102" max="15103" width="12" style="367" customWidth="1"/>
    <col min="15104" max="15104" width="14.54296875" style="367" customWidth="1"/>
    <col min="15105" max="15105" width="12.453125" style="367" customWidth="1"/>
    <col min="15106" max="15106" width="19.7265625" style="367" customWidth="1"/>
    <col min="15107" max="15107" width="9.1796875" style="367"/>
    <col min="15108" max="15108" width="16.81640625" style="367" customWidth="1"/>
    <col min="15109" max="15109" width="12.54296875" style="367" customWidth="1"/>
    <col min="15110" max="15110" width="11.7265625" style="367" customWidth="1"/>
    <col min="15111" max="15111" width="12.26953125" style="367" customWidth="1"/>
    <col min="15112" max="15355" width="9.1796875" style="367"/>
    <col min="15356" max="15356" width="4.453125" style="367" customWidth="1"/>
    <col min="15357" max="15357" width="20.81640625" style="367" customWidth="1"/>
    <col min="15358" max="15359" width="12" style="367" customWidth="1"/>
    <col min="15360" max="15360" width="14.54296875" style="367" customWidth="1"/>
    <col min="15361" max="15361" width="12.453125" style="367" customWidth="1"/>
    <col min="15362" max="15362" width="19.7265625" style="367" customWidth="1"/>
    <col min="15363" max="15363" width="9.1796875" style="367"/>
    <col min="15364" max="15364" width="16.81640625" style="367" customWidth="1"/>
    <col min="15365" max="15365" width="12.54296875" style="367" customWidth="1"/>
    <col min="15366" max="15366" width="11.7265625" style="367" customWidth="1"/>
    <col min="15367" max="15367" width="12.26953125" style="367" customWidth="1"/>
    <col min="15368" max="15611" width="9.1796875" style="367"/>
    <col min="15612" max="15612" width="4.453125" style="367" customWidth="1"/>
    <col min="15613" max="15613" width="20.81640625" style="367" customWidth="1"/>
    <col min="15614" max="15615" width="12" style="367" customWidth="1"/>
    <col min="15616" max="15616" width="14.54296875" style="367" customWidth="1"/>
    <col min="15617" max="15617" width="12.453125" style="367" customWidth="1"/>
    <col min="15618" max="15618" width="19.7265625" style="367" customWidth="1"/>
    <col min="15619" max="15619" width="9.1796875" style="367"/>
    <col min="15620" max="15620" width="16.81640625" style="367" customWidth="1"/>
    <col min="15621" max="15621" width="12.54296875" style="367" customWidth="1"/>
    <col min="15622" max="15622" width="11.7265625" style="367" customWidth="1"/>
    <col min="15623" max="15623" width="12.26953125" style="367" customWidth="1"/>
    <col min="15624" max="15867" width="9.1796875" style="367"/>
    <col min="15868" max="15868" width="4.453125" style="367" customWidth="1"/>
    <col min="15869" max="15869" width="20.81640625" style="367" customWidth="1"/>
    <col min="15870" max="15871" width="12" style="367" customWidth="1"/>
    <col min="15872" max="15872" width="14.54296875" style="367" customWidth="1"/>
    <col min="15873" max="15873" width="12.453125" style="367" customWidth="1"/>
    <col min="15874" max="15874" width="19.7265625" style="367" customWidth="1"/>
    <col min="15875" max="15875" width="9.1796875" style="367"/>
    <col min="15876" max="15876" width="16.81640625" style="367" customWidth="1"/>
    <col min="15877" max="15877" width="12.54296875" style="367" customWidth="1"/>
    <col min="15878" max="15878" width="11.7265625" style="367" customWidth="1"/>
    <col min="15879" max="15879" width="12.26953125" style="367" customWidth="1"/>
    <col min="15880" max="16123" width="9.1796875" style="367"/>
    <col min="16124" max="16124" width="4.453125" style="367" customWidth="1"/>
    <col min="16125" max="16125" width="20.81640625" style="367" customWidth="1"/>
    <col min="16126" max="16127" width="12" style="367" customWidth="1"/>
    <col min="16128" max="16128" width="14.54296875" style="367" customWidth="1"/>
    <col min="16129" max="16129" width="12.453125" style="367" customWidth="1"/>
    <col min="16130" max="16130" width="19.7265625" style="367" customWidth="1"/>
    <col min="16131" max="16131" width="9.1796875" style="367"/>
    <col min="16132" max="16132" width="16.81640625" style="367" customWidth="1"/>
    <col min="16133" max="16133" width="12.54296875" style="367" customWidth="1"/>
    <col min="16134" max="16134" width="11.7265625" style="367" customWidth="1"/>
    <col min="16135" max="16135" width="12.26953125" style="367" customWidth="1"/>
    <col min="16136" max="16384" width="9.1796875" style="367"/>
  </cols>
  <sheetData>
    <row r="1" spans="1:20" ht="15.5">
      <c r="A1" s="366" t="s">
        <v>212</v>
      </c>
    </row>
    <row r="2" spans="1:20" ht="26.25" customHeight="1">
      <c r="A2" s="368" t="s">
        <v>213</v>
      </c>
    </row>
    <row r="5" spans="1:20" ht="38.25" customHeight="1" thickBot="1">
      <c r="A5" s="1290" t="s">
        <v>484</v>
      </c>
      <c r="B5" s="1290"/>
      <c r="C5" s="1290"/>
      <c r="D5" s="1290"/>
      <c r="E5" s="1290"/>
      <c r="F5" s="1290"/>
      <c r="H5" s="369" t="s">
        <v>230</v>
      </c>
      <c r="K5"/>
      <c r="L5"/>
      <c r="M5"/>
      <c r="N5"/>
      <c r="O5"/>
      <c r="P5"/>
    </row>
    <row r="6" spans="1:20" ht="15.75" customHeight="1" thickBot="1">
      <c r="A6" s="1291" t="s">
        <v>115</v>
      </c>
      <c r="B6" s="1293" t="s">
        <v>483</v>
      </c>
      <c r="C6" s="1294"/>
      <c r="D6" s="1295"/>
      <c r="E6" s="1296" t="s">
        <v>485</v>
      </c>
      <c r="F6" s="1298" t="s">
        <v>486</v>
      </c>
      <c r="K6"/>
      <c r="L6"/>
      <c r="M6"/>
      <c r="N6"/>
      <c r="O6"/>
      <c r="P6"/>
    </row>
    <row r="7" spans="1:20" ht="21" customHeight="1" thickBot="1">
      <c r="A7" s="1292"/>
      <c r="B7" s="722" t="s">
        <v>218</v>
      </c>
      <c r="C7" s="723" t="s">
        <v>220</v>
      </c>
      <c r="D7" s="370" t="s">
        <v>221</v>
      </c>
      <c r="E7" s="1297"/>
      <c r="F7" s="1299"/>
      <c r="K7"/>
      <c r="L7"/>
      <c r="M7"/>
      <c r="N7"/>
      <c r="O7"/>
      <c r="P7"/>
    </row>
    <row r="8" spans="1:20" ht="17.25" customHeight="1" thickBot="1">
      <c r="A8" s="371" t="s">
        <v>116</v>
      </c>
      <c r="B8" s="376">
        <v>12034.236000000001</v>
      </c>
      <c r="C8" s="385">
        <v>6598.8909999999996</v>
      </c>
      <c r="D8" s="374">
        <f t="shared" ref="D8:D13" si="0">(C8/B8)*100</f>
        <v>54.834316029700588</v>
      </c>
      <c r="E8" s="373">
        <v>13363.523999999999</v>
      </c>
      <c r="F8" s="374">
        <f t="shared" ref="F8:F13" si="1">((B8-E8)/E8)*100</f>
        <v>-9.9471366983738623</v>
      </c>
      <c r="H8" s="375" t="s">
        <v>117</v>
      </c>
      <c r="J8"/>
      <c r="K8"/>
      <c r="L8"/>
      <c r="M8"/>
      <c r="N8"/>
      <c r="O8"/>
      <c r="P8"/>
    </row>
    <row r="9" spans="1:20" ht="18" customHeight="1" thickBot="1">
      <c r="A9" s="371" t="s">
        <v>118</v>
      </c>
      <c r="B9" s="376">
        <v>51648</v>
      </c>
      <c r="C9" s="385">
        <v>14399</v>
      </c>
      <c r="D9" s="374">
        <f t="shared" si="0"/>
        <v>27.879104708798017</v>
      </c>
      <c r="E9" s="377">
        <v>44363</v>
      </c>
      <c r="F9" s="374">
        <f t="shared" si="1"/>
        <v>16.421342109415505</v>
      </c>
      <c r="H9" s="378">
        <f>B9-E9</f>
        <v>7285</v>
      </c>
      <c r="J9"/>
      <c r="K9"/>
      <c r="L9"/>
      <c r="M9"/>
      <c r="N9"/>
      <c r="O9"/>
      <c r="P9"/>
      <c r="Q9" s="352"/>
      <c r="R9" s="352"/>
      <c r="S9" s="352"/>
      <c r="T9" s="352"/>
    </row>
    <row r="10" spans="1:20" ht="15" customHeight="1" thickBot="1">
      <c r="A10" s="379" t="s">
        <v>214</v>
      </c>
      <c r="B10" s="376">
        <v>26190</v>
      </c>
      <c r="C10" s="385">
        <v>0</v>
      </c>
      <c r="D10" s="381">
        <f t="shared" si="0"/>
        <v>0</v>
      </c>
      <c r="E10" s="380">
        <v>14465</v>
      </c>
      <c r="F10" s="381">
        <f t="shared" si="1"/>
        <v>81.057725544417565</v>
      </c>
      <c r="J10"/>
      <c r="K10"/>
      <c r="L10"/>
      <c r="M10"/>
      <c r="N10"/>
      <c r="O10"/>
      <c r="P10"/>
      <c r="Q10" s="352"/>
      <c r="R10" s="352"/>
      <c r="S10" s="352"/>
      <c r="T10" s="352"/>
    </row>
    <row r="11" spans="1:20" ht="17.25" customHeight="1" thickBot="1">
      <c r="A11" s="371" t="s">
        <v>119</v>
      </c>
      <c r="B11" s="376">
        <v>294183.962</v>
      </c>
      <c r="C11" s="382">
        <v>56206.828999999998</v>
      </c>
      <c r="D11" s="374">
        <f t="shared" si="0"/>
        <v>19.106014011735962</v>
      </c>
      <c r="E11" s="382">
        <v>256407.24600000001</v>
      </c>
      <c r="F11" s="374">
        <f t="shared" si="1"/>
        <v>14.733092215342458</v>
      </c>
      <c r="J11"/>
      <c r="K11"/>
      <c r="L11"/>
      <c r="M11"/>
      <c r="N11"/>
      <c r="O11"/>
      <c r="P11"/>
      <c r="Q11" s="352"/>
      <c r="R11" s="352"/>
      <c r="S11" s="352"/>
      <c r="T11" s="352"/>
    </row>
    <row r="12" spans="1:20" ht="15" customHeight="1" thickBot="1">
      <c r="A12" s="384" t="s">
        <v>120</v>
      </c>
      <c r="B12" s="376">
        <v>105159.747</v>
      </c>
      <c r="C12" s="385">
        <v>16528.895</v>
      </c>
      <c r="D12" s="374">
        <f t="shared" si="0"/>
        <v>15.717891561682817</v>
      </c>
      <c r="E12" s="385">
        <v>107854.86599999999</v>
      </c>
      <c r="F12" s="374">
        <f t="shared" si="1"/>
        <v>-2.4988385781314602</v>
      </c>
      <c r="J12"/>
      <c r="K12"/>
      <c r="L12"/>
      <c r="M12"/>
      <c r="N12"/>
      <c r="O12"/>
      <c r="P12"/>
      <c r="Q12" s="352"/>
      <c r="R12" s="352"/>
      <c r="S12" s="352"/>
      <c r="T12" s="352"/>
    </row>
    <row r="13" spans="1:20" ht="15" customHeight="1" thickBot="1">
      <c r="A13" s="384" t="s">
        <v>121</v>
      </c>
      <c r="B13" s="376">
        <f>B11+B12</f>
        <v>399343.70900000003</v>
      </c>
      <c r="C13" s="385">
        <f>C11+C12</f>
        <v>72735.724000000002</v>
      </c>
      <c r="D13" s="386">
        <f t="shared" si="0"/>
        <v>18.213814906997822</v>
      </c>
      <c r="E13" s="385">
        <f>E11+E12</f>
        <v>364262.11200000002</v>
      </c>
      <c r="F13" s="386">
        <f t="shared" si="1"/>
        <v>9.6308663032184931</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5">
      <c r="A16" s="388" t="s">
        <v>215</v>
      </c>
      <c r="K16"/>
      <c r="L16"/>
      <c r="M16"/>
      <c r="N16"/>
      <c r="O16"/>
      <c r="P16" s="352"/>
      <c r="Q16" s="352"/>
      <c r="R16" s="352"/>
      <c r="S16" s="352"/>
      <c r="T16" s="352"/>
    </row>
    <row r="17" spans="1:20">
      <c r="I17"/>
      <c r="J17"/>
      <c r="K17"/>
      <c r="L17"/>
      <c r="M17"/>
      <c r="N17"/>
      <c r="O17" s="352"/>
      <c r="P17" s="352"/>
      <c r="Q17" s="352"/>
      <c r="R17" s="352"/>
      <c r="S17" s="352"/>
      <c r="T17" s="352"/>
    </row>
    <row r="18" spans="1:20" ht="33" customHeight="1" thickBot="1">
      <c r="A18" s="1290" t="s">
        <v>487</v>
      </c>
      <c r="B18" s="1290"/>
      <c r="C18" s="1290"/>
      <c r="D18" s="1290"/>
      <c r="E18" s="1290"/>
      <c r="F18" s="1290"/>
      <c r="I18"/>
      <c r="J18"/>
      <c r="K18"/>
      <c r="L18"/>
      <c r="M18"/>
      <c r="N18"/>
      <c r="O18" s="352"/>
      <c r="P18" s="352"/>
      <c r="Q18" s="352"/>
      <c r="R18" s="352"/>
      <c r="S18" s="352"/>
      <c r="T18" s="352"/>
    </row>
    <row r="19" spans="1:20" ht="16.5" customHeight="1" thickBot="1">
      <c r="A19" s="1300" t="s">
        <v>452</v>
      </c>
      <c r="B19" s="1293" t="s">
        <v>488</v>
      </c>
      <c r="C19" s="1294"/>
      <c r="D19" s="1295"/>
      <c r="E19" s="1296" t="s">
        <v>485</v>
      </c>
      <c r="F19" s="1298" t="s">
        <v>489</v>
      </c>
      <c r="I19"/>
      <c r="J19"/>
      <c r="K19"/>
      <c r="L19"/>
      <c r="M19"/>
      <c r="N19"/>
      <c r="O19" s="352"/>
      <c r="P19" s="352"/>
      <c r="Q19" s="352"/>
      <c r="R19" s="352"/>
      <c r="S19" s="352"/>
      <c r="T19" s="352"/>
    </row>
    <row r="20" spans="1:20" ht="21" customHeight="1" thickBot="1">
      <c r="A20" s="1301"/>
      <c r="B20" s="389" t="s">
        <v>218</v>
      </c>
      <c r="C20" s="389" t="s">
        <v>325</v>
      </c>
      <c r="D20" s="389" t="s">
        <v>326</v>
      </c>
      <c r="E20" s="1302"/>
      <c r="F20" s="1303"/>
      <c r="I20"/>
      <c r="J20"/>
      <c r="K20"/>
      <c r="L20"/>
      <c r="M20"/>
      <c r="N20"/>
      <c r="O20" s="352"/>
      <c r="P20" s="352"/>
      <c r="Q20" s="352"/>
      <c r="R20" s="352"/>
      <c r="S20" s="352"/>
      <c r="T20" s="352"/>
    </row>
    <row r="21" spans="1:20" ht="15" thickBot="1">
      <c r="A21" s="390" t="s">
        <v>116</v>
      </c>
      <c r="B21" s="376">
        <v>63083.614999999998</v>
      </c>
      <c r="C21" s="391">
        <v>0</v>
      </c>
      <c r="D21" s="392">
        <f t="shared" ref="D21:D26" si="2">(C21/B21)*100</f>
        <v>0</v>
      </c>
      <c r="E21" s="385">
        <v>71107.375</v>
      </c>
      <c r="F21" s="392">
        <f t="shared" ref="F21:F26" si="3">((B21-E21)/E21)*100</f>
        <v>-11.284005351062392</v>
      </c>
      <c r="H21" s="375" t="s">
        <v>123</v>
      </c>
      <c r="K21"/>
      <c r="L21"/>
      <c r="M21"/>
      <c r="N21"/>
      <c r="O21" s="352"/>
      <c r="P21" s="352"/>
      <c r="Q21" s="352"/>
      <c r="R21" s="352"/>
      <c r="S21" s="352"/>
      <c r="T21" s="352"/>
    </row>
    <row r="22" spans="1:20" ht="15" thickBot="1">
      <c r="A22" s="390" t="s">
        <v>118</v>
      </c>
      <c r="B22" s="376">
        <v>253057</v>
      </c>
      <c r="C22" s="391">
        <v>0</v>
      </c>
      <c r="D22" s="374">
        <f t="shared" si="2"/>
        <v>0</v>
      </c>
      <c r="E22" s="385">
        <v>266857</v>
      </c>
      <c r="F22" s="374">
        <f t="shared" si="3"/>
        <v>-5.171308978216798</v>
      </c>
      <c r="H22" s="378">
        <f>B22-E22</f>
        <v>-13800</v>
      </c>
      <c r="K22" s="352"/>
      <c r="L22" s="352"/>
      <c r="M22" s="352"/>
      <c r="O22" s="352"/>
      <c r="P22" s="352"/>
      <c r="Q22" s="352"/>
      <c r="R22" s="352"/>
      <c r="S22" s="352"/>
      <c r="T22" s="352"/>
    </row>
    <row r="23" spans="1:20" ht="15" thickBot="1">
      <c r="A23" s="393" t="s">
        <v>214</v>
      </c>
      <c r="B23" s="376">
        <v>80484</v>
      </c>
      <c r="C23" s="394">
        <v>0</v>
      </c>
      <c r="D23" s="374">
        <f t="shared" si="2"/>
        <v>0</v>
      </c>
      <c r="E23" s="380">
        <v>83071</v>
      </c>
      <c r="F23" s="374">
        <f t="shared" si="3"/>
        <v>-3.1142035126578467</v>
      </c>
      <c r="N23" s="352"/>
      <c r="O23" s="352"/>
      <c r="P23" s="352"/>
      <c r="Q23" s="352"/>
      <c r="R23" s="352"/>
      <c r="S23" s="352"/>
      <c r="T23" s="352"/>
    </row>
    <row r="24" spans="1:20" ht="15" thickBot="1">
      <c r="A24" s="390" t="s">
        <v>119</v>
      </c>
      <c r="B24" s="376">
        <v>20246.332999999999</v>
      </c>
      <c r="C24" s="395">
        <v>431.64800000000002</v>
      </c>
      <c r="D24" s="381">
        <f t="shared" si="2"/>
        <v>2.1319811345590338</v>
      </c>
      <c r="E24" s="385">
        <v>14964.701999999999</v>
      </c>
      <c r="F24" s="381">
        <f t="shared" si="3"/>
        <v>35.293927002355275</v>
      </c>
      <c r="N24" s="352"/>
      <c r="O24" s="352"/>
      <c r="P24" s="352"/>
      <c r="Q24" s="352"/>
      <c r="R24" s="352"/>
      <c r="S24" s="352"/>
      <c r="T24" s="352"/>
    </row>
    <row r="25" spans="1:20" ht="15" thickBot="1">
      <c r="A25" s="390" t="s">
        <v>120</v>
      </c>
      <c r="B25" s="376">
        <v>6689.1639999999998</v>
      </c>
      <c r="C25" s="395">
        <v>337.91199999999998</v>
      </c>
      <c r="D25" s="374">
        <f t="shared" si="2"/>
        <v>5.0516327600878075</v>
      </c>
      <c r="E25" s="385">
        <v>10667.078</v>
      </c>
      <c r="F25" s="374">
        <f t="shared" si="3"/>
        <v>-37.291505696311582</v>
      </c>
      <c r="N25" s="352"/>
      <c r="O25" s="352"/>
      <c r="P25" s="352"/>
      <c r="Q25" s="352"/>
      <c r="R25" s="352"/>
      <c r="S25" s="352"/>
      <c r="T25" s="352"/>
    </row>
    <row r="26" spans="1:20" ht="15" thickBot="1">
      <c r="A26" s="390" t="s">
        <v>121</v>
      </c>
      <c r="B26" s="376">
        <f>B24+B25</f>
        <v>26935.496999999999</v>
      </c>
      <c r="C26" s="385">
        <f>C24+C25</f>
        <v>769.56</v>
      </c>
      <c r="D26" s="386">
        <f t="shared" si="2"/>
        <v>2.8570477091994997</v>
      </c>
      <c r="E26" s="385">
        <f>E24+E25</f>
        <v>25631.78</v>
      </c>
      <c r="F26" s="386">
        <f t="shared" si="3"/>
        <v>5.0863303289900301</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289"/>
      <c r="D30" s="1289"/>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289"/>
      <c r="C41" s="1289"/>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5"/>
  <dimension ref="A1:AA136"/>
  <sheetViews>
    <sheetView showGridLines="0" zoomScale="85" zoomScaleNormal="85" workbookViewId="0">
      <selection activeCell="S36" sqref="S36"/>
    </sheetView>
  </sheetViews>
  <sheetFormatPr defaultRowHeight="13"/>
  <cols>
    <col min="1" max="1" width="21.7265625" style="367" customWidth="1"/>
    <col min="2" max="2" width="11.1796875" style="367" customWidth="1"/>
    <col min="3" max="3" width="12.1796875" style="367" customWidth="1"/>
    <col min="4" max="4" width="8.81640625" style="367" bestFit="1" customWidth="1"/>
    <col min="5" max="5" width="7.453125" style="367" customWidth="1"/>
    <col min="6" max="6" width="12.26953125" style="367" customWidth="1"/>
    <col min="7" max="7" width="10.54296875" style="367" customWidth="1"/>
    <col min="8" max="8" width="10.7265625" style="383" customWidth="1"/>
    <col min="9" max="9" width="8.81640625" style="367" bestFit="1" customWidth="1"/>
    <col min="10" max="10" width="2.81640625" style="367" customWidth="1"/>
    <col min="11" max="11" width="22.81640625" style="367" customWidth="1"/>
    <col min="12" max="12" width="12.1796875" style="367" customWidth="1"/>
    <col min="13" max="13" width="11.7265625" style="367" customWidth="1"/>
    <col min="14" max="14" width="8.81640625" style="367" bestFit="1" customWidth="1"/>
    <col min="15" max="15" width="4.453125" style="367" customWidth="1"/>
    <col min="16" max="16" width="31.1796875" style="367" customWidth="1"/>
    <col min="17" max="17" width="14" style="367" customWidth="1"/>
    <col min="18" max="18" width="15" style="367" customWidth="1"/>
    <col min="19" max="19" width="8.81640625" style="367" bestFit="1" customWidth="1"/>
    <col min="20" max="252" width="9.1796875" style="367"/>
    <col min="253" max="253" width="5" style="367" customWidth="1"/>
    <col min="254" max="254" width="17.7265625" style="367" customWidth="1"/>
    <col min="255" max="255" width="13.81640625" style="367" customWidth="1"/>
    <col min="256" max="256" width="13.1796875" style="367" customWidth="1"/>
    <col min="257" max="257" width="12.26953125" style="367" customWidth="1"/>
    <col min="258" max="258" width="3" style="367" customWidth="1"/>
    <col min="259" max="259" width="20.26953125" style="367" customWidth="1"/>
    <col min="260" max="260" width="12.54296875" style="367" customWidth="1"/>
    <col min="261" max="261" width="11.7265625" style="367" customWidth="1"/>
    <col min="262" max="262" width="9.1796875" style="367"/>
    <col min="263" max="263" width="2.81640625" style="367" customWidth="1"/>
    <col min="264" max="264" width="18.54296875" style="367" customWidth="1"/>
    <col min="265" max="265" width="14.453125" style="367" customWidth="1"/>
    <col min="266" max="266" width="13.7265625" style="367" customWidth="1"/>
    <col min="267" max="267" width="10.1796875" style="367" customWidth="1"/>
    <col min="268" max="268" width="4.453125" style="367" customWidth="1"/>
    <col min="269" max="269" width="24" style="367" customWidth="1"/>
    <col min="270" max="270" width="13.1796875" style="367" customWidth="1"/>
    <col min="271" max="271" width="13" style="367" customWidth="1"/>
    <col min="272" max="272" width="10.453125" style="367" customWidth="1"/>
    <col min="273" max="508" width="9.1796875" style="367"/>
    <col min="509" max="509" width="5" style="367" customWidth="1"/>
    <col min="510" max="510" width="17.7265625" style="367" customWidth="1"/>
    <col min="511" max="511" width="13.81640625" style="367" customWidth="1"/>
    <col min="512" max="512" width="13.1796875" style="367" customWidth="1"/>
    <col min="513" max="513" width="12.26953125" style="367" customWidth="1"/>
    <col min="514" max="514" width="3" style="367" customWidth="1"/>
    <col min="515" max="515" width="20.26953125" style="367" customWidth="1"/>
    <col min="516" max="516" width="12.54296875" style="367" customWidth="1"/>
    <col min="517" max="517" width="11.7265625" style="367" customWidth="1"/>
    <col min="518" max="518" width="9.1796875" style="367"/>
    <col min="519" max="519" width="2.81640625" style="367" customWidth="1"/>
    <col min="520" max="520" width="18.54296875" style="367" customWidth="1"/>
    <col min="521" max="521" width="14.453125" style="367" customWidth="1"/>
    <col min="522" max="522" width="13.7265625" style="367" customWidth="1"/>
    <col min="523" max="523" width="10.1796875" style="367" customWidth="1"/>
    <col min="524" max="524" width="4.453125" style="367" customWidth="1"/>
    <col min="525" max="525" width="24" style="367" customWidth="1"/>
    <col min="526" max="526" width="13.1796875" style="367" customWidth="1"/>
    <col min="527" max="527" width="13" style="367" customWidth="1"/>
    <col min="528" max="528" width="10.453125" style="367" customWidth="1"/>
    <col min="529" max="764" width="9.1796875" style="367"/>
    <col min="765" max="765" width="5" style="367" customWidth="1"/>
    <col min="766" max="766" width="17.7265625" style="367" customWidth="1"/>
    <col min="767" max="767" width="13.81640625" style="367" customWidth="1"/>
    <col min="768" max="768" width="13.1796875" style="367" customWidth="1"/>
    <col min="769" max="769" width="12.26953125" style="367" customWidth="1"/>
    <col min="770" max="770" width="3" style="367" customWidth="1"/>
    <col min="771" max="771" width="20.26953125" style="367" customWidth="1"/>
    <col min="772" max="772" width="12.54296875" style="367" customWidth="1"/>
    <col min="773" max="773" width="11.7265625" style="367" customWidth="1"/>
    <col min="774" max="774" width="9.1796875" style="367"/>
    <col min="775" max="775" width="2.81640625" style="367" customWidth="1"/>
    <col min="776" max="776" width="18.54296875" style="367" customWidth="1"/>
    <col min="777" max="777" width="14.453125" style="367" customWidth="1"/>
    <col min="778" max="778" width="13.7265625" style="367" customWidth="1"/>
    <col min="779" max="779" width="10.1796875" style="367" customWidth="1"/>
    <col min="780" max="780" width="4.453125" style="367" customWidth="1"/>
    <col min="781" max="781" width="24" style="367" customWidth="1"/>
    <col min="782" max="782" width="13.1796875" style="367" customWidth="1"/>
    <col min="783" max="783" width="13" style="367" customWidth="1"/>
    <col min="784" max="784" width="10.453125" style="367" customWidth="1"/>
    <col min="785" max="1020" width="9.1796875" style="367"/>
    <col min="1021" max="1021" width="5" style="367" customWidth="1"/>
    <col min="1022" max="1022" width="17.7265625" style="367" customWidth="1"/>
    <col min="1023" max="1023" width="13.81640625" style="367" customWidth="1"/>
    <col min="1024" max="1024" width="13.1796875" style="367" customWidth="1"/>
    <col min="1025" max="1025" width="12.26953125" style="367" customWidth="1"/>
    <col min="1026" max="1026" width="3" style="367" customWidth="1"/>
    <col min="1027" max="1027" width="20.26953125" style="367" customWidth="1"/>
    <col min="1028" max="1028" width="12.54296875" style="367" customWidth="1"/>
    <col min="1029" max="1029" width="11.7265625" style="367" customWidth="1"/>
    <col min="1030" max="1030" width="9.1796875" style="367"/>
    <col min="1031" max="1031" width="2.81640625" style="367" customWidth="1"/>
    <col min="1032" max="1032" width="18.54296875" style="367" customWidth="1"/>
    <col min="1033" max="1033" width="14.453125" style="367" customWidth="1"/>
    <col min="1034" max="1034" width="13.7265625" style="367" customWidth="1"/>
    <col min="1035" max="1035" width="10.1796875" style="367" customWidth="1"/>
    <col min="1036" max="1036" width="4.453125" style="367" customWidth="1"/>
    <col min="1037" max="1037" width="24" style="367" customWidth="1"/>
    <col min="1038" max="1038" width="13.1796875" style="367" customWidth="1"/>
    <col min="1039" max="1039" width="13" style="367" customWidth="1"/>
    <col min="1040" max="1040" width="10.453125" style="367" customWidth="1"/>
    <col min="1041" max="1276" width="9.1796875" style="367"/>
    <col min="1277" max="1277" width="5" style="367" customWidth="1"/>
    <col min="1278" max="1278" width="17.7265625" style="367" customWidth="1"/>
    <col min="1279" max="1279" width="13.81640625" style="367" customWidth="1"/>
    <col min="1280" max="1280" width="13.1796875" style="367" customWidth="1"/>
    <col min="1281" max="1281" width="12.26953125" style="367" customWidth="1"/>
    <col min="1282" max="1282" width="3" style="367" customWidth="1"/>
    <col min="1283" max="1283" width="20.26953125" style="367" customWidth="1"/>
    <col min="1284" max="1284" width="12.54296875" style="367" customWidth="1"/>
    <col min="1285" max="1285" width="11.7265625" style="367" customWidth="1"/>
    <col min="1286" max="1286" width="9.1796875" style="367"/>
    <col min="1287" max="1287" width="2.81640625" style="367" customWidth="1"/>
    <col min="1288" max="1288" width="18.54296875" style="367" customWidth="1"/>
    <col min="1289" max="1289" width="14.453125" style="367" customWidth="1"/>
    <col min="1290" max="1290" width="13.7265625" style="367" customWidth="1"/>
    <col min="1291" max="1291" width="10.1796875" style="367" customWidth="1"/>
    <col min="1292" max="1292" width="4.453125" style="367" customWidth="1"/>
    <col min="1293" max="1293" width="24" style="367" customWidth="1"/>
    <col min="1294" max="1294" width="13.1796875" style="367" customWidth="1"/>
    <col min="1295" max="1295" width="13" style="367" customWidth="1"/>
    <col min="1296" max="1296" width="10.453125" style="367" customWidth="1"/>
    <col min="1297" max="1532" width="9.1796875" style="367"/>
    <col min="1533" max="1533" width="5" style="367" customWidth="1"/>
    <col min="1534" max="1534" width="17.7265625" style="367" customWidth="1"/>
    <col min="1535" max="1535" width="13.81640625" style="367" customWidth="1"/>
    <col min="1536" max="1536" width="13.1796875" style="367" customWidth="1"/>
    <col min="1537" max="1537" width="12.26953125" style="367" customWidth="1"/>
    <col min="1538" max="1538" width="3" style="367" customWidth="1"/>
    <col min="1539" max="1539" width="20.26953125" style="367" customWidth="1"/>
    <col min="1540" max="1540" width="12.54296875" style="367" customWidth="1"/>
    <col min="1541" max="1541" width="11.7265625" style="367" customWidth="1"/>
    <col min="1542" max="1542" width="9.1796875" style="367"/>
    <col min="1543" max="1543" width="2.81640625" style="367" customWidth="1"/>
    <col min="1544" max="1544" width="18.54296875" style="367" customWidth="1"/>
    <col min="1545" max="1545" width="14.453125" style="367" customWidth="1"/>
    <col min="1546" max="1546" width="13.7265625" style="367" customWidth="1"/>
    <col min="1547" max="1547" width="10.1796875" style="367" customWidth="1"/>
    <col min="1548" max="1548" width="4.453125" style="367" customWidth="1"/>
    <col min="1549" max="1549" width="24" style="367" customWidth="1"/>
    <col min="1550" max="1550" width="13.1796875" style="367" customWidth="1"/>
    <col min="1551" max="1551" width="13" style="367" customWidth="1"/>
    <col min="1552" max="1552" width="10.453125" style="367" customWidth="1"/>
    <col min="1553" max="1788" width="9.1796875" style="367"/>
    <col min="1789" max="1789" width="5" style="367" customWidth="1"/>
    <col min="1790" max="1790" width="17.7265625" style="367" customWidth="1"/>
    <col min="1791" max="1791" width="13.81640625" style="367" customWidth="1"/>
    <col min="1792" max="1792" width="13.1796875" style="367" customWidth="1"/>
    <col min="1793" max="1793" width="12.26953125" style="367" customWidth="1"/>
    <col min="1794" max="1794" width="3" style="367" customWidth="1"/>
    <col min="1795" max="1795" width="20.26953125" style="367" customWidth="1"/>
    <col min="1796" max="1796" width="12.54296875" style="367" customWidth="1"/>
    <col min="1797" max="1797" width="11.7265625" style="367" customWidth="1"/>
    <col min="1798" max="1798" width="9.1796875" style="367"/>
    <col min="1799" max="1799" width="2.81640625" style="367" customWidth="1"/>
    <col min="1800" max="1800" width="18.54296875" style="367" customWidth="1"/>
    <col min="1801" max="1801" width="14.453125" style="367" customWidth="1"/>
    <col min="1802" max="1802" width="13.7265625" style="367" customWidth="1"/>
    <col min="1803" max="1803" width="10.1796875" style="367" customWidth="1"/>
    <col min="1804" max="1804" width="4.453125" style="367" customWidth="1"/>
    <col min="1805" max="1805" width="24" style="367" customWidth="1"/>
    <col min="1806" max="1806" width="13.1796875" style="367" customWidth="1"/>
    <col min="1807" max="1807" width="13" style="367" customWidth="1"/>
    <col min="1808" max="1808" width="10.453125" style="367" customWidth="1"/>
    <col min="1809" max="2044" width="9.1796875" style="367"/>
    <col min="2045" max="2045" width="5" style="367" customWidth="1"/>
    <col min="2046" max="2046" width="17.7265625" style="367" customWidth="1"/>
    <col min="2047" max="2047" width="13.81640625" style="367" customWidth="1"/>
    <col min="2048" max="2048" width="13.1796875" style="367" customWidth="1"/>
    <col min="2049" max="2049" width="12.26953125" style="367" customWidth="1"/>
    <col min="2050" max="2050" width="3" style="367" customWidth="1"/>
    <col min="2051" max="2051" width="20.26953125" style="367" customWidth="1"/>
    <col min="2052" max="2052" width="12.54296875" style="367" customWidth="1"/>
    <col min="2053" max="2053" width="11.7265625" style="367" customWidth="1"/>
    <col min="2054" max="2054" width="9.1796875" style="367"/>
    <col min="2055" max="2055" width="2.81640625" style="367" customWidth="1"/>
    <col min="2056" max="2056" width="18.54296875" style="367" customWidth="1"/>
    <col min="2057" max="2057" width="14.453125" style="367" customWidth="1"/>
    <col min="2058" max="2058" width="13.7265625" style="367" customWidth="1"/>
    <col min="2059" max="2059" width="10.1796875" style="367" customWidth="1"/>
    <col min="2060" max="2060" width="4.453125" style="367" customWidth="1"/>
    <col min="2061" max="2061" width="24" style="367" customWidth="1"/>
    <col min="2062" max="2062" width="13.1796875" style="367" customWidth="1"/>
    <col min="2063" max="2063" width="13" style="367" customWidth="1"/>
    <col min="2064" max="2064" width="10.453125" style="367" customWidth="1"/>
    <col min="2065" max="2300" width="9.1796875" style="367"/>
    <col min="2301" max="2301" width="5" style="367" customWidth="1"/>
    <col min="2302" max="2302" width="17.7265625" style="367" customWidth="1"/>
    <col min="2303" max="2303" width="13.81640625" style="367" customWidth="1"/>
    <col min="2304" max="2304" width="13.1796875" style="367" customWidth="1"/>
    <col min="2305" max="2305" width="12.26953125" style="367" customWidth="1"/>
    <col min="2306" max="2306" width="3" style="367" customWidth="1"/>
    <col min="2307" max="2307" width="20.26953125" style="367" customWidth="1"/>
    <col min="2308" max="2308" width="12.54296875" style="367" customWidth="1"/>
    <col min="2309" max="2309" width="11.7265625" style="367" customWidth="1"/>
    <col min="2310" max="2310" width="9.1796875" style="367"/>
    <col min="2311" max="2311" width="2.81640625" style="367" customWidth="1"/>
    <col min="2312" max="2312" width="18.54296875" style="367" customWidth="1"/>
    <col min="2313" max="2313" width="14.453125" style="367" customWidth="1"/>
    <col min="2314" max="2314" width="13.7265625" style="367" customWidth="1"/>
    <col min="2315" max="2315" width="10.1796875" style="367" customWidth="1"/>
    <col min="2316" max="2316" width="4.453125" style="367" customWidth="1"/>
    <col min="2317" max="2317" width="24" style="367" customWidth="1"/>
    <col min="2318" max="2318" width="13.1796875" style="367" customWidth="1"/>
    <col min="2319" max="2319" width="13" style="367" customWidth="1"/>
    <col min="2320" max="2320" width="10.453125" style="367" customWidth="1"/>
    <col min="2321" max="2556" width="9.1796875" style="367"/>
    <col min="2557" max="2557" width="5" style="367" customWidth="1"/>
    <col min="2558" max="2558" width="17.7265625" style="367" customWidth="1"/>
    <col min="2559" max="2559" width="13.81640625" style="367" customWidth="1"/>
    <col min="2560" max="2560" width="13.1796875" style="367" customWidth="1"/>
    <col min="2561" max="2561" width="12.26953125" style="367" customWidth="1"/>
    <col min="2562" max="2562" width="3" style="367" customWidth="1"/>
    <col min="2563" max="2563" width="20.26953125" style="367" customWidth="1"/>
    <col min="2564" max="2564" width="12.54296875" style="367" customWidth="1"/>
    <col min="2565" max="2565" width="11.7265625" style="367" customWidth="1"/>
    <col min="2566" max="2566" width="9.1796875" style="367"/>
    <col min="2567" max="2567" width="2.81640625" style="367" customWidth="1"/>
    <col min="2568" max="2568" width="18.54296875" style="367" customWidth="1"/>
    <col min="2569" max="2569" width="14.453125" style="367" customWidth="1"/>
    <col min="2570" max="2570" width="13.7265625" style="367" customWidth="1"/>
    <col min="2571" max="2571" width="10.1796875" style="367" customWidth="1"/>
    <col min="2572" max="2572" width="4.453125" style="367" customWidth="1"/>
    <col min="2573" max="2573" width="24" style="367" customWidth="1"/>
    <col min="2574" max="2574" width="13.1796875" style="367" customWidth="1"/>
    <col min="2575" max="2575" width="13" style="367" customWidth="1"/>
    <col min="2576" max="2576" width="10.453125" style="367" customWidth="1"/>
    <col min="2577" max="2812" width="9.1796875" style="367"/>
    <col min="2813" max="2813" width="5" style="367" customWidth="1"/>
    <col min="2814" max="2814" width="17.7265625" style="367" customWidth="1"/>
    <col min="2815" max="2815" width="13.81640625" style="367" customWidth="1"/>
    <col min="2816" max="2816" width="13.1796875" style="367" customWidth="1"/>
    <col min="2817" max="2817" width="12.26953125" style="367" customWidth="1"/>
    <col min="2818" max="2818" width="3" style="367" customWidth="1"/>
    <col min="2819" max="2819" width="20.26953125" style="367" customWidth="1"/>
    <col min="2820" max="2820" width="12.54296875" style="367" customWidth="1"/>
    <col min="2821" max="2821" width="11.7265625" style="367" customWidth="1"/>
    <col min="2822" max="2822" width="9.1796875" style="367"/>
    <col min="2823" max="2823" width="2.81640625" style="367" customWidth="1"/>
    <col min="2824" max="2824" width="18.54296875" style="367" customWidth="1"/>
    <col min="2825" max="2825" width="14.453125" style="367" customWidth="1"/>
    <col min="2826" max="2826" width="13.7265625" style="367" customWidth="1"/>
    <col min="2827" max="2827" width="10.1796875" style="367" customWidth="1"/>
    <col min="2828" max="2828" width="4.453125" style="367" customWidth="1"/>
    <col min="2829" max="2829" width="24" style="367" customWidth="1"/>
    <col min="2830" max="2830" width="13.1796875" style="367" customWidth="1"/>
    <col min="2831" max="2831" width="13" style="367" customWidth="1"/>
    <col min="2832" max="2832" width="10.453125" style="367" customWidth="1"/>
    <col min="2833" max="3068" width="9.1796875" style="367"/>
    <col min="3069" max="3069" width="5" style="367" customWidth="1"/>
    <col min="3070" max="3070" width="17.7265625" style="367" customWidth="1"/>
    <col min="3071" max="3071" width="13.81640625" style="367" customWidth="1"/>
    <col min="3072" max="3072" width="13.1796875" style="367" customWidth="1"/>
    <col min="3073" max="3073" width="12.26953125" style="367" customWidth="1"/>
    <col min="3074" max="3074" width="3" style="367" customWidth="1"/>
    <col min="3075" max="3075" width="20.26953125" style="367" customWidth="1"/>
    <col min="3076" max="3076" width="12.54296875" style="367" customWidth="1"/>
    <col min="3077" max="3077" width="11.7265625" style="367" customWidth="1"/>
    <col min="3078" max="3078" width="9.1796875" style="367"/>
    <col min="3079" max="3079" width="2.81640625" style="367" customWidth="1"/>
    <col min="3080" max="3080" width="18.54296875" style="367" customWidth="1"/>
    <col min="3081" max="3081" width="14.453125" style="367" customWidth="1"/>
    <col min="3082" max="3082" width="13.7265625" style="367" customWidth="1"/>
    <col min="3083" max="3083" width="10.1796875" style="367" customWidth="1"/>
    <col min="3084" max="3084" width="4.453125" style="367" customWidth="1"/>
    <col min="3085" max="3085" width="24" style="367" customWidth="1"/>
    <col min="3086" max="3086" width="13.1796875" style="367" customWidth="1"/>
    <col min="3087" max="3087" width="13" style="367" customWidth="1"/>
    <col min="3088" max="3088" width="10.453125" style="367" customWidth="1"/>
    <col min="3089" max="3324" width="9.1796875" style="367"/>
    <col min="3325" max="3325" width="5" style="367" customWidth="1"/>
    <col min="3326" max="3326" width="17.7265625" style="367" customWidth="1"/>
    <col min="3327" max="3327" width="13.81640625" style="367" customWidth="1"/>
    <col min="3328" max="3328" width="13.1796875" style="367" customWidth="1"/>
    <col min="3329" max="3329" width="12.26953125" style="367" customWidth="1"/>
    <col min="3330" max="3330" width="3" style="367" customWidth="1"/>
    <col min="3331" max="3331" width="20.26953125" style="367" customWidth="1"/>
    <col min="3332" max="3332" width="12.54296875" style="367" customWidth="1"/>
    <col min="3333" max="3333" width="11.7265625" style="367" customWidth="1"/>
    <col min="3334" max="3334" width="9.1796875" style="367"/>
    <col min="3335" max="3335" width="2.81640625" style="367" customWidth="1"/>
    <col min="3336" max="3336" width="18.54296875" style="367" customWidth="1"/>
    <col min="3337" max="3337" width="14.453125" style="367" customWidth="1"/>
    <col min="3338" max="3338" width="13.7265625" style="367" customWidth="1"/>
    <col min="3339" max="3339" width="10.1796875" style="367" customWidth="1"/>
    <col min="3340" max="3340" width="4.453125" style="367" customWidth="1"/>
    <col min="3341" max="3341" width="24" style="367" customWidth="1"/>
    <col min="3342" max="3342" width="13.1796875" style="367" customWidth="1"/>
    <col min="3343" max="3343" width="13" style="367" customWidth="1"/>
    <col min="3344" max="3344" width="10.453125" style="367" customWidth="1"/>
    <col min="3345" max="3580" width="9.1796875" style="367"/>
    <col min="3581" max="3581" width="5" style="367" customWidth="1"/>
    <col min="3582" max="3582" width="17.7265625" style="367" customWidth="1"/>
    <col min="3583" max="3583" width="13.81640625" style="367" customWidth="1"/>
    <col min="3584" max="3584" width="13.1796875" style="367" customWidth="1"/>
    <col min="3585" max="3585" width="12.26953125" style="367" customWidth="1"/>
    <col min="3586" max="3586" width="3" style="367" customWidth="1"/>
    <col min="3587" max="3587" width="20.26953125" style="367" customWidth="1"/>
    <col min="3588" max="3588" width="12.54296875" style="367" customWidth="1"/>
    <col min="3589" max="3589" width="11.7265625" style="367" customWidth="1"/>
    <col min="3590" max="3590" width="9.1796875" style="367"/>
    <col min="3591" max="3591" width="2.81640625" style="367" customWidth="1"/>
    <col min="3592" max="3592" width="18.54296875" style="367" customWidth="1"/>
    <col min="3593" max="3593" width="14.453125" style="367" customWidth="1"/>
    <col min="3594" max="3594" width="13.7265625" style="367" customWidth="1"/>
    <col min="3595" max="3595" width="10.1796875" style="367" customWidth="1"/>
    <col min="3596" max="3596" width="4.453125" style="367" customWidth="1"/>
    <col min="3597" max="3597" width="24" style="367" customWidth="1"/>
    <col min="3598" max="3598" width="13.1796875" style="367" customWidth="1"/>
    <col min="3599" max="3599" width="13" style="367" customWidth="1"/>
    <col min="3600" max="3600" width="10.453125" style="367" customWidth="1"/>
    <col min="3601" max="3836" width="9.1796875" style="367"/>
    <col min="3837" max="3837" width="5" style="367" customWidth="1"/>
    <col min="3838" max="3838" width="17.7265625" style="367" customWidth="1"/>
    <col min="3839" max="3839" width="13.81640625" style="367" customWidth="1"/>
    <col min="3840" max="3840" width="13.1796875" style="367" customWidth="1"/>
    <col min="3841" max="3841" width="12.26953125" style="367" customWidth="1"/>
    <col min="3842" max="3842" width="3" style="367" customWidth="1"/>
    <col min="3843" max="3843" width="20.26953125" style="367" customWidth="1"/>
    <col min="3844" max="3844" width="12.54296875" style="367" customWidth="1"/>
    <col min="3845" max="3845" width="11.7265625" style="367" customWidth="1"/>
    <col min="3846" max="3846" width="9.1796875" style="367"/>
    <col min="3847" max="3847" width="2.81640625" style="367" customWidth="1"/>
    <col min="3848" max="3848" width="18.54296875" style="367" customWidth="1"/>
    <col min="3849" max="3849" width="14.453125" style="367" customWidth="1"/>
    <col min="3850" max="3850" width="13.7265625" style="367" customWidth="1"/>
    <col min="3851" max="3851" width="10.1796875" style="367" customWidth="1"/>
    <col min="3852" max="3852" width="4.453125" style="367" customWidth="1"/>
    <col min="3853" max="3853" width="24" style="367" customWidth="1"/>
    <col min="3854" max="3854" width="13.1796875" style="367" customWidth="1"/>
    <col min="3855" max="3855" width="13" style="367" customWidth="1"/>
    <col min="3856" max="3856" width="10.453125" style="367" customWidth="1"/>
    <col min="3857" max="4092" width="9.1796875" style="367"/>
    <col min="4093" max="4093" width="5" style="367" customWidth="1"/>
    <col min="4094" max="4094" width="17.7265625" style="367" customWidth="1"/>
    <col min="4095" max="4095" width="13.81640625" style="367" customWidth="1"/>
    <col min="4096" max="4096" width="13.1796875" style="367" customWidth="1"/>
    <col min="4097" max="4097" width="12.26953125" style="367" customWidth="1"/>
    <col min="4098" max="4098" width="3" style="367" customWidth="1"/>
    <col min="4099" max="4099" width="20.26953125" style="367" customWidth="1"/>
    <col min="4100" max="4100" width="12.54296875" style="367" customWidth="1"/>
    <col min="4101" max="4101" width="11.7265625" style="367" customWidth="1"/>
    <col min="4102" max="4102" width="9.1796875" style="367"/>
    <col min="4103" max="4103" width="2.81640625" style="367" customWidth="1"/>
    <col min="4104" max="4104" width="18.54296875" style="367" customWidth="1"/>
    <col min="4105" max="4105" width="14.453125" style="367" customWidth="1"/>
    <col min="4106" max="4106" width="13.7265625" style="367" customWidth="1"/>
    <col min="4107" max="4107" width="10.1796875" style="367" customWidth="1"/>
    <col min="4108" max="4108" width="4.453125" style="367" customWidth="1"/>
    <col min="4109" max="4109" width="24" style="367" customWidth="1"/>
    <col min="4110" max="4110" width="13.1796875" style="367" customWidth="1"/>
    <col min="4111" max="4111" width="13" style="367" customWidth="1"/>
    <col min="4112" max="4112" width="10.453125" style="367" customWidth="1"/>
    <col min="4113" max="4348" width="9.1796875" style="367"/>
    <col min="4349" max="4349" width="5" style="367" customWidth="1"/>
    <col min="4350" max="4350" width="17.7265625" style="367" customWidth="1"/>
    <col min="4351" max="4351" width="13.81640625" style="367" customWidth="1"/>
    <col min="4352" max="4352" width="13.1796875" style="367" customWidth="1"/>
    <col min="4353" max="4353" width="12.26953125" style="367" customWidth="1"/>
    <col min="4354" max="4354" width="3" style="367" customWidth="1"/>
    <col min="4355" max="4355" width="20.26953125" style="367" customWidth="1"/>
    <col min="4356" max="4356" width="12.54296875" style="367" customWidth="1"/>
    <col min="4357" max="4357" width="11.7265625" style="367" customWidth="1"/>
    <col min="4358" max="4358" width="9.1796875" style="367"/>
    <col min="4359" max="4359" width="2.81640625" style="367" customWidth="1"/>
    <col min="4360" max="4360" width="18.54296875" style="367" customWidth="1"/>
    <col min="4361" max="4361" width="14.453125" style="367" customWidth="1"/>
    <col min="4362" max="4362" width="13.7265625" style="367" customWidth="1"/>
    <col min="4363" max="4363" width="10.1796875" style="367" customWidth="1"/>
    <col min="4364" max="4364" width="4.453125" style="367" customWidth="1"/>
    <col min="4365" max="4365" width="24" style="367" customWidth="1"/>
    <col min="4366" max="4366" width="13.1796875" style="367" customWidth="1"/>
    <col min="4367" max="4367" width="13" style="367" customWidth="1"/>
    <col min="4368" max="4368" width="10.453125" style="367" customWidth="1"/>
    <col min="4369" max="4604" width="9.1796875" style="367"/>
    <col min="4605" max="4605" width="5" style="367" customWidth="1"/>
    <col min="4606" max="4606" width="17.7265625" style="367" customWidth="1"/>
    <col min="4607" max="4607" width="13.81640625" style="367" customWidth="1"/>
    <col min="4608" max="4608" width="13.1796875" style="367" customWidth="1"/>
    <col min="4609" max="4609" width="12.26953125" style="367" customWidth="1"/>
    <col min="4610" max="4610" width="3" style="367" customWidth="1"/>
    <col min="4611" max="4611" width="20.26953125" style="367" customWidth="1"/>
    <col min="4612" max="4612" width="12.54296875" style="367" customWidth="1"/>
    <col min="4613" max="4613" width="11.7265625" style="367" customWidth="1"/>
    <col min="4614" max="4614" width="9.1796875" style="367"/>
    <col min="4615" max="4615" width="2.81640625" style="367" customWidth="1"/>
    <col min="4616" max="4616" width="18.54296875" style="367" customWidth="1"/>
    <col min="4617" max="4617" width="14.453125" style="367" customWidth="1"/>
    <col min="4618" max="4618" width="13.7265625" style="367" customWidth="1"/>
    <col min="4619" max="4619" width="10.1796875" style="367" customWidth="1"/>
    <col min="4620" max="4620" width="4.453125" style="367" customWidth="1"/>
    <col min="4621" max="4621" width="24" style="367" customWidth="1"/>
    <col min="4622" max="4622" width="13.1796875" style="367" customWidth="1"/>
    <col min="4623" max="4623" width="13" style="367" customWidth="1"/>
    <col min="4624" max="4624" width="10.453125" style="367" customWidth="1"/>
    <col min="4625" max="4860" width="9.1796875" style="367"/>
    <col min="4861" max="4861" width="5" style="367" customWidth="1"/>
    <col min="4862" max="4862" width="17.7265625" style="367" customWidth="1"/>
    <col min="4863" max="4863" width="13.81640625" style="367" customWidth="1"/>
    <col min="4864" max="4864" width="13.1796875" style="367" customWidth="1"/>
    <col min="4865" max="4865" width="12.26953125" style="367" customWidth="1"/>
    <col min="4866" max="4866" width="3" style="367" customWidth="1"/>
    <col min="4867" max="4867" width="20.26953125" style="367" customWidth="1"/>
    <col min="4868" max="4868" width="12.54296875" style="367" customWidth="1"/>
    <col min="4869" max="4869" width="11.7265625" style="367" customWidth="1"/>
    <col min="4870" max="4870" width="9.1796875" style="367"/>
    <col min="4871" max="4871" width="2.81640625" style="367" customWidth="1"/>
    <col min="4872" max="4872" width="18.54296875" style="367" customWidth="1"/>
    <col min="4873" max="4873" width="14.453125" style="367" customWidth="1"/>
    <col min="4874" max="4874" width="13.7265625" style="367" customWidth="1"/>
    <col min="4875" max="4875" width="10.1796875" style="367" customWidth="1"/>
    <col min="4876" max="4876" width="4.453125" style="367" customWidth="1"/>
    <col min="4877" max="4877" width="24" style="367" customWidth="1"/>
    <col min="4878" max="4878" width="13.1796875" style="367" customWidth="1"/>
    <col min="4879" max="4879" width="13" style="367" customWidth="1"/>
    <col min="4880" max="4880" width="10.453125" style="367" customWidth="1"/>
    <col min="4881" max="5116" width="9.1796875" style="367"/>
    <col min="5117" max="5117" width="5" style="367" customWidth="1"/>
    <col min="5118" max="5118" width="17.7265625" style="367" customWidth="1"/>
    <col min="5119" max="5119" width="13.81640625" style="367" customWidth="1"/>
    <col min="5120" max="5120" width="13.1796875" style="367" customWidth="1"/>
    <col min="5121" max="5121" width="12.26953125" style="367" customWidth="1"/>
    <col min="5122" max="5122" width="3" style="367" customWidth="1"/>
    <col min="5123" max="5123" width="20.26953125" style="367" customWidth="1"/>
    <col min="5124" max="5124" width="12.54296875" style="367" customWidth="1"/>
    <col min="5125" max="5125" width="11.7265625" style="367" customWidth="1"/>
    <col min="5126" max="5126" width="9.1796875" style="367"/>
    <col min="5127" max="5127" width="2.81640625" style="367" customWidth="1"/>
    <col min="5128" max="5128" width="18.54296875" style="367" customWidth="1"/>
    <col min="5129" max="5129" width="14.453125" style="367" customWidth="1"/>
    <col min="5130" max="5130" width="13.7265625" style="367" customWidth="1"/>
    <col min="5131" max="5131" width="10.1796875" style="367" customWidth="1"/>
    <col min="5132" max="5132" width="4.453125" style="367" customWidth="1"/>
    <col min="5133" max="5133" width="24" style="367" customWidth="1"/>
    <col min="5134" max="5134" width="13.1796875" style="367" customWidth="1"/>
    <col min="5135" max="5135" width="13" style="367" customWidth="1"/>
    <col min="5136" max="5136" width="10.453125" style="367" customWidth="1"/>
    <col min="5137" max="5372" width="9.1796875" style="367"/>
    <col min="5373" max="5373" width="5" style="367" customWidth="1"/>
    <col min="5374" max="5374" width="17.7265625" style="367" customWidth="1"/>
    <col min="5375" max="5375" width="13.81640625" style="367" customWidth="1"/>
    <col min="5376" max="5376" width="13.1796875" style="367" customWidth="1"/>
    <col min="5377" max="5377" width="12.26953125" style="367" customWidth="1"/>
    <col min="5378" max="5378" width="3" style="367" customWidth="1"/>
    <col min="5379" max="5379" width="20.26953125" style="367" customWidth="1"/>
    <col min="5380" max="5380" width="12.54296875" style="367" customWidth="1"/>
    <col min="5381" max="5381" width="11.7265625" style="367" customWidth="1"/>
    <col min="5382" max="5382" width="9.1796875" style="367"/>
    <col min="5383" max="5383" width="2.81640625" style="367" customWidth="1"/>
    <col min="5384" max="5384" width="18.54296875" style="367" customWidth="1"/>
    <col min="5385" max="5385" width="14.453125" style="367" customWidth="1"/>
    <col min="5386" max="5386" width="13.7265625" style="367" customWidth="1"/>
    <col min="5387" max="5387" width="10.1796875" style="367" customWidth="1"/>
    <col min="5388" max="5388" width="4.453125" style="367" customWidth="1"/>
    <col min="5389" max="5389" width="24" style="367" customWidth="1"/>
    <col min="5390" max="5390" width="13.1796875" style="367" customWidth="1"/>
    <col min="5391" max="5391" width="13" style="367" customWidth="1"/>
    <col min="5392" max="5392" width="10.453125" style="367" customWidth="1"/>
    <col min="5393" max="5628" width="9.1796875" style="367"/>
    <col min="5629" max="5629" width="5" style="367" customWidth="1"/>
    <col min="5630" max="5630" width="17.7265625" style="367" customWidth="1"/>
    <col min="5631" max="5631" width="13.81640625" style="367" customWidth="1"/>
    <col min="5632" max="5632" width="13.1796875" style="367" customWidth="1"/>
    <col min="5633" max="5633" width="12.26953125" style="367" customWidth="1"/>
    <col min="5634" max="5634" width="3" style="367" customWidth="1"/>
    <col min="5635" max="5635" width="20.26953125" style="367" customWidth="1"/>
    <col min="5636" max="5636" width="12.54296875" style="367" customWidth="1"/>
    <col min="5637" max="5637" width="11.7265625" style="367" customWidth="1"/>
    <col min="5638" max="5638" width="9.1796875" style="367"/>
    <col min="5639" max="5639" width="2.81640625" style="367" customWidth="1"/>
    <col min="5640" max="5640" width="18.54296875" style="367" customWidth="1"/>
    <col min="5641" max="5641" width="14.453125" style="367" customWidth="1"/>
    <col min="5642" max="5642" width="13.7265625" style="367" customWidth="1"/>
    <col min="5643" max="5643" width="10.1796875" style="367" customWidth="1"/>
    <col min="5644" max="5644" width="4.453125" style="367" customWidth="1"/>
    <col min="5645" max="5645" width="24" style="367" customWidth="1"/>
    <col min="5646" max="5646" width="13.1796875" style="367" customWidth="1"/>
    <col min="5647" max="5647" width="13" style="367" customWidth="1"/>
    <col min="5648" max="5648" width="10.453125" style="367" customWidth="1"/>
    <col min="5649" max="5884" width="9.1796875" style="367"/>
    <col min="5885" max="5885" width="5" style="367" customWidth="1"/>
    <col min="5886" max="5886" width="17.7265625" style="367" customWidth="1"/>
    <col min="5887" max="5887" width="13.81640625" style="367" customWidth="1"/>
    <col min="5888" max="5888" width="13.1796875" style="367" customWidth="1"/>
    <col min="5889" max="5889" width="12.26953125" style="367" customWidth="1"/>
    <col min="5890" max="5890" width="3" style="367" customWidth="1"/>
    <col min="5891" max="5891" width="20.26953125" style="367" customWidth="1"/>
    <col min="5892" max="5892" width="12.54296875" style="367" customWidth="1"/>
    <col min="5893" max="5893" width="11.7265625" style="367" customWidth="1"/>
    <col min="5894" max="5894" width="9.1796875" style="367"/>
    <col min="5895" max="5895" width="2.81640625" style="367" customWidth="1"/>
    <col min="5896" max="5896" width="18.54296875" style="367" customWidth="1"/>
    <col min="5897" max="5897" width="14.453125" style="367" customWidth="1"/>
    <col min="5898" max="5898" width="13.7265625" style="367" customWidth="1"/>
    <col min="5899" max="5899" width="10.1796875" style="367" customWidth="1"/>
    <col min="5900" max="5900" width="4.453125" style="367" customWidth="1"/>
    <col min="5901" max="5901" width="24" style="367" customWidth="1"/>
    <col min="5902" max="5902" width="13.1796875" style="367" customWidth="1"/>
    <col min="5903" max="5903" width="13" style="367" customWidth="1"/>
    <col min="5904" max="5904" width="10.453125" style="367" customWidth="1"/>
    <col min="5905" max="6140" width="9.1796875" style="367"/>
    <col min="6141" max="6141" width="5" style="367" customWidth="1"/>
    <col min="6142" max="6142" width="17.7265625" style="367" customWidth="1"/>
    <col min="6143" max="6143" width="13.81640625" style="367" customWidth="1"/>
    <col min="6144" max="6144" width="13.1796875" style="367" customWidth="1"/>
    <col min="6145" max="6145" width="12.26953125" style="367" customWidth="1"/>
    <col min="6146" max="6146" width="3" style="367" customWidth="1"/>
    <col min="6147" max="6147" width="20.26953125" style="367" customWidth="1"/>
    <col min="6148" max="6148" width="12.54296875" style="367" customWidth="1"/>
    <col min="6149" max="6149" width="11.7265625" style="367" customWidth="1"/>
    <col min="6150" max="6150" width="9.1796875" style="367"/>
    <col min="6151" max="6151" width="2.81640625" style="367" customWidth="1"/>
    <col min="6152" max="6152" width="18.54296875" style="367" customWidth="1"/>
    <col min="6153" max="6153" width="14.453125" style="367" customWidth="1"/>
    <col min="6154" max="6154" width="13.7265625" style="367" customWidth="1"/>
    <col min="6155" max="6155" width="10.1796875" style="367" customWidth="1"/>
    <col min="6156" max="6156" width="4.453125" style="367" customWidth="1"/>
    <col min="6157" max="6157" width="24" style="367" customWidth="1"/>
    <col min="6158" max="6158" width="13.1796875" style="367" customWidth="1"/>
    <col min="6159" max="6159" width="13" style="367" customWidth="1"/>
    <col min="6160" max="6160" width="10.453125" style="367" customWidth="1"/>
    <col min="6161" max="6396" width="9.1796875" style="367"/>
    <col min="6397" max="6397" width="5" style="367" customWidth="1"/>
    <col min="6398" max="6398" width="17.7265625" style="367" customWidth="1"/>
    <col min="6399" max="6399" width="13.81640625" style="367" customWidth="1"/>
    <col min="6400" max="6400" width="13.1796875" style="367" customWidth="1"/>
    <col min="6401" max="6401" width="12.26953125" style="367" customWidth="1"/>
    <col min="6402" max="6402" width="3" style="367" customWidth="1"/>
    <col min="6403" max="6403" width="20.26953125" style="367" customWidth="1"/>
    <col min="6404" max="6404" width="12.54296875" style="367" customWidth="1"/>
    <col min="6405" max="6405" width="11.7265625" style="367" customWidth="1"/>
    <col min="6406" max="6406" width="9.1796875" style="367"/>
    <col min="6407" max="6407" width="2.81640625" style="367" customWidth="1"/>
    <col min="6408" max="6408" width="18.54296875" style="367" customWidth="1"/>
    <col min="6409" max="6409" width="14.453125" style="367" customWidth="1"/>
    <col min="6410" max="6410" width="13.7265625" style="367" customWidth="1"/>
    <col min="6411" max="6411" width="10.1796875" style="367" customWidth="1"/>
    <col min="6412" max="6412" width="4.453125" style="367" customWidth="1"/>
    <col min="6413" max="6413" width="24" style="367" customWidth="1"/>
    <col min="6414" max="6414" width="13.1796875" style="367" customWidth="1"/>
    <col min="6415" max="6415" width="13" style="367" customWidth="1"/>
    <col min="6416" max="6416" width="10.453125" style="367" customWidth="1"/>
    <col min="6417" max="6652" width="9.1796875" style="367"/>
    <col min="6653" max="6653" width="5" style="367" customWidth="1"/>
    <col min="6654" max="6654" width="17.7265625" style="367" customWidth="1"/>
    <col min="6655" max="6655" width="13.81640625" style="367" customWidth="1"/>
    <col min="6656" max="6656" width="13.1796875" style="367" customWidth="1"/>
    <col min="6657" max="6657" width="12.26953125" style="367" customWidth="1"/>
    <col min="6658" max="6658" width="3" style="367" customWidth="1"/>
    <col min="6659" max="6659" width="20.26953125" style="367" customWidth="1"/>
    <col min="6660" max="6660" width="12.54296875" style="367" customWidth="1"/>
    <col min="6661" max="6661" width="11.7265625" style="367" customWidth="1"/>
    <col min="6662" max="6662" width="9.1796875" style="367"/>
    <col min="6663" max="6663" width="2.81640625" style="367" customWidth="1"/>
    <col min="6664" max="6664" width="18.54296875" style="367" customWidth="1"/>
    <col min="6665" max="6665" width="14.453125" style="367" customWidth="1"/>
    <col min="6666" max="6666" width="13.7265625" style="367" customWidth="1"/>
    <col min="6667" max="6667" width="10.1796875" style="367" customWidth="1"/>
    <col min="6668" max="6668" width="4.453125" style="367" customWidth="1"/>
    <col min="6669" max="6669" width="24" style="367" customWidth="1"/>
    <col min="6670" max="6670" width="13.1796875" style="367" customWidth="1"/>
    <col min="6671" max="6671" width="13" style="367" customWidth="1"/>
    <col min="6672" max="6672" width="10.453125" style="367" customWidth="1"/>
    <col min="6673" max="6908" width="9.1796875" style="367"/>
    <col min="6909" max="6909" width="5" style="367" customWidth="1"/>
    <col min="6910" max="6910" width="17.7265625" style="367" customWidth="1"/>
    <col min="6911" max="6911" width="13.81640625" style="367" customWidth="1"/>
    <col min="6912" max="6912" width="13.1796875" style="367" customWidth="1"/>
    <col min="6913" max="6913" width="12.26953125" style="367" customWidth="1"/>
    <col min="6914" max="6914" width="3" style="367" customWidth="1"/>
    <col min="6915" max="6915" width="20.26953125" style="367" customWidth="1"/>
    <col min="6916" max="6916" width="12.54296875" style="367" customWidth="1"/>
    <col min="6917" max="6917" width="11.7265625" style="367" customWidth="1"/>
    <col min="6918" max="6918" width="9.1796875" style="367"/>
    <col min="6919" max="6919" width="2.81640625" style="367" customWidth="1"/>
    <col min="6920" max="6920" width="18.54296875" style="367" customWidth="1"/>
    <col min="6921" max="6921" width="14.453125" style="367" customWidth="1"/>
    <col min="6922" max="6922" width="13.7265625" style="367" customWidth="1"/>
    <col min="6923" max="6923" width="10.1796875" style="367" customWidth="1"/>
    <col min="6924" max="6924" width="4.453125" style="367" customWidth="1"/>
    <col min="6925" max="6925" width="24" style="367" customWidth="1"/>
    <col min="6926" max="6926" width="13.1796875" style="367" customWidth="1"/>
    <col min="6927" max="6927" width="13" style="367" customWidth="1"/>
    <col min="6928" max="6928" width="10.453125" style="367" customWidth="1"/>
    <col min="6929" max="7164" width="9.1796875" style="367"/>
    <col min="7165" max="7165" width="5" style="367" customWidth="1"/>
    <col min="7166" max="7166" width="17.7265625" style="367" customWidth="1"/>
    <col min="7167" max="7167" width="13.81640625" style="367" customWidth="1"/>
    <col min="7168" max="7168" width="13.1796875" style="367" customWidth="1"/>
    <col min="7169" max="7169" width="12.26953125" style="367" customWidth="1"/>
    <col min="7170" max="7170" width="3" style="367" customWidth="1"/>
    <col min="7171" max="7171" width="20.26953125" style="367" customWidth="1"/>
    <col min="7172" max="7172" width="12.54296875" style="367" customWidth="1"/>
    <col min="7173" max="7173" width="11.7265625" style="367" customWidth="1"/>
    <col min="7174" max="7174" width="9.1796875" style="367"/>
    <col min="7175" max="7175" width="2.81640625" style="367" customWidth="1"/>
    <col min="7176" max="7176" width="18.54296875" style="367" customWidth="1"/>
    <col min="7177" max="7177" width="14.453125" style="367" customWidth="1"/>
    <col min="7178" max="7178" width="13.7265625" style="367" customWidth="1"/>
    <col min="7179" max="7179" width="10.1796875" style="367" customWidth="1"/>
    <col min="7180" max="7180" width="4.453125" style="367" customWidth="1"/>
    <col min="7181" max="7181" width="24" style="367" customWidth="1"/>
    <col min="7182" max="7182" width="13.1796875" style="367" customWidth="1"/>
    <col min="7183" max="7183" width="13" style="367" customWidth="1"/>
    <col min="7184" max="7184" width="10.453125" style="367" customWidth="1"/>
    <col min="7185" max="7420" width="9.1796875" style="367"/>
    <col min="7421" max="7421" width="5" style="367" customWidth="1"/>
    <col min="7422" max="7422" width="17.7265625" style="367" customWidth="1"/>
    <col min="7423" max="7423" width="13.81640625" style="367" customWidth="1"/>
    <col min="7424" max="7424" width="13.1796875" style="367" customWidth="1"/>
    <col min="7425" max="7425" width="12.26953125" style="367" customWidth="1"/>
    <col min="7426" max="7426" width="3" style="367" customWidth="1"/>
    <col min="7427" max="7427" width="20.26953125" style="367" customWidth="1"/>
    <col min="7428" max="7428" width="12.54296875" style="367" customWidth="1"/>
    <col min="7429" max="7429" width="11.7265625" style="367" customWidth="1"/>
    <col min="7430" max="7430" width="9.1796875" style="367"/>
    <col min="7431" max="7431" width="2.81640625" style="367" customWidth="1"/>
    <col min="7432" max="7432" width="18.54296875" style="367" customWidth="1"/>
    <col min="7433" max="7433" width="14.453125" style="367" customWidth="1"/>
    <col min="7434" max="7434" width="13.7265625" style="367" customWidth="1"/>
    <col min="7435" max="7435" width="10.1796875" style="367" customWidth="1"/>
    <col min="7436" max="7436" width="4.453125" style="367" customWidth="1"/>
    <col min="7437" max="7437" width="24" style="367" customWidth="1"/>
    <col min="7438" max="7438" width="13.1796875" style="367" customWidth="1"/>
    <col min="7439" max="7439" width="13" style="367" customWidth="1"/>
    <col min="7440" max="7440" width="10.453125" style="367" customWidth="1"/>
    <col min="7441" max="7676" width="9.1796875" style="367"/>
    <col min="7677" max="7677" width="5" style="367" customWidth="1"/>
    <col min="7678" max="7678" width="17.7265625" style="367" customWidth="1"/>
    <col min="7679" max="7679" width="13.81640625" style="367" customWidth="1"/>
    <col min="7680" max="7680" width="13.1796875" style="367" customWidth="1"/>
    <col min="7681" max="7681" width="12.26953125" style="367" customWidth="1"/>
    <col min="7682" max="7682" width="3" style="367" customWidth="1"/>
    <col min="7683" max="7683" width="20.26953125" style="367" customWidth="1"/>
    <col min="7684" max="7684" width="12.54296875" style="367" customWidth="1"/>
    <col min="7685" max="7685" width="11.7265625" style="367" customWidth="1"/>
    <col min="7686" max="7686" width="9.1796875" style="367"/>
    <col min="7687" max="7687" width="2.81640625" style="367" customWidth="1"/>
    <col min="7688" max="7688" width="18.54296875" style="367" customWidth="1"/>
    <col min="7689" max="7689" width="14.453125" style="367" customWidth="1"/>
    <col min="7690" max="7690" width="13.7265625" style="367" customWidth="1"/>
    <col min="7691" max="7691" width="10.1796875" style="367" customWidth="1"/>
    <col min="7692" max="7692" width="4.453125" style="367" customWidth="1"/>
    <col min="7693" max="7693" width="24" style="367" customWidth="1"/>
    <col min="7694" max="7694" width="13.1796875" style="367" customWidth="1"/>
    <col min="7695" max="7695" width="13" style="367" customWidth="1"/>
    <col min="7696" max="7696" width="10.453125" style="367" customWidth="1"/>
    <col min="7697" max="7932" width="9.1796875" style="367"/>
    <col min="7933" max="7933" width="5" style="367" customWidth="1"/>
    <col min="7934" max="7934" width="17.7265625" style="367" customWidth="1"/>
    <col min="7935" max="7935" width="13.81640625" style="367" customWidth="1"/>
    <col min="7936" max="7936" width="13.1796875" style="367" customWidth="1"/>
    <col min="7937" max="7937" width="12.26953125" style="367" customWidth="1"/>
    <col min="7938" max="7938" width="3" style="367" customWidth="1"/>
    <col min="7939" max="7939" width="20.26953125" style="367" customWidth="1"/>
    <col min="7940" max="7940" width="12.54296875" style="367" customWidth="1"/>
    <col min="7941" max="7941" width="11.7265625" style="367" customWidth="1"/>
    <col min="7942" max="7942" width="9.1796875" style="367"/>
    <col min="7943" max="7943" width="2.81640625" style="367" customWidth="1"/>
    <col min="7944" max="7944" width="18.54296875" style="367" customWidth="1"/>
    <col min="7945" max="7945" width="14.453125" style="367" customWidth="1"/>
    <col min="7946" max="7946" width="13.7265625" style="367" customWidth="1"/>
    <col min="7947" max="7947" width="10.1796875" style="367" customWidth="1"/>
    <col min="7948" max="7948" width="4.453125" style="367" customWidth="1"/>
    <col min="7949" max="7949" width="24" style="367" customWidth="1"/>
    <col min="7950" max="7950" width="13.1796875" style="367" customWidth="1"/>
    <col min="7951" max="7951" width="13" style="367" customWidth="1"/>
    <col min="7952" max="7952" width="10.453125" style="367" customWidth="1"/>
    <col min="7953" max="8188" width="9.1796875" style="367"/>
    <col min="8189" max="8189" width="5" style="367" customWidth="1"/>
    <col min="8190" max="8190" width="17.7265625" style="367" customWidth="1"/>
    <col min="8191" max="8191" width="13.81640625" style="367" customWidth="1"/>
    <col min="8192" max="8192" width="13.1796875" style="367" customWidth="1"/>
    <col min="8193" max="8193" width="12.26953125" style="367" customWidth="1"/>
    <col min="8194" max="8194" width="3" style="367" customWidth="1"/>
    <col min="8195" max="8195" width="20.26953125" style="367" customWidth="1"/>
    <col min="8196" max="8196" width="12.54296875" style="367" customWidth="1"/>
    <col min="8197" max="8197" width="11.7265625" style="367" customWidth="1"/>
    <col min="8198" max="8198" width="9.1796875" style="367"/>
    <col min="8199" max="8199" width="2.81640625" style="367" customWidth="1"/>
    <col min="8200" max="8200" width="18.54296875" style="367" customWidth="1"/>
    <col min="8201" max="8201" width="14.453125" style="367" customWidth="1"/>
    <col min="8202" max="8202" width="13.7265625" style="367" customWidth="1"/>
    <col min="8203" max="8203" width="10.1796875" style="367" customWidth="1"/>
    <col min="8204" max="8204" width="4.453125" style="367" customWidth="1"/>
    <col min="8205" max="8205" width="24" style="367" customWidth="1"/>
    <col min="8206" max="8206" width="13.1796875" style="367" customWidth="1"/>
    <col min="8207" max="8207" width="13" style="367" customWidth="1"/>
    <col min="8208" max="8208" width="10.453125" style="367" customWidth="1"/>
    <col min="8209" max="8444" width="9.1796875" style="367"/>
    <col min="8445" max="8445" width="5" style="367" customWidth="1"/>
    <col min="8446" max="8446" width="17.7265625" style="367" customWidth="1"/>
    <col min="8447" max="8447" width="13.81640625" style="367" customWidth="1"/>
    <col min="8448" max="8448" width="13.1796875" style="367" customWidth="1"/>
    <col min="8449" max="8449" width="12.26953125" style="367" customWidth="1"/>
    <col min="8450" max="8450" width="3" style="367" customWidth="1"/>
    <col min="8451" max="8451" width="20.26953125" style="367" customWidth="1"/>
    <col min="8452" max="8452" width="12.54296875" style="367" customWidth="1"/>
    <col min="8453" max="8453" width="11.7265625" style="367" customWidth="1"/>
    <col min="8454" max="8454" width="9.1796875" style="367"/>
    <col min="8455" max="8455" width="2.81640625" style="367" customWidth="1"/>
    <col min="8456" max="8456" width="18.54296875" style="367" customWidth="1"/>
    <col min="8457" max="8457" width="14.453125" style="367" customWidth="1"/>
    <col min="8458" max="8458" width="13.7265625" style="367" customWidth="1"/>
    <col min="8459" max="8459" width="10.1796875" style="367" customWidth="1"/>
    <col min="8460" max="8460" width="4.453125" style="367" customWidth="1"/>
    <col min="8461" max="8461" width="24" style="367" customWidth="1"/>
    <col min="8462" max="8462" width="13.1796875" style="367" customWidth="1"/>
    <col min="8463" max="8463" width="13" style="367" customWidth="1"/>
    <col min="8464" max="8464" width="10.453125" style="367" customWidth="1"/>
    <col min="8465" max="8700" width="9.1796875" style="367"/>
    <col min="8701" max="8701" width="5" style="367" customWidth="1"/>
    <col min="8702" max="8702" width="17.7265625" style="367" customWidth="1"/>
    <col min="8703" max="8703" width="13.81640625" style="367" customWidth="1"/>
    <col min="8704" max="8704" width="13.1796875" style="367" customWidth="1"/>
    <col min="8705" max="8705" width="12.26953125" style="367" customWidth="1"/>
    <col min="8706" max="8706" width="3" style="367" customWidth="1"/>
    <col min="8707" max="8707" width="20.26953125" style="367" customWidth="1"/>
    <col min="8708" max="8708" width="12.54296875" style="367" customWidth="1"/>
    <col min="8709" max="8709" width="11.7265625" style="367" customWidth="1"/>
    <col min="8710" max="8710" width="9.1796875" style="367"/>
    <col min="8711" max="8711" width="2.81640625" style="367" customWidth="1"/>
    <col min="8712" max="8712" width="18.54296875" style="367" customWidth="1"/>
    <col min="8713" max="8713" width="14.453125" style="367" customWidth="1"/>
    <col min="8714" max="8714" width="13.7265625" style="367" customWidth="1"/>
    <col min="8715" max="8715" width="10.1796875" style="367" customWidth="1"/>
    <col min="8716" max="8716" width="4.453125" style="367" customWidth="1"/>
    <col min="8717" max="8717" width="24" style="367" customWidth="1"/>
    <col min="8718" max="8718" width="13.1796875" style="367" customWidth="1"/>
    <col min="8719" max="8719" width="13" style="367" customWidth="1"/>
    <col min="8720" max="8720" width="10.453125" style="367" customWidth="1"/>
    <col min="8721" max="8956" width="9.1796875" style="367"/>
    <col min="8957" max="8957" width="5" style="367" customWidth="1"/>
    <col min="8958" max="8958" width="17.7265625" style="367" customWidth="1"/>
    <col min="8959" max="8959" width="13.81640625" style="367" customWidth="1"/>
    <col min="8960" max="8960" width="13.1796875" style="367" customWidth="1"/>
    <col min="8961" max="8961" width="12.26953125" style="367" customWidth="1"/>
    <col min="8962" max="8962" width="3" style="367" customWidth="1"/>
    <col min="8963" max="8963" width="20.26953125" style="367" customWidth="1"/>
    <col min="8964" max="8964" width="12.54296875" style="367" customWidth="1"/>
    <col min="8965" max="8965" width="11.7265625" style="367" customWidth="1"/>
    <col min="8966" max="8966" width="9.1796875" style="367"/>
    <col min="8967" max="8967" width="2.81640625" style="367" customWidth="1"/>
    <col min="8968" max="8968" width="18.54296875" style="367" customWidth="1"/>
    <col min="8969" max="8969" width="14.453125" style="367" customWidth="1"/>
    <col min="8970" max="8970" width="13.7265625" style="367" customWidth="1"/>
    <col min="8971" max="8971" width="10.1796875" style="367" customWidth="1"/>
    <col min="8972" max="8972" width="4.453125" style="367" customWidth="1"/>
    <col min="8973" max="8973" width="24" style="367" customWidth="1"/>
    <col min="8974" max="8974" width="13.1796875" style="367" customWidth="1"/>
    <col min="8975" max="8975" width="13" style="367" customWidth="1"/>
    <col min="8976" max="8976" width="10.453125" style="367" customWidth="1"/>
    <col min="8977" max="9212" width="9.1796875" style="367"/>
    <col min="9213" max="9213" width="5" style="367" customWidth="1"/>
    <col min="9214" max="9214" width="17.7265625" style="367" customWidth="1"/>
    <col min="9215" max="9215" width="13.81640625" style="367" customWidth="1"/>
    <col min="9216" max="9216" width="13.1796875" style="367" customWidth="1"/>
    <col min="9217" max="9217" width="12.26953125" style="367" customWidth="1"/>
    <col min="9218" max="9218" width="3" style="367" customWidth="1"/>
    <col min="9219" max="9219" width="20.26953125" style="367" customWidth="1"/>
    <col min="9220" max="9220" width="12.54296875" style="367" customWidth="1"/>
    <col min="9221" max="9221" width="11.7265625" style="367" customWidth="1"/>
    <col min="9222" max="9222" width="9.1796875" style="367"/>
    <col min="9223" max="9223" width="2.81640625" style="367" customWidth="1"/>
    <col min="9224" max="9224" width="18.54296875" style="367" customWidth="1"/>
    <col min="9225" max="9225" width="14.453125" style="367" customWidth="1"/>
    <col min="9226" max="9226" width="13.7265625" style="367" customWidth="1"/>
    <col min="9227" max="9227" width="10.1796875" style="367" customWidth="1"/>
    <col min="9228" max="9228" width="4.453125" style="367" customWidth="1"/>
    <col min="9229" max="9229" width="24" style="367" customWidth="1"/>
    <col min="9230" max="9230" width="13.1796875" style="367" customWidth="1"/>
    <col min="9231" max="9231" width="13" style="367" customWidth="1"/>
    <col min="9232" max="9232" width="10.453125" style="367" customWidth="1"/>
    <col min="9233" max="9468" width="9.1796875" style="367"/>
    <col min="9469" max="9469" width="5" style="367" customWidth="1"/>
    <col min="9470" max="9470" width="17.7265625" style="367" customWidth="1"/>
    <col min="9471" max="9471" width="13.81640625" style="367" customWidth="1"/>
    <col min="9472" max="9472" width="13.1796875" style="367" customWidth="1"/>
    <col min="9473" max="9473" width="12.26953125" style="367" customWidth="1"/>
    <col min="9474" max="9474" width="3" style="367" customWidth="1"/>
    <col min="9475" max="9475" width="20.26953125" style="367" customWidth="1"/>
    <col min="9476" max="9476" width="12.54296875" style="367" customWidth="1"/>
    <col min="9477" max="9477" width="11.7265625" style="367" customWidth="1"/>
    <col min="9478" max="9478" width="9.1796875" style="367"/>
    <col min="9479" max="9479" width="2.81640625" style="367" customWidth="1"/>
    <col min="9480" max="9480" width="18.54296875" style="367" customWidth="1"/>
    <col min="9481" max="9481" width="14.453125" style="367" customWidth="1"/>
    <col min="9482" max="9482" width="13.7265625" style="367" customWidth="1"/>
    <col min="9483" max="9483" width="10.1796875" style="367" customWidth="1"/>
    <col min="9484" max="9484" width="4.453125" style="367" customWidth="1"/>
    <col min="9485" max="9485" width="24" style="367" customWidth="1"/>
    <col min="9486" max="9486" width="13.1796875" style="367" customWidth="1"/>
    <col min="9487" max="9487" width="13" style="367" customWidth="1"/>
    <col min="9488" max="9488" width="10.453125" style="367" customWidth="1"/>
    <col min="9489" max="9724" width="9.1796875" style="367"/>
    <col min="9725" max="9725" width="5" style="367" customWidth="1"/>
    <col min="9726" max="9726" width="17.7265625" style="367" customWidth="1"/>
    <col min="9727" max="9727" width="13.81640625" style="367" customWidth="1"/>
    <col min="9728" max="9728" width="13.1796875" style="367" customWidth="1"/>
    <col min="9729" max="9729" width="12.26953125" style="367" customWidth="1"/>
    <col min="9730" max="9730" width="3" style="367" customWidth="1"/>
    <col min="9731" max="9731" width="20.26953125" style="367" customWidth="1"/>
    <col min="9732" max="9732" width="12.54296875" style="367" customWidth="1"/>
    <col min="9733" max="9733" width="11.7265625" style="367" customWidth="1"/>
    <col min="9734" max="9734" width="9.1796875" style="367"/>
    <col min="9735" max="9735" width="2.81640625" style="367" customWidth="1"/>
    <col min="9736" max="9736" width="18.54296875" style="367" customWidth="1"/>
    <col min="9737" max="9737" width="14.453125" style="367" customWidth="1"/>
    <col min="9738" max="9738" width="13.7265625" style="367" customWidth="1"/>
    <col min="9739" max="9739" width="10.1796875" style="367" customWidth="1"/>
    <col min="9740" max="9740" width="4.453125" style="367" customWidth="1"/>
    <col min="9741" max="9741" width="24" style="367" customWidth="1"/>
    <col min="9742" max="9742" width="13.1796875" style="367" customWidth="1"/>
    <col min="9743" max="9743" width="13" style="367" customWidth="1"/>
    <col min="9744" max="9744" width="10.453125" style="367" customWidth="1"/>
    <col min="9745" max="9980" width="9.1796875" style="367"/>
    <col min="9981" max="9981" width="5" style="367" customWidth="1"/>
    <col min="9982" max="9982" width="17.7265625" style="367" customWidth="1"/>
    <col min="9983" max="9983" width="13.81640625" style="367" customWidth="1"/>
    <col min="9984" max="9984" width="13.1796875" style="367" customWidth="1"/>
    <col min="9985" max="9985" width="12.26953125" style="367" customWidth="1"/>
    <col min="9986" max="9986" width="3" style="367" customWidth="1"/>
    <col min="9987" max="9987" width="20.26953125" style="367" customWidth="1"/>
    <col min="9988" max="9988" width="12.54296875" style="367" customWidth="1"/>
    <col min="9989" max="9989" width="11.7265625" style="367" customWidth="1"/>
    <col min="9990" max="9990" width="9.1796875" style="367"/>
    <col min="9991" max="9991" width="2.81640625" style="367" customWidth="1"/>
    <col min="9992" max="9992" width="18.54296875" style="367" customWidth="1"/>
    <col min="9993" max="9993" width="14.453125" style="367" customWidth="1"/>
    <col min="9994" max="9994" width="13.7265625" style="367" customWidth="1"/>
    <col min="9995" max="9995" width="10.1796875" style="367" customWidth="1"/>
    <col min="9996" max="9996" width="4.453125" style="367" customWidth="1"/>
    <col min="9997" max="9997" width="24" style="367" customWidth="1"/>
    <col min="9998" max="9998" width="13.1796875" style="367" customWidth="1"/>
    <col min="9999" max="9999" width="13" style="367" customWidth="1"/>
    <col min="10000" max="10000" width="10.453125" style="367" customWidth="1"/>
    <col min="10001" max="10236" width="9.1796875" style="367"/>
    <col min="10237" max="10237" width="5" style="367" customWidth="1"/>
    <col min="10238" max="10238" width="17.7265625" style="367" customWidth="1"/>
    <col min="10239" max="10239" width="13.81640625" style="367" customWidth="1"/>
    <col min="10240" max="10240" width="13.1796875" style="367" customWidth="1"/>
    <col min="10241" max="10241" width="12.26953125" style="367" customWidth="1"/>
    <col min="10242" max="10242" width="3" style="367" customWidth="1"/>
    <col min="10243" max="10243" width="20.26953125" style="367" customWidth="1"/>
    <col min="10244" max="10244" width="12.54296875" style="367" customWidth="1"/>
    <col min="10245" max="10245" width="11.7265625" style="367" customWidth="1"/>
    <col min="10246" max="10246" width="9.1796875" style="367"/>
    <col min="10247" max="10247" width="2.81640625" style="367" customWidth="1"/>
    <col min="10248" max="10248" width="18.54296875" style="367" customWidth="1"/>
    <col min="10249" max="10249" width="14.453125" style="367" customWidth="1"/>
    <col min="10250" max="10250" width="13.7265625" style="367" customWidth="1"/>
    <col min="10251" max="10251" width="10.1796875" style="367" customWidth="1"/>
    <col min="10252" max="10252" width="4.453125" style="367" customWidth="1"/>
    <col min="10253" max="10253" width="24" style="367" customWidth="1"/>
    <col min="10254" max="10254" width="13.1796875" style="367" customWidth="1"/>
    <col min="10255" max="10255" width="13" style="367" customWidth="1"/>
    <col min="10256" max="10256" width="10.453125" style="367" customWidth="1"/>
    <col min="10257" max="10492" width="9.1796875" style="367"/>
    <col min="10493" max="10493" width="5" style="367" customWidth="1"/>
    <col min="10494" max="10494" width="17.7265625" style="367" customWidth="1"/>
    <col min="10495" max="10495" width="13.81640625" style="367" customWidth="1"/>
    <col min="10496" max="10496" width="13.1796875" style="367" customWidth="1"/>
    <col min="10497" max="10497" width="12.26953125" style="367" customWidth="1"/>
    <col min="10498" max="10498" width="3" style="367" customWidth="1"/>
    <col min="10499" max="10499" width="20.26953125" style="367" customWidth="1"/>
    <col min="10500" max="10500" width="12.54296875" style="367" customWidth="1"/>
    <col min="10501" max="10501" width="11.7265625" style="367" customWidth="1"/>
    <col min="10502" max="10502" width="9.1796875" style="367"/>
    <col min="10503" max="10503" width="2.81640625" style="367" customWidth="1"/>
    <col min="10504" max="10504" width="18.54296875" style="367" customWidth="1"/>
    <col min="10505" max="10505" width="14.453125" style="367" customWidth="1"/>
    <col min="10506" max="10506" width="13.7265625" style="367" customWidth="1"/>
    <col min="10507" max="10507" width="10.1796875" style="367" customWidth="1"/>
    <col min="10508" max="10508" width="4.453125" style="367" customWidth="1"/>
    <col min="10509" max="10509" width="24" style="367" customWidth="1"/>
    <col min="10510" max="10510" width="13.1796875" style="367" customWidth="1"/>
    <col min="10511" max="10511" width="13" style="367" customWidth="1"/>
    <col min="10512" max="10512" width="10.453125" style="367" customWidth="1"/>
    <col min="10513" max="10748" width="9.1796875" style="367"/>
    <col min="10749" max="10749" width="5" style="367" customWidth="1"/>
    <col min="10750" max="10750" width="17.7265625" style="367" customWidth="1"/>
    <col min="10751" max="10751" width="13.81640625" style="367" customWidth="1"/>
    <col min="10752" max="10752" width="13.1796875" style="367" customWidth="1"/>
    <col min="10753" max="10753" width="12.26953125" style="367" customWidth="1"/>
    <col min="10754" max="10754" width="3" style="367" customWidth="1"/>
    <col min="10755" max="10755" width="20.26953125" style="367" customWidth="1"/>
    <col min="10756" max="10756" width="12.54296875" style="367" customWidth="1"/>
    <col min="10757" max="10757" width="11.7265625" style="367" customWidth="1"/>
    <col min="10758" max="10758" width="9.1796875" style="367"/>
    <col min="10759" max="10759" width="2.81640625" style="367" customWidth="1"/>
    <col min="10760" max="10760" width="18.54296875" style="367" customWidth="1"/>
    <col min="10761" max="10761" width="14.453125" style="367" customWidth="1"/>
    <col min="10762" max="10762" width="13.7265625" style="367" customWidth="1"/>
    <col min="10763" max="10763" width="10.1796875" style="367" customWidth="1"/>
    <col min="10764" max="10764" width="4.453125" style="367" customWidth="1"/>
    <col min="10765" max="10765" width="24" style="367" customWidth="1"/>
    <col min="10766" max="10766" width="13.1796875" style="367" customWidth="1"/>
    <col min="10767" max="10767" width="13" style="367" customWidth="1"/>
    <col min="10768" max="10768" width="10.453125" style="367" customWidth="1"/>
    <col min="10769" max="11004" width="9.1796875" style="367"/>
    <col min="11005" max="11005" width="5" style="367" customWidth="1"/>
    <col min="11006" max="11006" width="17.7265625" style="367" customWidth="1"/>
    <col min="11007" max="11007" width="13.81640625" style="367" customWidth="1"/>
    <col min="11008" max="11008" width="13.1796875" style="367" customWidth="1"/>
    <col min="11009" max="11009" width="12.26953125" style="367" customWidth="1"/>
    <col min="11010" max="11010" width="3" style="367" customWidth="1"/>
    <col min="11011" max="11011" width="20.26953125" style="367" customWidth="1"/>
    <col min="11012" max="11012" width="12.54296875" style="367" customWidth="1"/>
    <col min="11013" max="11013" width="11.7265625" style="367" customWidth="1"/>
    <col min="11014" max="11014" width="9.1796875" style="367"/>
    <col min="11015" max="11015" width="2.81640625" style="367" customWidth="1"/>
    <col min="11016" max="11016" width="18.54296875" style="367" customWidth="1"/>
    <col min="11017" max="11017" width="14.453125" style="367" customWidth="1"/>
    <col min="11018" max="11018" width="13.7265625" style="367" customWidth="1"/>
    <col min="11019" max="11019" width="10.1796875" style="367" customWidth="1"/>
    <col min="11020" max="11020" width="4.453125" style="367" customWidth="1"/>
    <col min="11021" max="11021" width="24" style="367" customWidth="1"/>
    <col min="11022" max="11022" width="13.1796875" style="367" customWidth="1"/>
    <col min="11023" max="11023" width="13" style="367" customWidth="1"/>
    <col min="11024" max="11024" width="10.453125" style="367" customWidth="1"/>
    <col min="11025" max="11260" width="9.1796875" style="367"/>
    <col min="11261" max="11261" width="5" style="367" customWidth="1"/>
    <col min="11262" max="11262" width="17.7265625" style="367" customWidth="1"/>
    <col min="11263" max="11263" width="13.81640625" style="367" customWidth="1"/>
    <col min="11264" max="11264" width="13.1796875" style="367" customWidth="1"/>
    <col min="11265" max="11265" width="12.26953125" style="367" customWidth="1"/>
    <col min="11266" max="11266" width="3" style="367" customWidth="1"/>
    <col min="11267" max="11267" width="20.26953125" style="367" customWidth="1"/>
    <col min="11268" max="11268" width="12.54296875" style="367" customWidth="1"/>
    <col min="11269" max="11269" width="11.7265625" style="367" customWidth="1"/>
    <col min="11270" max="11270" width="9.1796875" style="367"/>
    <col min="11271" max="11271" width="2.81640625" style="367" customWidth="1"/>
    <col min="11272" max="11272" width="18.54296875" style="367" customWidth="1"/>
    <col min="11273" max="11273" width="14.453125" style="367" customWidth="1"/>
    <col min="11274" max="11274" width="13.7265625" style="367" customWidth="1"/>
    <col min="11275" max="11275" width="10.1796875" style="367" customWidth="1"/>
    <col min="11276" max="11276" width="4.453125" style="367" customWidth="1"/>
    <col min="11277" max="11277" width="24" style="367" customWidth="1"/>
    <col min="11278" max="11278" width="13.1796875" style="367" customWidth="1"/>
    <col min="11279" max="11279" width="13" style="367" customWidth="1"/>
    <col min="11280" max="11280" width="10.453125" style="367" customWidth="1"/>
    <col min="11281" max="11516" width="9.1796875" style="367"/>
    <col min="11517" max="11517" width="5" style="367" customWidth="1"/>
    <col min="11518" max="11518" width="17.7265625" style="367" customWidth="1"/>
    <col min="11519" max="11519" width="13.81640625" style="367" customWidth="1"/>
    <col min="11520" max="11520" width="13.1796875" style="367" customWidth="1"/>
    <col min="11521" max="11521" width="12.26953125" style="367" customWidth="1"/>
    <col min="11522" max="11522" width="3" style="367" customWidth="1"/>
    <col min="11523" max="11523" width="20.26953125" style="367" customWidth="1"/>
    <col min="11524" max="11524" width="12.54296875" style="367" customWidth="1"/>
    <col min="11525" max="11525" width="11.7265625" style="367" customWidth="1"/>
    <col min="11526" max="11526" width="9.1796875" style="367"/>
    <col min="11527" max="11527" width="2.81640625" style="367" customWidth="1"/>
    <col min="11528" max="11528" width="18.54296875" style="367" customWidth="1"/>
    <col min="11529" max="11529" width="14.453125" style="367" customWidth="1"/>
    <col min="11530" max="11530" width="13.7265625" style="367" customWidth="1"/>
    <col min="11531" max="11531" width="10.1796875" style="367" customWidth="1"/>
    <col min="11532" max="11532" width="4.453125" style="367" customWidth="1"/>
    <col min="11533" max="11533" width="24" style="367" customWidth="1"/>
    <col min="11534" max="11534" width="13.1796875" style="367" customWidth="1"/>
    <col min="11535" max="11535" width="13" style="367" customWidth="1"/>
    <col min="11536" max="11536" width="10.453125" style="367" customWidth="1"/>
    <col min="11537" max="11772" width="9.1796875" style="367"/>
    <col min="11773" max="11773" width="5" style="367" customWidth="1"/>
    <col min="11774" max="11774" width="17.7265625" style="367" customWidth="1"/>
    <col min="11775" max="11775" width="13.81640625" style="367" customWidth="1"/>
    <col min="11776" max="11776" width="13.1796875" style="367" customWidth="1"/>
    <col min="11777" max="11777" width="12.26953125" style="367" customWidth="1"/>
    <col min="11778" max="11778" width="3" style="367" customWidth="1"/>
    <col min="11779" max="11779" width="20.26953125" style="367" customWidth="1"/>
    <col min="11780" max="11780" width="12.54296875" style="367" customWidth="1"/>
    <col min="11781" max="11781" width="11.7265625" style="367" customWidth="1"/>
    <col min="11782" max="11782" width="9.1796875" style="367"/>
    <col min="11783" max="11783" width="2.81640625" style="367" customWidth="1"/>
    <col min="11784" max="11784" width="18.54296875" style="367" customWidth="1"/>
    <col min="11785" max="11785" width="14.453125" style="367" customWidth="1"/>
    <col min="11786" max="11786" width="13.7265625" style="367" customWidth="1"/>
    <col min="11787" max="11787" width="10.1796875" style="367" customWidth="1"/>
    <col min="11788" max="11788" width="4.453125" style="367" customWidth="1"/>
    <col min="11789" max="11789" width="24" style="367" customWidth="1"/>
    <col min="11790" max="11790" width="13.1796875" style="367" customWidth="1"/>
    <col min="11791" max="11791" width="13" style="367" customWidth="1"/>
    <col min="11792" max="11792" width="10.453125" style="367" customWidth="1"/>
    <col min="11793" max="12028" width="9.1796875" style="367"/>
    <col min="12029" max="12029" width="5" style="367" customWidth="1"/>
    <col min="12030" max="12030" width="17.7265625" style="367" customWidth="1"/>
    <col min="12031" max="12031" width="13.81640625" style="367" customWidth="1"/>
    <col min="12032" max="12032" width="13.1796875" style="367" customWidth="1"/>
    <col min="12033" max="12033" width="12.26953125" style="367" customWidth="1"/>
    <col min="12034" max="12034" width="3" style="367" customWidth="1"/>
    <col min="12035" max="12035" width="20.26953125" style="367" customWidth="1"/>
    <col min="12036" max="12036" width="12.54296875" style="367" customWidth="1"/>
    <col min="12037" max="12037" width="11.7265625" style="367" customWidth="1"/>
    <col min="12038" max="12038" width="9.1796875" style="367"/>
    <col min="12039" max="12039" width="2.81640625" style="367" customWidth="1"/>
    <col min="12040" max="12040" width="18.54296875" style="367" customWidth="1"/>
    <col min="12041" max="12041" width="14.453125" style="367" customWidth="1"/>
    <col min="12042" max="12042" width="13.7265625" style="367" customWidth="1"/>
    <col min="12043" max="12043" width="10.1796875" style="367" customWidth="1"/>
    <col min="12044" max="12044" width="4.453125" style="367" customWidth="1"/>
    <col min="12045" max="12045" width="24" style="367" customWidth="1"/>
    <col min="12046" max="12046" width="13.1796875" style="367" customWidth="1"/>
    <col min="12047" max="12047" width="13" style="367" customWidth="1"/>
    <col min="12048" max="12048" width="10.453125" style="367" customWidth="1"/>
    <col min="12049" max="12284" width="9.1796875" style="367"/>
    <col min="12285" max="12285" width="5" style="367" customWidth="1"/>
    <col min="12286" max="12286" width="17.7265625" style="367" customWidth="1"/>
    <col min="12287" max="12287" width="13.81640625" style="367" customWidth="1"/>
    <col min="12288" max="12288" width="13.1796875" style="367" customWidth="1"/>
    <col min="12289" max="12289" width="12.26953125" style="367" customWidth="1"/>
    <col min="12290" max="12290" width="3" style="367" customWidth="1"/>
    <col min="12291" max="12291" width="20.26953125" style="367" customWidth="1"/>
    <col min="12292" max="12292" width="12.54296875" style="367" customWidth="1"/>
    <col min="12293" max="12293" width="11.7265625" style="367" customWidth="1"/>
    <col min="12294" max="12294" width="9.1796875" style="367"/>
    <col min="12295" max="12295" width="2.81640625" style="367" customWidth="1"/>
    <col min="12296" max="12296" width="18.54296875" style="367" customWidth="1"/>
    <col min="12297" max="12297" width="14.453125" style="367" customWidth="1"/>
    <col min="12298" max="12298" width="13.7265625" style="367" customWidth="1"/>
    <col min="12299" max="12299" width="10.1796875" style="367" customWidth="1"/>
    <col min="12300" max="12300" width="4.453125" style="367" customWidth="1"/>
    <col min="12301" max="12301" width="24" style="367" customWidth="1"/>
    <col min="12302" max="12302" width="13.1796875" style="367" customWidth="1"/>
    <col min="12303" max="12303" width="13" style="367" customWidth="1"/>
    <col min="12304" max="12304" width="10.453125" style="367" customWidth="1"/>
    <col min="12305" max="12540" width="9.1796875" style="367"/>
    <col min="12541" max="12541" width="5" style="367" customWidth="1"/>
    <col min="12542" max="12542" width="17.7265625" style="367" customWidth="1"/>
    <col min="12543" max="12543" width="13.81640625" style="367" customWidth="1"/>
    <col min="12544" max="12544" width="13.1796875" style="367" customWidth="1"/>
    <col min="12545" max="12545" width="12.26953125" style="367" customWidth="1"/>
    <col min="12546" max="12546" width="3" style="367" customWidth="1"/>
    <col min="12547" max="12547" width="20.26953125" style="367" customWidth="1"/>
    <col min="12548" max="12548" width="12.54296875" style="367" customWidth="1"/>
    <col min="12549" max="12549" width="11.7265625" style="367" customWidth="1"/>
    <col min="12550" max="12550" width="9.1796875" style="367"/>
    <col min="12551" max="12551" width="2.81640625" style="367" customWidth="1"/>
    <col min="12552" max="12552" width="18.54296875" style="367" customWidth="1"/>
    <col min="12553" max="12553" width="14.453125" style="367" customWidth="1"/>
    <col min="12554" max="12554" width="13.7265625" style="367" customWidth="1"/>
    <col min="12555" max="12555" width="10.1796875" style="367" customWidth="1"/>
    <col min="12556" max="12556" width="4.453125" style="367" customWidth="1"/>
    <col min="12557" max="12557" width="24" style="367" customWidth="1"/>
    <col min="12558" max="12558" width="13.1796875" style="367" customWidth="1"/>
    <col min="12559" max="12559" width="13" style="367" customWidth="1"/>
    <col min="12560" max="12560" width="10.453125" style="367" customWidth="1"/>
    <col min="12561" max="12796" width="9.1796875" style="367"/>
    <col min="12797" max="12797" width="5" style="367" customWidth="1"/>
    <col min="12798" max="12798" width="17.7265625" style="367" customWidth="1"/>
    <col min="12799" max="12799" width="13.81640625" style="367" customWidth="1"/>
    <col min="12800" max="12800" width="13.1796875" style="367" customWidth="1"/>
    <col min="12801" max="12801" width="12.26953125" style="367" customWidth="1"/>
    <col min="12802" max="12802" width="3" style="367" customWidth="1"/>
    <col min="12803" max="12803" width="20.26953125" style="367" customWidth="1"/>
    <col min="12804" max="12804" width="12.54296875" style="367" customWidth="1"/>
    <col min="12805" max="12805" width="11.7265625" style="367" customWidth="1"/>
    <col min="12806" max="12806" width="9.1796875" style="367"/>
    <col min="12807" max="12807" width="2.81640625" style="367" customWidth="1"/>
    <col min="12808" max="12808" width="18.54296875" style="367" customWidth="1"/>
    <col min="12809" max="12809" width="14.453125" style="367" customWidth="1"/>
    <col min="12810" max="12810" width="13.7265625" style="367" customWidth="1"/>
    <col min="12811" max="12811" width="10.1796875" style="367" customWidth="1"/>
    <col min="12812" max="12812" width="4.453125" style="367" customWidth="1"/>
    <col min="12813" max="12813" width="24" style="367" customWidth="1"/>
    <col min="12814" max="12814" width="13.1796875" style="367" customWidth="1"/>
    <col min="12815" max="12815" width="13" style="367" customWidth="1"/>
    <col min="12816" max="12816" width="10.453125" style="367" customWidth="1"/>
    <col min="12817" max="13052" width="9.1796875" style="367"/>
    <col min="13053" max="13053" width="5" style="367" customWidth="1"/>
    <col min="13054" max="13054" width="17.7265625" style="367" customWidth="1"/>
    <col min="13055" max="13055" width="13.81640625" style="367" customWidth="1"/>
    <col min="13056" max="13056" width="13.1796875" style="367" customWidth="1"/>
    <col min="13057" max="13057" width="12.26953125" style="367" customWidth="1"/>
    <col min="13058" max="13058" width="3" style="367" customWidth="1"/>
    <col min="13059" max="13059" width="20.26953125" style="367" customWidth="1"/>
    <col min="13060" max="13060" width="12.54296875" style="367" customWidth="1"/>
    <col min="13061" max="13061" width="11.7265625" style="367" customWidth="1"/>
    <col min="13062" max="13062" width="9.1796875" style="367"/>
    <col min="13063" max="13063" width="2.81640625" style="367" customWidth="1"/>
    <col min="13064" max="13064" width="18.54296875" style="367" customWidth="1"/>
    <col min="13065" max="13065" width="14.453125" style="367" customWidth="1"/>
    <col min="13066" max="13066" width="13.7265625" style="367" customWidth="1"/>
    <col min="13067" max="13067" width="10.1796875" style="367" customWidth="1"/>
    <col min="13068" max="13068" width="4.453125" style="367" customWidth="1"/>
    <col min="13069" max="13069" width="24" style="367" customWidth="1"/>
    <col min="13070" max="13070" width="13.1796875" style="367" customWidth="1"/>
    <col min="13071" max="13071" width="13" style="367" customWidth="1"/>
    <col min="13072" max="13072" width="10.453125" style="367" customWidth="1"/>
    <col min="13073" max="13308" width="9.1796875" style="367"/>
    <col min="13309" max="13309" width="5" style="367" customWidth="1"/>
    <col min="13310" max="13310" width="17.7265625" style="367" customWidth="1"/>
    <col min="13311" max="13311" width="13.81640625" style="367" customWidth="1"/>
    <col min="13312" max="13312" width="13.1796875" style="367" customWidth="1"/>
    <col min="13313" max="13313" width="12.26953125" style="367" customWidth="1"/>
    <col min="13314" max="13314" width="3" style="367" customWidth="1"/>
    <col min="13315" max="13315" width="20.26953125" style="367" customWidth="1"/>
    <col min="13316" max="13316" width="12.54296875" style="367" customWidth="1"/>
    <col min="13317" max="13317" width="11.7265625" style="367" customWidth="1"/>
    <col min="13318" max="13318" width="9.1796875" style="367"/>
    <col min="13319" max="13319" width="2.81640625" style="367" customWidth="1"/>
    <col min="13320" max="13320" width="18.54296875" style="367" customWidth="1"/>
    <col min="13321" max="13321" width="14.453125" style="367" customWidth="1"/>
    <col min="13322" max="13322" width="13.7265625" style="367" customWidth="1"/>
    <col min="13323" max="13323" width="10.1796875" style="367" customWidth="1"/>
    <col min="13324" max="13324" width="4.453125" style="367" customWidth="1"/>
    <col min="13325" max="13325" width="24" style="367" customWidth="1"/>
    <col min="13326" max="13326" width="13.1796875" style="367" customWidth="1"/>
    <col min="13327" max="13327" width="13" style="367" customWidth="1"/>
    <col min="13328" max="13328" width="10.453125" style="367" customWidth="1"/>
    <col min="13329" max="13564" width="9.1796875" style="367"/>
    <col min="13565" max="13565" width="5" style="367" customWidth="1"/>
    <col min="13566" max="13566" width="17.7265625" style="367" customWidth="1"/>
    <col min="13567" max="13567" width="13.81640625" style="367" customWidth="1"/>
    <col min="13568" max="13568" width="13.1796875" style="367" customWidth="1"/>
    <col min="13569" max="13569" width="12.26953125" style="367" customWidth="1"/>
    <col min="13570" max="13570" width="3" style="367" customWidth="1"/>
    <col min="13571" max="13571" width="20.26953125" style="367" customWidth="1"/>
    <col min="13572" max="13572" width="12.54296875" style="367" customWidth="1"/>
    <col min="13573" max="13573" width="11.7265625" style="367" customWidth="1"/>
    <col min="13574" max="13574" width="9.1796875" style="367"/>
    <col min="13575" max="13575" width="2.81640625" style="367" customWidth="1"/>
    <col min="13576" max="13576" width="18.54296875" style="367" customWidth="1"/>
    <col min="13577" max="13577" width="14.453125" style="367" customWidth="1"/>
    <col min="13578" max="13578" width="13.7265625" style="367" customWidth="1"/>
    <col min="13579" max="13579" width="10.1796875" style="367" customWidth="1"/>
    <col min="13580" max="13580" width="4.453125" style="367" customWidth="1"/>
    <col min="13581" max="13581" width="24" style="367" customWidth="1"/>
    <col min="13582" max="13582" width="13.1796875" style="367" customWidth="1"/>
    <col min="13583" max="13583" width="13" style="367" customWidth="1"/>
    <col min="13584" max="13584" width="10.453125" style="367" customWidth="1"/>
    <col min="13585" max="13820" width="9.1796875" style="367"/>
    <col min="13821" max="13821" width="5" style="367" customWidth="1"/>
    <col min="13822" max="13822" width="17.7265625" style="367" customWidth="1"/>
    <col min="13823" max="13823" width="13.81640625" style="367" customWidth="1"/>
    <col min="13824" max="13824" width="13.1796875" style="367" customWidth="1"/>
    <col min="13825" max="13825" width="12.26953125" style="367" customWidth="1"/>
    <col min="13826" max="13826" width="3" style="367" customWidth="1"/>
    <col min="13827" max="13827" width="20.26953125" style="367" customWidth="1"/>
    <col min="13828" max="13828" width="12.54296875" style="367" customWidth="1"/>
    <col min="13829" max="13829" width="11.7265625" style="367" customWidth="1"/>
    <col min="13830" max="13830" width="9.1796875" style="367"/>
    <col min="13831" max="13831" width="2.81640625" style="367" customWidth="1"/>
    <col min="13832" max="13832" width="18.54296875" style="367" customWidth="1"/>
    <col min="13833" max="13833" width="14.453125" style="367" customWidth="1"/>
    <col min="13834" max="13834" width="13.7265625" style="367" customWidth="1"/>
    <col min="13835" max="13835" width="10.1796875" style="367" customWidth="1"/>
    <col min="13836" max="13836" width="4.453125" style="367" customWidth="1"/>
    <col min="13837" max="13837" width="24" style="367" customWidth="1"/>
    <col min="13838" max="13838" width="13.1796875" style="367" customWidth="1"/>
    <col min="13839" max="13839" width="13" style="367" customWidth="1"/>
    <col min="13840" max="13840" width="10.453125" style="367" customWidth="1"/>
    <col min="13841" max="14076" width="9.1796875" style="367"/>
    <col min="14077" max="14077" width="5" style="367" customWidth="1"/>
    <col min="14078" max="14078" width="17.7265625" style="367" customWidth="1"/>
    <col min="14079" max="14079" width="13.81640625" style="367" customWidth="1"/>
    <col min="14080" max="14080" width="13.1796875" style="367" customWidth="1"/>
    <col min="14081" max="14081" width="12.26953125" style="367" customWidth="1"/>
    <col min="14082" max="14082" width="3" style="367" customWidth="1"/>
    <col min="14083" max="14083" width="20.26953125" style="367" customWidth="1"/>
    <col min="14084" max="14084" width="12.54296875" style="367" customWidth="1"/>
    <col min="14085" max="14085" width="11.7265625" style="367" customWidth="1"/>
    <col min="14086" max="14086" width="9.1796875" style="367"/>
    <col min="14087" max="14087" width="2.81640625" style="367" customWidth="1"/>
    <col min="14088" max="14088" width="18.54296875" style="367" customWidth="1"/>
    <col min="14089" max="14089" width="14.453125" style="367" customWidth="1"/>
    <col min="14090" max="14090" width="13.7265625" style="367" customWidth="1"/>
    <col min="14091" max="14091" width="10.1796875" style="367" customWidth="1"/>
    <col min="14092" max="14092" width="4.453125" style="367" customWidth="1"/>
    <col min="14093" max="14093" width="24" style="367" customWidth="1"/>
    <col min="14094" max="14094" width="13.1796875" style="367" customWidth="1"/>
    <col min="14095" max="14095" width="13" style="367" customWidth="1"/>
    <col min="14096" max="14096" width="10.453125" style="367" customWidth="1"/>
    <col min="14097" max="14332" width="9.1796875" style="367"/>
    <col min="14333" max="14333" width="5" style="367" customWidth="1"/>
    <col min="14334" max="14334" width="17.7265625" style="367" customWidth="1"/>
    <col min="14335" max="14335" width="13.81640625" style="367" customWidth="1"/>
    <col min="14336" max="14336" width="13.1796875" style="367" customWidth="1"/>
    <col min="14337" max="14337" width="12.26953125" style="367" customWidth="1"/>
    <col min="14338" max="14338" width="3" style="367" customWidth="1"/>
    <col min="14339" max="14339" width="20.26953125" style="367" customWidth="1"/>
    <col min="14340" max="14340" width="12.54296875" style="367" customWidth="1"/>
    <col min="14341" max="14341" width="11.7265625" style="367" customWidth="1"/>
    <col min="14342" max="14342" width="9.1796875" style="367"/>
    <col min="14343" max="14343" width="2.81640625" style="367" customWidth="1"/>
    <col min="14344" max="14344" width="18.54296875" style="367" customWidth="1"/>
    <col min="14345" max="14345" width="14.453125" style="367" customWidth="1"/>
    <col min="14346" max="14346" width="13.7265625" style="367" customWidth="1"/>
    <col min="14347" max="14347" width="10.1796875" style="367" customWidth="1"/>
    <col min="14348" max="14348" width="4.453125" style="367" customWidth="1"/>
    <col min="14349" max="14349" width="24" style="367" customWidth="1"/>
    <col min="14350" max="14350" width="13.1796875" style="367" customWidth="1"/>
    <col min="14351" max="14351" width="13" style="367" customWidth="1"/>
    <col min="14352" max="14352" width="10.453125" style="367" customWidth="1"/>
    <col min="14353" max="14588" width="9.1796875" style="367"/>
    <col min="14589" max="14589" width="5" style="367" customWidth="1"/>
    <col min="14590" max="14590" width="17.7265625" style="367" customWidth="1"/>
    <col min="14591" max="14591" width="13.81640625" style="367" customWidth="1"/>
    <col min="14592" max="14592" width="13.1796875" style="367" customWidth="1"/>
    <col min="14593" max="14593" width="12.26953125" style="367" customWidth="1"/>
    <col min="14594" max="14594" width="3" style="367" customWidth="1"/>
    <col min="14595" max="14595" width="20.26953125" style="367" customWidth="1"/>
    <col min="14596" max="14596" width="12.54296875" style="367" customWidth="1"/>
    <col min="14597" max="14597" width="11.7265625" style="367" customWidth="1"/>
    <col min="14598" max="14598" width="9.1796875" style="367"/>
    <col min="14599" max="14599" width="2.81640625" style="367" customWidth="1"/>
    <col min="14600" max="14600" width="18.54296875" style="367" customWidth="1"/>
    <col min="14601" max="14601" width="14.453125" style="367" customWidth="1"/>
    <col min="14602" max="14602" width="13.7265625" style="367" customWidth="1"/>
    <col min="14603" max="14603" width="10.1796875" style="367" customWidth="1"/>
    <col min="14604" max="14604" width="4.453125" style="367" customWidth="1"/>
    <col min="14605" max="14605" width="24" style="367" customWidth="1"/>
    <col min="14606" max="14606" width="13.1796875" style="367" customWidth="1"/>
    <col min="14607" max="14607" width="13" style="367" customWidth="1"/>
    <col min="14608" max="14608" width="10.453125" style="367" customWidth="1"/>
    <col min="14609" max="14844" width="9.1796875" style="367"/>
    <col min="14845" max="14845" width="5" style="367" customWidth="1"/>
    <col min="14846" max="14846" width="17.7265625" style="367" customWidth="1"/>
    <col min="14847" max="14847" width="13.81640625" style="367" customWidth="1"/>
    <col min="14848" max="14848" width="13.1796875" style="367" customWidth="1"/>
    <col min="14849" max="14849" width="12.26953125" style="367" customWidth="1"/>
    <col min="14850" max="14850" width="3" style="367" customWidth="1"/>
    <col min="14851" max="14851" width="20.26953125" style="367" customWidth="1"/>
    <col min="14852" max="14852" width="12.54296875" style="367" customWidth="1"/>
    <col min="14853" max="14853" width="11.7265625" style="367" customWidth="1"/>
    <col min="14854" max="14854" width="9.1796875" style="367"/>
    <col min="14855" max="14855" width="2.81640625" style="367" customWidth="1"/>
    <col min="14856" max="14856" width="18.54296875" style="367" customWidth="1"/>
    <col min="14857" max="14857" width="14.453125" style="367" customWidth="1"/>
    <col min="14858" max="14858" width="13.7265625" style="367" customWidth="1"/>
    <col min="14859" max="14859" width="10.1796875" style="367" customWidth="1"/>
    <col min="14860" max="14860" width="4.453125" style="367" customWidth="1"/>
    <col min="14861" max="14861" width="24" style="367" customWidth="1"/>
    <col min="14862" max="14862" width="13.1796875" style="367" customWidth="1"/>
    <col min="14863" max="14863" width="13" style="367" customWidth="1"/>
    <col min="14864" max="14864" width="10.453125" style="367" customWidth="1"/>
    <col min="14865" max="15100" width="9.1796875" style="367"/>
    <col min="15101" max="15101" width="5" style="367" customWidth="1"/>
    <col min="15102" max="15102" width="17.7265625" style="367" customWidth="1"/>
    <col min="15103" max="15103" width="13.81640625" style="367" customWidth="1"/>
    <col min="15104" max="15104" width="13.1796875" style="367" customWidth="1"/>
    <col min="15105" max="15105" width="12.26953125" style="367" customWidth="1"/>
    <col min="15106" max="15106" width="3" style="367" customWidth="1"/>
    <col min="15107" max="15107" width="20.26953125" style="367" customWidth="1"/>
    <col min="15108" max="15108" width="12.54296875" style="367" customWidth="1"/>
    <col min="15109" max="15109" width="11.7265625" style="367" customWidth="1"/>
    <col min="15110" max="15110" width="9.1796875" style="367"/>
    <col min="15111" max="15111" width="2.81640625" style="367" customWidth="1"/>
    <col min="15112" max="15112" width="18.54296875" style="367" customWidth="1"/>
    <col min="15113" max="15113" width="14.453125" style="367" customWidth="1"/>
    <col min="15114" max="15114" width="13.7265625" style="367" customWidth="1"/>
    <col min="15115" max="15115" width="10.1796875" style="367" customWidth="1"/>
    <col min="15116" max="15116" width="4.453125" style="367" customWidth="1"/>
    <col min="15117" max="15117" width="24" style="367" customWidth="1"/>
    <col min="15118" max="15118" width="13.1796875" style="367" customWidth="1"/>
    <col min="15119" max="15119" width="13" style="367" customWidth="1"/>
    <col min="15120" max="15120" width="10.453125" style="367" customWidth="1"/>
    <col min="15121" max="15356" width="9.1796875" style="367"/>
    <col min="15357" max="15357" width="5" style="367" customWidth="1"/>
    <col min="15358" max="15358" width="17.7265625" style="367" customWidth="1"/>
    <col min="15359" max="15359" width="13.81640625" style="367" customWidth="1"/>
    <col min="15360" max="15360" width="13.1796875" style="367" customWidth="1"/>
    <col min="15361" max="15361" width="12.26953125" style="367" customWidth="1"/>
    <col min="15362" max="15362" width="3" style="367" customWidth="1"/>
    <col min="15363" max="15363" width="20.26953125" style="367" customWidth="1"/>
    <col min="15364" max="15364" width="12.54296875" style="367" customWidth="1"/>
    <col min="15365" max="15365" width="11.7265625" style="367" customWidth="1"/>
    <col min="15366" max="15366" width="9.1796875" style="367"/>
    <col min="15367" max="15367" width="2.81640625" style="367" customWidth="1"/>
    <col min="15368" max="15368" width="18.54296875" style="367" customWidth="1"/>
    <col min="15369" max="15369" width="14.453125" style="367" customWidth="1"/>
    <col min="15370" max="15370" width="13.7265625" style="367" customWidth="1"/>
    <col min="15371" max="15371" width="10.1796875" style="367" customWidth="1"/>
    <col min="15372" max="15372" width="4.453125" style="367" customWidth="1"/>
    <col min="15373" max="15373" width="24" style="367" customWidth="1"/>
    <col min="15374" max="15374" width="13.1796875" style="367" customWidth="1"/>
    <col min="15375" max="15375" width="13" style="367" customWidth="1"/>
    <col min="15376" max="15376" width="10.453125" style="367" customWidth="1"/>
    <col min="15377" max="15612" width="9.1796875" style="367"/>
    <col min="15613" max="15613" width="5" style="367" customWidth="1"/>
    <col min="15614" max="15614" width="17.7265625" style="367" customWidth="1"/>
    <col min="15615" max="15615" width="13.81640625" style="367" customWidth="1"/>
    <col min="15616" max="15616" width="13.1796875" style="367" customWidth="1"/>
    <col min="15617" max="15617" width="12.26953125" style="367" customWidth="1"/>
    <col min="15618" max="15618" width="3" style="367" customWidth="1"/>
    <col min="15619" max="15619" width="20.26953125" style="367" customWidth="1"/>
    <col min="15620" max="15620" width="12.54296875" style="367" customWidth="1"/>
    <col min="15621" max="15621" width="11.7265625" style="367" customWidth="1"/>
    <col min="15622" max="15622" width="9.1796875" style="367"/>
    <col min="15623" max="15623" width="2.81640625" style="367" customWidth="1"/>
    <col min="15624" max="15624" width="18.54296875" style="367" customWidth="1"/>
    <col min="15625" max="15625" width="14.453125" style="367" customWidth="1"/>
    <col min="15626" max="15626" width="13.7265625" style="367" customWidth="1"/>
    <col min="15627" max="15627" width="10.1796875" style="367" customWidth="1"/>
    <col min="15628" max="15628" width="4.453125" style="367" customWidth="1"/>
    <col min="15629" max="15629" width="24" style="367" customWidth="1"/>
    <col min="15630" max="15630" width="13.1796875" style="367" customWidth="1"/>
    <col min="15631" max="15631" width="13" style="367" customWidth="1"/>
    <col min="15632" max="15632" width="10.453125" style="367" customWidth="1"/>
    <col min="15633" max="15868" width="9.1796875" style="367"/>
    <col min="15869" max="15869" width="5" style="367" customWidth="1"/>
    <col min="15870" max="15870" width="17.7265625" style="367" customWidth="1"/>
    <col min="15871" max="15871" width="13.81640625" style="367" customWidth="1"/>
    <col min="15872" max="15872" width="13.1796875" style="367" customWidth="1"/>
    <col min="15873" max="15873" width="12.26953125" style="367" customWidth="1"/>
    <col min="15874" max="15874" width="3" style="367" customWidth="1"/>
    <col min="15875" max="15875" width="20.26953125" style="367" customWidth="1"/>
    <col min="15876" max="15876" width="12.54296875" style="367" customWidth="1"/>
    <col min="15877" max="15877" width="11.7265625" style="367" customWidth="1"/>
    <col min="15878" max="15878" width="9.1796875" style="367"/>
    <col min="15879" max="15879" width="2.81640625" style="367" customWidth="1"/>
    <col min="15880" max="15880" width="18.54296875" style="367" customWidth="1"/>
    <col min="15881" max="15881" width="14.453125" style="367" customWidth="1"/>
    <col min="15882" max="15882" width="13.7265625" style="367" customWidth="1"/>
    <col min="15883" max="15883" width="10.1796875" style="367" customWidth="1"/>
    <col min="15884" max="15884" width="4.453125" style="367" customWidth="1"/>
    <col min="15885" max="15885" width="24" style="367" customWidth="1"/>
    <col min="15886" max="15886" width="13.1796875" style="367" customWidth="1"/>
    <col min="15887" max="15887" width="13" style="367" customWidth="1"/>
    <col min="15888" max="15888" width="10.453125" style="367" customWidth="1"/>
    <col min="15889" max="16124" width="9.1796875" style="367"/>
    <col min="16125" max="16125" width="5" style="367" customWidth="1"/>
    <col min="16126" max="16126" width="17.7265625" style="367" customWidth="1"/>
    <col min="16127" max="16127" width="13.81640625" style="367" customWidth="1"/>
    <col min="16128" max="16128" width="13.1796875" style="367" customWidth="1"/>
    <col min="16129" max="16129" width="12.26953125" style="367" customWidth="1"/>
    <col min="16130" max="16130" width="3" style="367" customWidth="1"/>
    <col min="16131" max="16131" width="20.26953125" style="367" customWidth="1"/>
    <col min="16132" max="16132" width="12.54296875" style="367" customWidth="1"/>
    <col min="16133" max="16133" width="11.7265625" style="367" customWidth="1"/>
    <col min="16134" max="16134" width="9.1796875" style="367"/>
    <col min="16135" max="16135" width="2.81640625" style="367" customWidth="1"/>
    <col min="16136" max="16136" width="18.54296875" style="367" customWidth="1"/>
    <col min="16137" max="16137" width="14.453125" style="367" customWidth="1"/>
    <col min="16138" max="16138" width="13.7265625" style="367" customWidth="1"/>
    <col min="16139" max="16139" width="10.1796875" style="367" customWidth="1"/>
    <col min="16140" max="16140" width="4.453125" style="367" customWidth="1"/>
    <col min="16141" max="16141" width="24" style="367" customWidth="1"/>
    <col min="16142" max="16142" width="13.1796875" style="367" customWidth="1"/>
    <col min="16143" max="16143" width="13" style="367" customWidth="1"/>
    <col min="16144" max="16144" width="10.453125" style="367" customWidth="1"/>
    <col min="16145" max="16384" width="9.179687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304" t="s">
        <v>482</v>
      </c>
      <c r="B2" s="1304"/>
      <c r="C2" s="1304"/>
      <c r="D2" s="1304"/>
      <c r="E2" s="1304"/>
      <c r="F2" s="1304"/>
      <c r="G2" s="1304"/>
      <c r="H2" s="1304"/>
      <c r="I2" s="1304"/>
      <c r="J2" s="1304"/>
      <c r="K2" s="1304"/>
      <c r="L2" s="1304"/>
      <c r="M2" s="1304"/>
      <c r="N2" s="1304"/>
      <c r="O2" s="1304"/>
      <c r="P2" s="1304"/>
      <c r="Q2" s="1304"/>
      <c r="R2" s="1304"/>
      <c r="S2" s="1304"/>
      <c r="T2" s="1304"/>
      <c r="U2" s="1304"/>
      <c r="V2" s="1304"/>
      <c r="W2" s="1304"/>
      <c r="X2" s="1304"/>
      <c r="Y2" s="1304"/>
      <c r="Z2" s="1304"/>
      <c r="AA2" s="1304"/>
    </row>
    <row r="3" spans="1:27" ht="15.75" customHeight="1">
      <c r="A3" s="1305" t="s">
        <v>480</v>
      </c>
      <c r="B3" s="1305"/>
      <c r="C3" s="1305"/>
      <c r="D3" s="1305"/>
      <c r="E3" s="1305"/>
      <c r="F3" s="1305"/>
      <c r="G3" s="1305"/>
      <c r="H3" s="437"/>
      <c r="I3" s="437"/>
      <c r="J3" s="437"/>
      <c r="K3" s="437"/>
      <c r="L3" s="437"/>
      <c r="M3" s="437"/>
      <c r="N3" s="437"/>
      <c r="O3" s="437"/>
      <c r="P3" s="437"/>
      <c r="Q3" s="437"/>
      <c r="R3" s="437"/>
      <c r="S3" s="437"/>
      <c r="T3" s="437"/>
      <c r="U3" s="437"/>
      <c r="V3" s="437"/>
      <c r="W3" s="437"/>
      <c r="X3" s="437"/>
      <c r="Y3" s="437"/>
      <c r="Z3" s="437"/>
      <c r="AA3" s="437"/>
    </row>
    <row r="4" spans="1:27" ht="6" customHeight="1">
      <c r="H4" s="367"/>
    </row>
    <row r="5" spans="1:27" ht="37.5" customHeight="1" thickBot="1">
      <c r="A5" s="714" t="s">
        <v>124</v>
      </c>
      <c r="B5" s="1306" t="s">
        <v>125</v>
      </c>
      <c r="C5" s="1306"/>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5">
      <c r="A7" s="429" t="s">
        <v>329</v>
      </c>
      <c r="B7" s="430">
        <v>18175.168000000001</v>
      </c>
      <c r="C7" s="430">
        <v>8027</v>
      </c>
      <c r="D7" s="431">
        <v>4.6605922679758089</v>
      </c>
      <c r="E7" s="487"/>
      <c r="F7" s="429" t="s">
        <v>137</v>
      </c>
      <c r="G7" s="430">
        <v>4385.3180000000002</v>
      </c>
      <c r="H7" s="430">
        <v>25170</v>
      </c>
      <c r="I7" s="431">
        <v>2.9135421718765571</v>
      </c>
      <c r="J7" s="487"/>
      <c r="K7" s="426" t="s">
        <v>137</v>
      </c>
      <c r="L7" s="427">
        <v>405087.03200000001</v>
      </c>
      <c r="M7" s="427">
        <v>71840.839000000007</v>
      </c>
      <c r="N7" s="428">
        <v>5.6386734570290855</v>
      </c>
      <c r="O7"/>
      <c r="P7" s="426" t="s">
        <v>138</v>
      </c>
      <c r="Q7" s="427">
        <v>104774.065</v>
      </c>
      <c r="R7" s="427">
        <v>19886.243999999999</v>
      </c>
      <c r="S7" s="428">
        <v>5.2686703934639443</v>
      </c>
    </row>
    <row r="8" spans="1:27" ht="15.5">
      <c r="A8" s="426" t="s">
        <v>361</v>
      </c>
      <c r="B8" s="427">
        <v>6774.82</v>
      </c>
      <c r="C8" s="427">
        <v>2790</v>
      </c>
      <c r="D8" s="428">
        <v>5.3661218027163198</v>
      </c>
      <c r="E8" s="487"/>
      <c r="F8" s="426" t="s">
        <v>139</v>
      </c>
      <c r="G8" s="427">
        <v>141.66900000000001</v>
      </c>
      <c r="H8" s="427">
        <v>386</v>
      </c>
      <c r="I8" s="428">
        <v>5.0371200000000007</v>
      </c>
      <c r="J8" s="487"/>
      <c r="K8" s="426" t="s">
        <v>140</v>
      </c>
      <c r="L8" s="427">
        <v>277291.33799999999</v>
      </c>
      <c r="M8" s="427">
        <v>51316.449000000001</v>
      </c>
      <c r="N8" s="428">
        <v>5.4035566256737679</v>
      </c>
      <c r="O8"/>
      <c r="P8" s="426" t="s">
        <v>139</v>
      </c>
      <c r="Q8" s="427">
        <v>69000.453999999998</v>
      </c>
      <c r="R8" s="427">
        <v>13912.302</v>
      </c>
      <c r="S8" s="428">
        <v>4.9596719507670262</v>
      </c>
    </row>
    <row r="9" spans="1:27" ht="16" thickBot="1">
      <c r="A9" s="426" t="s">
        <v>137</v>
      </c>
      <c r="B9" s="427">
        <v>6009.6610000000001</v>
      </c>
      <c r="C9" s="427">
        <v>28108</v>
      </c>
      <c r="D9" s="428">
        <v>3.2186037220083508</v>
      </c>
      <c r="E9" s="487"/>
      <c r="F9" s="443" t="s">
        <v>158</v>
      </c>
      <c r="G9" s="444">
        <v>73.305000000000007</v>
      </c>
      <c r="H9" s="444">
        <v>564</v>
      </c>
      <c r="I9" s="445">
        <v>1.919984284965951</v>
      </c>
      <c r="J9" s="487"/>
      <c r="K9" s="426" t="s">
        <v>463</v>
      </c>
      <c r="L9" s="427">
        <v>175077.432</v>
      </c>
      <c r="M9" s="427">
        <v>32565.807000000001</v>
      </c>
      <c r="N9" s="428">
        <v>5.37611219031053</v>
      </c>
      <c r="O9"/>
      <c r="P9" s="426" t="s">
        <v>140</v>
      </c>
      <c r="Q9" s="427">
        <v>65473.237000000001</v>
      </c>
      <c r="R9" s="427">
        <v>12996.342000000001</v>
      </c>
      <c r="S9" s="428">
        <v>5.0378204113126603</v>
      </c>
    </row>
    <row r="10" spans="1:27" ht="16" thickBot="1">
      <c r="A10" s="426" t="s">
        <v>147</v>
      </c>
      <c r="B10" s="427">
        <v>3941.991</v>
      </c>
      <c r="C10" s="427">
        <v>2110</v>
      </c>
      <c r="D10" s="428">
        <v>3.4198722620138251</v>
      </c>
      <c r="E10" s="487"/>
      <c r="F10" s="432" t="s">
        <v>222</v>
      </c>
      <c r="G10" s="433">
        <v>4604.8760000000002</v>
      </c>
      <c r="H10" s="433">
        <v>26190</v>
      </c>
      <c r="I10" s="434">
        <v>2.9260437615766115</v>
      </c>
      <c r="J10" s="487"/>
      <c r="K10" s="426" t="s">
        <v>330</v>
      </c>
      <c r="L10" s="427">
        <v>128809.19899999999</v>
      </c>
      <c r="M10" s="427">
        <v>28894.735000000001</v>
      </c>
      <c r="N10" s="428">
        <v>4.4578778452198984</v>
      </c>
      <c r="O10"/>
      <c r="P10" s="426" t="s">
        <v>141</v>
      </c>
      <c r="Q10" s="427">
        <v>33529.642999999996</v>
      </c>
      <c r="R10" s="427">
        <v>5602.2759999999998</v>
      </c>
      <c r="S10" s="428">
        <v>5.9850037734663548</v>
      </c>
    </row>
    <row r="11" spans="1:27" ht="15.5">
      <c r="A11" s="426" t="s">
        <v>150</v>
      </c>
      <c r="B11" s="427">
        <v>3103.17</v>
      </c>
      <c r="C11" s="427">
        <v>1729</v>
      </c>
      <c r="D11" s="428">
        <v>3.3401035881274059</v>
      </c>
      <c r="E11" s="487"/>
      <c r="F11"/>
      <c r="G11"/>
      <c r="H11"/>
      <c r="I11"/>
      <c r="J11" s="487"/>
      <c r="K11" s="426" t="s">
        <v>139</v>
      </c>
      <c r="L11" s="427">
        <v>114764.037</v>
      </c>
      <c r="M11" s="427">
        <v>18640.561000000002</v>
      </c>
      <c r="N11" s="428">
        <v>6.1566836427294218</v>
      </c>
      <c r="O11"/>
      <c r="P11" s="426" t="s">
        <v>137</v>
      </c>
      <c r="Q11" s="427">
        <v>32970.788999999997</v>
      </c>
      <c r="R11" s="427">
        <v>6759.3209999999999</v>
      </c>
      <c r="S11" s="428">
        <v>4.8778255981628922</v>
      </c>
    </row>
    <row r="12" spans="1:27" ht="15.5">
      <c r="A12" s="426" t="s">
        <v>145</v>
      </c>
      <c r="B12" s="427">
        <v>2347.087</v>
      </c>
      <c r="C12" s="427">
        <v>2517</v>
      </c>
      <c r="D12" s="428">
        <v>3.4128476518820858</v>
      </c>
      <c r="E12" s="487"/>
      <c r="F12"/>
      <c r="G12"/>
      <c r="H12"/>
      <c r="I12"/>
      <c r="J12" s="487"/>
      <c r="K12" s="426" t="s">
        <v>146</v>
      </c>
      <c r="L12" s="427">
        <v>88991.562999999995</v>
      </c>
      <c r="M12" s="427">
        <v>13136.887000000001</v>
      </c>
      <c r="N12" s="428">
        <v>6.7741743534826773</v>
      </c>
      <c r="O12"/>
      <c r="P12" s="426" t="s">
        <v>330</v>
      </c>
      <c r="Q12" s="427">
        <v>32774.567999999999</v>
      </c>
      <c r="R12" s="427">
        <v>6999.6629999999996</v>
      </c>
      <c r="S12" s="428">
        <v>4.6823065624730793</v>
      </c>
    </row>
    <row r="13" spans="1:27" ht="15.5">
      <c r="A13" s="426" t="s">
        <v>455</v>
      </c>
      <c r="B13" s="427">
        <v>2195.9</v>
      </c>
      <c r="C13" s="427">
        <v>730</v>
      </c>
      <c r="D13" s="428">
        <v>5.9822377203258235</v>
      </c>
      <c r="E13" s="487"/>
      <c r="F13"/>
      <c r="G13"/>
      <c r="H13"/>
      <c r="I13"/>
      <c r="J13" s="487"/>
      <c r="K13" s="426" t="s">
        <v>144</v>
      </c>
      <c r="L13" s="427">
        <v>59613.584000000003</v>
      </c>
      <c r="M13" s="427">
        <v>7044.3530000000001</v>
      </c>
      <c r="N13" s="428">
        <v>8.462606005122117</v>
      </c>
      <c r="O13"/>
      <c r="P13" s="426" t="s">
        <v>144</v>
      </c>
      <c r="Q13" s="427">
        <v>31744.625</v>
      </c>
      <c r="R13" s="427">
        <v>4145.1509999999998</v>
      </c>
      <c r="S13" s="428">
        <v>7.6582553928674733</v>
      </c>
    </row>
    <row r="14" spans="1:27" ht="15.5">
      <c r="A14" s="426" t="s">
        <v>140</v>
      </c>
      <c r="B14" s="427">
        <v>1939.5650000000001</v>
      </c>
      <c r="C14" s="427">
        <v>1225</v>
      </c>
      <c r="D14" s="428">
        <v>3.4195433709449929</v>
      </c>
      <c r="E14" s="487"/>
      <c r="F14"/>
      <c r="G14"/>
      <c r="H14"/>
      <c r="I14"/>
      <c r="J14" s="487"/>
      <c r="K14" s="426" t="s">
        <v>147</v>
      </c>
      <c r="L14" s="427">
        <v>58144.281999999999</v>
      </c>
      <c r="M14" s="427">
        <v>9984.8739999999998</v>
      </c>
      <c r="N14" s="428">
        <v>5.8232364274201158</v>
      </c>
      <c r="O14"/>
      <c r="P14" s="426" t="s">
        <v>146</v>
      </c>
      <c r="Q14" s="427">
        <v>26758.028999999999</v>
      </c>
      <c r="R14" s="427">
        <v>5596.0969999999998</v>
      </c>
      <c r="S14" s="428">
        <v>4.7815520352845917</v>
      </c>
    </row>
    <row r="15" spans="1:27" ht="15.5">
      <c r="A15" s="426" t="s">
        <v>428</v>
      </c>
      <c r="B15" s="427">
        <v>1684.9</v>
      </c>
      <c r="C15" s="427">
        <v>697</v>
      </c>
      <c r="D15" s="428">
        <v>5.9780024835905623</v>
      </c>
      <c r="E15" s="435"/>
      <c r="J15" s="487"/>
      <c r="K15" s="426" t="s">
        <v>142</v>
      </c>
      <c r="L15" s="427">
        <v>53680.665000000001</v>
      </c>
      <c r="M15" s="427">
        <v>9656.9580000000005</v>
      </c>
      <c r="N15" s="428">
        <v>5.5587551483603841</v>
      </c>
      <c r="O15"/>
      <c r="P15" s="426" t="s">
        <v>237</v>
      </c>
      <c r="Q15" s="427">
        <v>15999.563</v>
      </c>
      <c r="R15" s="427">
        <v>3019.3359999999998</v>
      </c>
      <c r="S15" s="428">
        <v>5.2990336285858879</v>
      </c>
    </row>
    <row r="16" spans="1:27" ht="15.5">
      <c r="A16" s="426" t="s">
        <v>268</v>
      </c>
      <c r="B16" s="427">
        <v>1085.693</v>
      </c>
      <c r="C16" s="427">
        <v>471</v>
      </c>
      <c r="D16" s="428">
        <v>4.4742247223424201</v>
      </c>
      <c r="E16" s="487"/>
      <c r="J16" s="487"/>
      <c r="K16" s="426" t="s">
        <v>138</v>
      </c>
      <c r="L16" s="427">
        <v>52281.065999999999</v>
      </c>
      <c r="M16" s="427">
        <v>7666.5129999999999</v>
      </c>
      <c r="N16" s="428">
        <v>6.8194061628800471</v>
      </c>
      <c r="O16"/>
      <c r="P16" s="426" t="s">
        <v>147</v>
      </c>
      <c r="Q16" s="427">
        <v>15957.567999999999</v>
      </c>
      <c r="R16" s="427">
        <v>3054.181</v>
      </c>
      <c r="S16" s="428">
        <v>5.2248272122706538</v>
      </c>
    </row>
    <row r="17" spans="1:19" ht="15.5">
      <c r="A17" s="426" t="s">
        <v>454</v>
      </c>
      <c r="B17" s="427">
        <v>932.96</v>
      </c>
      <c r="C17" s="427">
        <v>350</v>
      </c>
      <c r="D17" s="428">
        <v>4.7994979088107748</v>
      </c>
      <c r="E17" s="487"/>
      <c r="F17" s="487"/>
      <c r="G17" s="487"/>
      <c r="H17" s="489"/>
      <c r="I17" s="487"/>
      <c r="J17" s="487"/>
      <c r="K17" s="426" t="s">
        <v>248</v>
      </c>
      <c r="L17" s="427">
        <v>43042.942999999999</v>
      </c>
      <c r="M17" s="427">
        <v>5602.9080000000004</v>
      </c>
      <c r="N17" s="428">
        <v>7.6822505384703792</v>
      </c>
      <c r="O17"/>
      <c r="P17" s="426" t="s">
        <v>153</v>
      </c>
      <c r="Q17" s="427">
        <v>12955.002</v>
      </c>
      <c r="R17" s="427">
        <v>3099.6909999999998</v>
      </c>
      <c r="S17" s="428">
        <v>4.179449499966287</v>
      </c>
    </row>
    <row r="18" spans="1:19" ht="15.5">
      <c r="A18" s="426" t="s">
        <v>143</v>
      </c>
      <c r="B18" s="427">
        <v>585.17700000000002</v>
      </c>
      <c r="C18" s="427">
        <v>1001</v>
      </c>
      <c r="D18" s="428">
        <v>3.0846357804403635</v>
      </c>
      <c r="E18" s="487"/>
      <c r="F18" s="487"/>
      <c r="G18" s="487"/>
      <c r="H18" s="489"/>
      <c r="I18" s="487"/>
      <c r="J18" s="487"/>
      <c r="K18" s="426" t="s">
        <v>154</v>
      </c>
      <c r="L18" s="427">
        <v>35791.934999999998</v>
      </c>
      <c r="M18" s="427">
        <v>6991.643</v>
      </c>
      <c r="N18" s="428">
        <v>5.1192452188991915</v>
      </c>
      <c r="O18"/>
      <c r="P18" s="426" t="s">
        <v>247</v>
      </c>
      <c r="Q18" s="427">
        <v>11632.966</v>
      </c>
      <c r="R18" s="427">
        <v>2141.8510000000001</v>
      </c>
      <c r="S18" s="428">
        <v>5.4312676278602012</v>
      </c>
    </row>
    <row r="19" spans="1:19" ht="15.5">
      <c r="A19" s="426" t="s">
        <v>334</v>
      </c>
      <c r="B19" s="427">
        <v>411.65199999999999</v>
      </c>
      <c r="C19" s="427">
        <v>216</v>
      </c>
      <c r="D19" s="428">
        <v>4.0652972545921386</v>
      </c>
      <c r="E19" s="227"/>
      <c r="F19" s="487"/>
      <c r="G19" s="487"/>
      <c r="H19" s="489"/>
      <c r="I19" s="487"/>
      <c r="J19" s="487"/>
      <c r="K19" s="426" t="s">
        <v>145</v>
      </c>
      <c r="L19" s="427">
        <v>30044.028999999999</v>
      </c>
      <c r="M19" s="427">
        <v>6313.2619999999997</v>
      </c>
      <c r="N19" s="428">
        <v>4.7588756810663018</v>
      </c>
      <c r="O19"/>
      <c r="P19" s="426" t="s">
        <v>155</v>
      </c>
      <c r="Q19" s="427">
        <v>7891.223</v>
      </c>
      <c r="R19" s="427">
        <v>1824.6189999999999</v>
      </c>
      <c r="S19" s="428">
        <v>4.3248606969454997</v>
      </c>
    </row>
    <row r="20" spans="1:19" ht="15.5">
      <c r="A20" s="426" t="s">
        <v>139</v>
      </c>
      <c r="B20" s="427">
        <v>310.01900000000001</v>
      </c>
      <c r="C20" s="427">
        <v>512</v>
      </c>
      <c r="D20" s="428">
        <v>4.3490075050852219</v>
      </c>
      <c r="E20" s="227"/>
      <c r="F20" s="487"/>
      <c r="G20" s="487"/>
      <c r="H20" s="489"/>
      <c r="I20" s="487"/>
      <c r="J20" s="487"/>
      <c r="K20" s="426" t="s">
        <v>152</v>
      </c>
      <c r="L20" s="427">
        <v>22007.429</v>
      </c>
      <c r="M20" s="427">
        <v>3762.0129999999999</v>
      </c>
      <c r="N20" s="428">
        <v>5.8499077488567961</v>
      </c>
      <c r="O20"/>
      <c r="P20" s="426" t="s">
        <v>151</v>
      </c>
      <c r="Q20" s="427">
        <v>6808.1369999999997</v>
      </c>
      <c r="R20" s="427">
        <v>1387.386</v>
      </c>
      <c r="S20" s="428">
        <v>4.9071685889867709</v>
      </c>
    </row>
    <row r="21" spans="1:19" ht="15.5">
      <c r="A21" s="426" t="s">
        <v>153</v>
      </c>
      <c r="B21" s="427">
        <v>235.98</v>
      </c>
      <c r="C21" s="427">
        <v>193</v>
      </c>
      <c r="D21" s="428">
        <v>3.9186316838259714</v>
      </c>
      <c r="E21" s="227"/>
      <c r="F21" s="487"/>
      <c r="G21" s="487"/>
      <c r="H21" s="489"/>
      <c r="I21" s="487"/>
      <c r="J21" s="487"/>
      <c r="K21" s="426" t="s">
        <v>247</v>
      </c>
      <c r="L21" s="427">
        <v>20440.502</v>
      </c>
      <c r="M21" s="427">
        <v>3519.326</v>
      </c>
      <c r="N21" s="428">
        <v>5.8080729094150412</v>
      </c>
      <c r="O21"/>
      <c r="P21" s="426" t="s">
        <v>248</v>
      </c>
      <c r="Q21" s="427">
        <v>6295.5829999999996</v>
      </c>
      <c r="R21" s="427">
        <v>940.21299999999997</v>
      </c>
      <c r="S21" s="428">
        <v>6.6959114583610306</v>
      </c>
    </row>
    <row r="22" spans="1:19" ht="15.5">
      <c r="A22" s="426" t="s">
        <v>249</v>
      </c>
      <c r="B22" s="427">
        <v>188.619</v>
      </c>
      <c r="C22" s="427">
        <v>203</v>
      </c>
      <c r="D22" s="428">
        <v>3.8202863913474978</v>
      </c>
      <c r="E22" s="227"/>
      <c r="F22" s="487"/>
      <c r="G22" s="487"/>
      <c r="H22" s="487"/>
      <c r="I22" s="487"/>
      <c r="J22" s="487"/>
      <c r="K22" s="426" t="s">
        <v>151</v>
      </c>
      <c r="L22" s="427">
        <v>17490.197</v>
      </c>
      <c r="M22" s="427">
        <v>2442.8490000000002</v>
      </c>
      <c r="N22" s="428">
        <v>7.1597536319273107</v>
      </c>
      <c r="O22"/>
      <c r="P22" s="426" t="s">
        <v>157</v>
      </c>
      <c r="Q22" s="427">
        <v>5616.2579999999998</v>
      </c>
      <c r="R22" s="427">
        <v>1655.9960000000001</v>
      </c>
      <c r="S22" s="428">
        <v>3.3914683368800405</v>
      </c>
    </row>
    <row r="23" spans="1:19" ht="15.5">
      <c r="A23" s="426" t="s">
        <v>447</v>
      </c>
      <c r="B23" s="427">
        <v>184.78</v>
      </c>
      <c r="C23" s="427">
        <v>66</v>
      </c>
      <c r="D23" s="428">
        <v>5.3652729384436704</v>
      </c>
      <c r="E23" s="227"/>
      <c r="F23" s="487"/>
      <c r="G23" s="487"/>
      <c r="H23" s="487"/>
      <c r="I23" s="487"/>
      <c r="J23" s="487"/>
      <c r="K23" s="426" t="s">
        <v>249</v>
      </c>
      <c r="L23" s="427">
        <v>17388.812999999998</v>
      </c>
      <c r="M23" s="427">
        <v>3130.029</v>
      </c>
      <c r="N23" s="428">
        <v>5.5554798374072565</v>
      </c>
      <c r="O23"/>
      <c r="P23" s="426" t="s">
        <v>142</v>
      </c>
      <c r="Q23" s="427">
        <v>5283.2950000000001</v>
      </c>
      <c r="R23" s="427">
        <v>1513.9649999999999</v>
      </c>
      <c r="S23" s="428">
        <v>3.4897074899353688</v>
      </c>
    </row>
    <row r="24" spans="1:19" ht="15.5">
      <c r="A24" s="426" t="s">
        <v>158</v>
      </c>
      <c r="B24" s="427">
        <v>73.305000000000007</v>
      </c>
      <c r="C24" s="427">
        <v>564</v>
      </c>
      <c r="D24" s="428">
        <v>1.919984284965951</v>
      </c>
      <c r="E24" s="227"/>
      <c r="F24" s="487"/>
      <c r="G24" s="487"/>
      <c r="H24" s="487"/>
      <c r="I24" s="487"/>
      <c r="J24" s="487"/>
      <c r="K24" s="426" t="s">
        <v>141</v>
      </c>
      <c r="L24" s="427">
        <v>16863.162</v>
      </c>
      <c r="M24" s="427">
        <v>2762.4059999999999</v>
      </c>
      <c r="N24" s="428">
        <v>6.104519755604354</v>
      </c>
      <c r="O24"/>
      <c r="P24" s="426" t="s">
        <v>150</v>
      </c>
      <c r="Q24" s="427">
        <v>4721.5680000000002</v>
      </c>
      <c r="R24" s="427">
        <v>1048.471</v>
      </c>
      <c r="S24" s="428">
        <v>4.503289075234318</v>
      </c>
    </row>
    <row r="25" spans="1:19" ht="16" thickBot="1">
      <c r="A25" s="426" t="s">
        <v>149</v>
      </c>
      <c r="B25" s="427">
        <v>65.715000000000003</v>
      </c>
      <c r="C25" s="427">
        <v>32</v>
      </c>
      <c r="D25" s="428">
        <v>3.37</v>
      </c>
      <c r="E25" s="227"/>
      <c r="F25" s="487"/>
      <c r="G25" s="487"/>
      <c r="H25" s="487"/>
      <c r="I25" s="487"/>
      <c r="J25" s="487"/>
      <c r="K25" s="426" t="s">
        <v>143</v>
      </c>
      <c r="L25" s="427">
        <v>11688.145</v>
      </c>
      <c r="M25" s="427">
        <v>3044.7890000000002</v>
      </c>
      <c r="N25" s="428">
        <v>3.8387372655379401</v>
      </c>
      <c r="O25"/>
      <c r="P25" s="426" t="s">
        <v>156</v>
      </c>
      <c r="Q25" s="427">
        <v>4236.799</v>
      </c>
      <c r="R25" s="427">
        <v>895.98099999999999</v>
      </c>
      <c r="S25" s="428">
        <v>4.7286705856485796</v>
      </c>
    </row>
    <row r="26" spans="1:19" ht="16" thickBot="1">
      <c r="A26" s="432" t="s">
        <v>222</v>
      </c>
      <c r="B26" s="433">
        <v>50291.334000000003</v>
      </c>
      <c r="C26" s="433">
        <v>51648</v>
      </c>
      <c r="D26" s="434">
        <v>4.1790217509445551</v>
      </c>
      <c r="E26" s="227"/>
      <c r="F26" s="487"/>
      <c r="G26" s="487"/>
      <c r="H26" s="487"/>
      <c r="I26" s="487"/>
      <c r="J26" s="487"/>
      <c r="K26" s="426" t="s">
        <v>155</v>
      </c>
      <c r="L26" s="427">
        <v>7521.4679999999998</v>
      </c>
      <c r="M26" s="427">
        <v>1760.884</v>
      </c>
      <c r="N26" s="428">
        <v>4.2714159478988964</v>
      </c>
      <c r="O26"/>
      <c r="P26" s="426" t="s">
        <v>158</v>
      </c>
      <c r="Q26" s="427">
        <v>4078.0920000000001</v>
      </c>
      <c r="R26" s="427">
        <v>1106.4349999999999</v>
      </c>
      <c r="S26" s="428">
        <v>3.6857944660102042</v>
      </c>
    </row>
    <row r="27" spans="1:19" ht="15.5">
      <c r="A27"/>
      <c r="B27"/>
      <c r="C27"/>
      <c r="D27"/>
      <c r="E27" s="227"/>
      <c r="F27" s="487"/>
      <c r="G27" s="487"/>
      <c r="H27" s="487"/>
      <c r="I27" s="487"/>
      <c r="J27" s="487"/>
      <c r="K27" s="426" t="s">
        <v>158</v>
      </c>
      <c r="L27" s="427">
        <v>5880.7560000000003</v>
      </c>
      <c r="M27" s="427">
        <v>1406.2940000000001</v>
      </c>
      <c r="N27" s="428">
        <v>4.1817400913322533</v>
      </c>
      <c r="O27"/>
      <c r="P27" s="426" t="s">
        <v>371</v>
      </c>
      <c r="Q27" s="427">
        <v>3630.5520000000001</v>
      </c>
      <c r="R27" s="427">
        <v>638.02</v>
      </c>
      <c r="S27" s="428">
        <v>5.6903419955487289</v>
      </c>
    </row>
    <row r="28" spans="1:19" ht="16" thickBot="1">
      <c r="A28"/>
      <c r="B28"/>
      <c r="C28"/>
      <c r="D28"/>
      <c r="E28" s="227"/>
      <c r="F28" s="487"/>
      <c r="G28" s="487"/>
      <c r="H28" s="487"/>
      <c r="I28" s="487"/>
      <c r="J28" s="487"/>
      <c r="K28" s="426" t="s">
        <v>150</v>
      </c>
      <c r="L28" s="427">
        <v>5073.4080000000004</v>
      </c>
      <c r="M28" s="427">
        <v>809.73500000000001</v>
      </c>
      <c r="N28" s="428">
        <v>6.265516496137626</v>
      </c>
      <c r="O28"/>
      <c r="P28" s="426" t="s">
        <v>154</v>
      </c>
      <c r="Q28" s="427">
        <v>3469.8319999999999</v>
      </c>
      <c r="R28" s="427">
        <v>769.03800000000001</v>
      </c>
      <c r="S28" s="428">
        <v>4.5119122852186759</v>
      </c>
    </row>
    <row r="29" spans="1:19" ht="16" thickBot="1">
      <c r="A29"/>
      <c r="B29"/>
      <c r="C29"/>
      <c r="D29"/>
      <c r="E29" s="227"/>
      <c r="F29" s="487"/>
      <c r="G29" s="487"/>
      <c r="H29" s="487"/>
      <c r="I29" s="487"/>
      <c r="J29" s="487"/>
      <c r="K29" s="432" t="s">
        <v>222</v>
      </c>
      <c r="L29" s="433">
        <v>1659948.6810000001</v>
      </c>
      <c r="M29" s="433">
        <v>294183.962</v>
      </c>
      <c r="N29" s="434">
        <v>5.6425532843969251</v>
      </c>
      <c r="O29"/>
      <c r="P29" s="426" t="s">
        <v>152</v>
      </c>
      <c r="Q29" s="427">
        <v>3394.9389999999999</v>
      </c>
      <c r="R29" s="427">
        <v>647.84</v>
      </c>
      <c r="S29" s="428">
        <v>5.2403973203260064</v>
      </c>
    </row>
    <row r="30" spans="1:19" ht="16" thickBot="1">
      <c r="E30" s="227"/>
      <c r="F30" s="315"/>
      <c r="G30" s="315"/>
      <c r="H30" s="315"/>
      <c r="I30" s="315"/>
      <c r="J30" s="315"/>
      <c r="K30"/>
      <c r="L30"/>
      <c r="M30"/>
      <c r="N30"/>
      <c r="O30"/>
      <c r="P30" s="432" t="s">
        <v>222</v>
      </c>
      <c r="Q30" s="433">
        <v>532367.22600000002</v>
      </c>
      <c r="R30" s="433">
        <v>105159.747</v>
      </c>
      <c r="S30" s="434">
        <v>5.062462027414349</v>
      </c>
    </row>
    <row r="31" spans="1:19" ht="15.5">
      <c r="A31" s="227"/>
      <c r="B31" s="227"/>
      <c r="C31" s="227"/>
      <c r="D31" s="227"/>
      <c r="E31" s="227"/>
      <c r="F31" s="315"/>
      <c r="G31" s="315"/>
      <c r="H31" s="315"/>
      <c r="I31" s="315"/>
      <c r="J31" s="315"/>
      <c r="K31"/>
      <c r="L31"/>
      <c r="M31"/>
      <c r="N31"/>
      <c r="O31" s="315"/>
      <c r="P31"/>
      <c r="Q31"/>
      <c r="R31"/>
      <c r="S31"/>
    </row>
    <row r="32" spans="1:19" ht="15.5">
      <c r="A32" s="315"/>
      <c r="B32" s="315"/>
      <c r="C32" s="315"/>
      <c r="D32" s="315"/>
      <c r="E32" s="315"/>
      <c r="F32" s="315"/>
      <c r="G32" s="315"/>
      <c r="H32" s="315"/>
      <c r="I32" s="315"/>
      <c r="J32" s="315"/>
      <c r="O32" s="315"/>
      <c r="P32"/>
      <c r="Q32"/>
      <c r="R32"/>
      <c r="S32"/>
    </row>
    <row r="33" spans="1:19">
      <c r="A33" s="436"/>
      <c r="B33" s="436"/>
      <c r="C33" s="352"/>
      <c r="D33" s="352"/>
      <c r="E33" s="352"/>
      <c r="F33" s="352"/>
      <c r="G33" s="352"/>
      <c r="H33" s="352"/>
      <c r="I33" s="352"/>
      <c r="J33" s="352"/>
      <c r="K33"/>
      <c r="L33"/>
      <c r="M33"/>
      <c r="N33"/>
      <c r="O33" s="352"/>
      <c r="P33"/>
      <c r="Q33"/>
      <c r="R33"/>
      <c r="S33"/>
    </row>
    <row r="34" spans="1:19">
      <c r="A34" s="396"/>
      <c r="C34" s="352"/>
      <c r="D34" s="352"/>
      <c r="E34" s="352"/>
      <c r="F34" s="352"/>
      <c r="G34" s="352"/>
      <c r="H34" s="352"/>
      <c r="I34" s="352"/>
      <c r="J34"/>
      <c r="K34"/>
      <c r="L34"/>
      <c r="M34"/>
      <c r="N34"/>
      <c r="O34" s="352"/>
      <c r="P34"/>
      <c r="Q34"/>
      <c r="R34"/>
      <c r="S34"/>
    </row>
    <row r="35" spans="1:19">
      <c r="A35" s="352"/>
      <c r="B35" s="352"/>
      <c r="C35" s="352"/>
      <c r="D35" s="352"/>
      <c r="E35" s="352"/>
      <c r="F35" s="352"/>
      <c r="G35" s="352"/>
      <c r="H35" s="352"/>
      <c r="I35" s="352"/>
      <c r="J35"/>
      <c r="K35"/>
      <c r="L35"/>
      <c r="M35"/>
      <c r="N35"/>
      <c r="O35" s="352"/>
      <c r="P35"/>
      <c r="Q35"/>
      <c r="R35"/>
      <c r="S35"/>
    </row>
    <row r="36" spans="1:19" ht="15.75" customHeight="1">
      <c r="A36"/>
      <c r="B36"/>
      <c r="C36"/>
      <c r="D36"/>
      <c r="E36"/>
      <c r="F36"/>
      <c r="G36"/>
      <c r="H36"/>
      <c r="I36"/>
      <c r="J36"/>
      <c r="K36"/>
      <c r="L36"/>
      <c r="M36"/>
      <c r="N36"/>
      <c r="O36" s="352"/>
      <c r="P36"/>
      <c r="Q36"/>
      <c r="R36"/>
      <c r="S36"/>
    </row>
    <row r="37" spans="1:19" ht="17.25" customHeight="1">
      <c r="A37" s="1" t="s">
        <v>328</v>
      </c>
      <c r="B37" s="1"/>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5">
      <c r="A83"/>
      <c r="B83"/>
      <c r="C83"/>
      <c r="D83"/>
      <c r="E83"/>
      <c r="F83"/>
      <c r="G83"/>
      <c r="H83"/>
      <c r="I83"/>
      <c r="J83"/>
      <c r="K83"/>
      <c r="L83"/>
      <c r="M83" s="489"/>
      <c r="N83" s="442"/>
      <c r="O83"/>
      <c r="P83"/>
      <c r="Q83" s="352"/>
      <c r="R83" s="352"/>
    </row>
    <row r="84" spans="1:18" ht="15.5">
      <c r="A84"/>
      <c r="B84"/>
      <c r="C84"/>
      <c r="D84"/>
      <c r="E84"/>
      <c r="F84"/>
      <c r="G84"/>
      <c r="H84"/>
      <c r="I84"/>
      <c r="J84"/>
      <c r="K84"/>
      <c r="L84"/>
      <c r="M84" s="489"/>
      <c r="N84" s="442"/>
      <c r="O84"/>
      <c r="P84"/>
      <c r="Q84" s="352"/>
      <c r="R84" s="352"/>
    </row>
    <row r="85" spans="1:18" ht="15.5">
      <c r="A85"/>
      <c r="B85"/>
      <c r="C85"/>
      <c r="D85"/>
      <c r="E85"/>
      <c r="F85"/>
      <c r="G85"/>
      <c r="H85"/>
      <c r="I85"/>
      <c r="J85"/>
      <c r="K85"/>
      <c r="L85"/>
      <c r="M85" s="489"/>
      <c r="N85" s="442"/>
      <c r="O85"/>
      <c r="P85"/>
      <c r="Q85" s="352"/>
      <c r="R85" s="352"/>
    </row>
    <row r="86" spans="1:18" ht="15.5">
      <c r="A86"/>
      <c r="B86"/>
      <c r="C86"/>
      <c r="D86"/>
      <c r="E86"/>
      <c r="F86"/>
      <c r="G86"/>
      <c r="H86"/>
      <c r="I86"/>
      <c r="J86"/>
      <c r="K86"/>
      <c r="L86"/>
      <c r="M86" s="489"/>
      <c r="N86" s="442"/>
      <c r="O86"/>
      <c r="P86"/>
      <c r="Q86" s="352"/>
      <c r="R86" s="352"/>
    </row>
    <row r="87" spans="1:18" ht="15.5">
      <c r="A87"/>
      <c r="B87"/>
      <c r="C87"/>
      <c r="D87"/>
      <c r="E87"/>
      <c r="F87"/>
      <c r="G87"/>
      <c r="H87"/>
      <c r="I87"/>
      <c r="J87"/>
      <c r="K87"/>
      <c r="L87"/>
      <c r="M87" s="489"/>
      <c r="N87" s="442"/>
      <c r="O87"/>
      <c r="P87"/>
      <c r="Q87" s="352"/>
      <c r="R87" s="352"/>
    </row>
    <row r="88" spans="1:18" ht="15.5">
      <c r="A88"/>
      <c r="B88"/>
      <c r="C88"/>
      <c r="D88"/>
      <c r="E88"/>
      <c r="F88"/>
      <c r="G88"/>
      <c r="H88"/>
      <c r="I88"/>
      <c r="J88"/>
      <c r="K88"/>
      <c r="L88"/>
      <c r="M88" s="489"/>
      <c r="N88" s="442"/>
      <c r="O88"/>
      <c r="P88"/>
      <c r="Q88" s="352"/>
      <c r="R88" s="352"/>
    </row>
    <row r="89" spans="1:18" ht="15.5">
      <c r="A89"/>
      <c r="B89"/>
      <c r="C89"/>
      <c r="D89"/>
      <c r="E89"/>
      <c r="F89"/>
      <c r="G89"/>
      <c r="H89"/>
      <c r="I89"/>
      <c r="J89"/>
      <c r="K89"/>
      <c r="L89"/>
      <c r="M89" s="489"/>
      <c r="N89" s="442"/>
      <c r="O89"/>
      <c r="P89"/>
      <c r="Q89" s="352"/>
      <c r="R89" s="352"/>
    </row>
    <row r="90" spans="1:18" ht="15.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23" sqref="A23"/>
    </sheetView>
  </sheetViews>
  <sheetFormatPr defaultColWidth="9.1796875" defaultRowHeight="13"/>
  <cols>
    <col min="1" max="1" width="156.453125" style="894" customWidth="1"/>
    <col min="2" max="16384" width="9.1796875" style="894"/>
  </cols>
  <sheetData>
    <row r="1" spans="1:1" ht="21">
      <c r="A1" s="893" t="s">
        <v>490</v>
      </c>
    </row>
    <row r="2" spans="1:1" ht="15.5">
      <c r="A2" s="895" t="s">
        <v>504</v>
      </c>
    </row>
    <row r="3" spans="1:1" ht="15.5">
      <c r="A3" s="896" t="s">
        <v>491</v>
      </c>
    </row>
    <row r="4" spans="1:1" ht="15.5">
      <c r="A4" s="897" t="s">
        <v>493</v>
      </c>
    </row>
    <row r="5" spans="1:1" ht="15.5">
      <c r="A5" s="898" t="s">
        <v>494</v>
      </c>
    </row>
    <row r="6" spans="1:1" ht="46.5">
      <c r="A6" s="898" t="s">
        <v>495</v>
      </c>
    </row>
    <row r="7" spans="1:1" ht="46.5">
      <c r="A7" s="899" t="s">
        <v>496</v>
      </c>
    </row>
    <row r="8" spans="1:1" ht="15.5">
      <c r="A8" s="898" t="s">
        <v>497</v>
      </c>
    </row>
    <row r="9" spans="1:1" ht="15.5">
      <c r="A9" s="900" t="s">
        <v>498</v>
      </c>
    </row>
    <row r="10" spans="1:1" ht="15.5">
      <c r="A10" s="901" t="s">
        <v>499</v>
      </c>
    </row>
    <row r="11" spans="1:1" ht="15.5">
      <c r="A11" s="902" t="s">
        <v>492</v>
      </c>
    </row>
    <row r="12" spans="1:1" ht="15.5">
      <c r="A12" s="903" t="s">
        <v>500</v>
      </c>
    </row>
    <row r="13" spans="1:1" ht="15.5">
      <c r="A13" s="903" t="s">
        <v>501</v>
      </c>
    </row>
    <row r="14" spans="1:1" ht="15.5">
      <c r="A14" s="903" t="s">
        <v>502</v>
      </c>
    </row>
    <row r="15" spans="1:1" ht="15.5">
      <c r="A15" s="903" t="s">
        <v>503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6"/>
  <dimension ref="A1:AA230"/>
  <sheetViews>
    <sheetView showGridLines="0" workbookViewId="0">
      <selection activeCell="S37" sqref="S37"/>
    </sheetView>
  </sheetViews>
  <sheetFormatPr defaultRowHeight="13"/>
  <cols>
    <col min="1" max="1" width="16.81640625" style="367" customWidth="1"/>
    <col min="2" max="2" width="12.26953125" style="367" bestFit="1" customWidth="1"/>
    <col min="3" max="3" width="10.1796875" style="367" customWidth="1"/>
    <col min="4" max="4" width="9.1796875" style="367"/>
    <col min="5" max="5" width="9.54296875" style="367" customWidth="1"/>
    <col min="6" max="6" width="16.7265625" style="367" customWidth="1"/>
    <col min="7" max="7" width="11.26953125" style="367" customWidth="1"/>
    <col min="8" max="8" width="10.453125" style="367" customWidth="1"/>
    <col min="9" max="9" width="9.1796875" style="367"/>
    <col min="10" max="10" width="3.54296875" style="367" customWidth="1"/>
    <col min="11" max="11" width="27.26953125" style="367" customWidth="1"/>
    <col min="12" max="12" width="11.7265625" style="367" customWidth="1"/>
    <col min="13" max="13" width="12.26953125" style="367" customWidth="1"/>
    <col min="14" max="14" width="10.453125" style="367" customWidth="1"/>
    <col min="15" max="15" width="3.81640625" style="367" customWidth="1"/>
    <col min="16" max="16" width="22.54296875" style="367" customWidth="1"/>
    <col min="17" max="17" width="11.26953125" style="367" customWidth="1"/>
    <col min="18" max="18" width="10.26953125" style="367" customWidth="1"/>
    <col min="19" max="19" width="10" style="367" customWidth="1"/>
    <col min="20" max="255" width="9.1796875" style="367"/>
    <col min="256" max="256" width="4" style="367" customWidth="1"/>
    <col min="257" max="257" width="15.1796875" style="367" customWidth="1"/>
    <col min="258" max="258" width="13.81640625" style="367" customWidth="1"/>
    <col min="259" max="259" width="10.1796875" style="367" customWidth="1"/>
    <col min="260" max="260" width="9.1796875" style="367"/>
    <col min="261" max="261" width="3.453125" style="367" customWidth="1"/>
    <col min="262" max="262" width="19.54296875" style="367" customWidth="1"/>
    <col min="263" max="263" width="12.26953125" style="367" customWidth="1"/>
    <col min="264" max="264" width="10.453125" style="367" customWidth="1"/>
    <col min="265" max="265" width="9.1796875" style="367"/>
    <col min="266" max="266" width="3.54296875" style="367" customWidth="1"/>
    <col min="267" max="267" width="16.453125" style="367" customWidth="1"/>
    <col min="268" max="268" width="11.7265625" style="367" customWidth="1"/>
    <col min="269" max="269" width="10.1796875" style="367" customWidth="1"/>
    <col min="270" max="270" width="15.81640625" style="367" customWidth="1"/>
    <col min="271" max="271" width="3.81640625" style="367" customWidth="1"/>
    <col min="272" max="272" width="16.453125" style="367" customWidth="1"/>
    <col min="273" max="273" width="11.26953125" style="367" customWidth="1"/>
    <col min="274" max="274" width="10.26953125" style="367" customWidth="1"/>
    <col min="275" max="275" width="10" style="367" customWidth="1"/>
    <col min="276" max="511" width="9.1796875" style="367"/>
    <col min="512" max="512" width="4" style="367" customWidth="1"/>
    <col min="513" max="513" width="15.1796875" style="367" customWidth="1"/>
    <col min="514" max="514" width="13.81640625" style="367" customWidth="1"/>
    <col min="515" max="515" width="10.1796875" style="367" customWidth="1"/>
    <col min="516" max="516" width="9.1796875" style="367"/>
    <col min="517" max="517" width="3.453125" style="367" customWidth="1"/>
    <col min="518" max="518" width="19.54296875" style="367" customWidth="1"/>
    <col min="519" max="519" width="12.26953125" style="367" customWidth="1"/>
    <col min="520" max="520" width="10.453125" style="367" customWidth="1"/>
    <col min="521" max="521" width="9.1796875" style="367"/>
    <col min="522" max="522" width="3.54296875" style="367" customWidth="1"/>
    <col min="523" max="523" width="16.453125" style="367" customWidth="1"/>
    <col min="524" max="524" width="11.7265625" style="367" customWidth="1"/>
    <col min="525" max="525" width="10.1796875" style="367" customWidth="1"/>
    <col min="526" max="526" width="15.81640625" style="367" customWidth="1"/>
    <col min="527" max="527" width="3.81640625" style="367" customWidth="1"/>
    <col min="528" max="528" width="16.453125" style="367" customWidth="1"/>
    <col min="529" max="529" width="11.26953125" style="367" customWidth="1"/>
    <col min="530" max="530" width="10.26953125" style="367" customWidth="1"/>
    <col min="531" max="531" width="10" style="367" customWidth="1"/>
    <col min="532" max="767" width="9.1796875" style="367"/>
    <col min="768" max="768" width="4" style="367" customWidth="1"/>
    <col min="769" max="769" width="15.1796875" style="367" customWidth="1"/>
    <col min="770" max="770" width="13.81640625" style="367" customWidth="1"/>
    <col min="771" max="771" width="10.1796875" style="367" customWidth="1"/>
    <col min="772" max="772" width="9.1796875" style="367"/>
    <col min="773" max="773" width="3.453125" style="367" customWidth="1"/>
    <col min="774" max="774" width="19.54296875" style="367" customWidth="1"/>
    <col min="775" max="775" width="12.26953125" style="367" customWidth="1"/>
    <col min="776" max="776" width="10.453125" style="367" customWidth="1"/>
    <col min="777" max="777" width="9.1796875" style="367"/>
    <col min="778" max="778" width="3.54296875" style="367" customWidth="1"/>
    <col min="779" max="779" width="16.453125" style="367" customWidth="1"/>
    <col min="780" max="780" width="11.7265625" style="367" customWidth="1"/>
    <col min="781" max="781" width="10.1796875" style="367" customWidth="1"/>
    <col min="782" max="782" width="15.81640625" style="367" customWidth="1"/>
    <col min="783" max="783" width="3.81640625" style="367" customWidth="1"/>
    <col min="784" max="784" width="16.453125" style="367" customWidth="1"/>
    <col min="785" max="785" width="11.26953125" style="367" customWidth="1"/>
    <col min="786" max="786" width="10.26953125" style="367" customWidth="1"/>
    <col min="787" max="787" width="10" style="367" customWidth="1"/>
    <col min="788" max="1023" width="9.1796875" style="367"/>
    <col min="1024" max="1024" width="4" style="367" customWidth="1"/>
    <col min="1025" max="1025" width="15.1796875" style="367" customWidth="1"/>
    <col min="1026" max="1026" width="13.81640625" style="367" customWidth="1"/>
    <col min="1027" max="1027" width="10.1796875" style="367" customWidth="1"/>
    <col min="1028" max="1028" width="9.1796875" style="367"/>
    <col min="1029" max="1029" width="3.453125" style="367" customWidth="1"/>
    <col min="1030" max="1030" width="19.54296875" style="367" customWidth="1"/>
    <col min="1031" max="1031" width="12.26953125" style="367" customWidth="1"/>
    <col min="1032" max="1032" width="10.453125" style="367" customWidth="1"/>
    <col min="1033" max="1033" width="9.1796875" style="367"/>
    <col min="1034" max="1034" width="3.54296875" style="367" customWidth="1"/>
    <col min="1035" max="1035" width="16.453125" style="367" customWidth="1"/>
    <col min="1036" max="1036" width="11.7265625" style="367" customWidth="1"/>
    <col min="1037" max="1037" width="10.1796875" style="367" customWidth="1"/>
    <col min="1038" max="1038" width="15.81640625" style="367" customWidth="1"/>
    <col min="1039" max="1039" width="3.81640625" style="367" customWidth="1"/>
    <col min="1040" max="1040" width="16.453125" style="367" customWidth="1"/>
    <col min="1041" max="1041" width="11.26953125" style="367" customWidth="1"/>
    <col min="1042" max="1042" width="10.26953125" style="367" customWidth="1"/>
    <col min="1043" max="1043" width="10" style="367" customWidth="1"/>
    <col min="1044" max="1279" width="9.1796875" style="367"/>
    <col min="1280" max="1280" width="4" style="367" customWidth="1"/>
    <col min="1281" max="1281" width="15.1796875" style="367" customWidth="1"/>
    <col min="1282" max="1282" width="13.81640625" style="367" customWidth="1"/>
    <col min="1283" max="1283" width="10.1796875" style="367" customWidth="1"/>
    <col min="1284" max="1284" width="9.1796875" style="367"/>
    <col min="1285" max="1285" width="3.453125" style="367" customWidth="1"/>
    <col min="1286" max="1286" width="19.54296875" style="367" customWidth="1"/>
    <col min="1287" max="1287" width="12.26953125" style="367" customWidth="1"/>
    <col min="1288" max="1288" width="10.453125" style="367" customWidth="1"/>
    <col min="1289" max="1289" width="9.1796875" style="367"/>
    <col min="1290" max="1290" width="3.54296875" style="367" customWidth="1"/>
    <col min="1291" max="1291" width="16.453125" style="367" customWidth="1"/>
    <col min="1292" max="1292" width="11.7265625" style="367" customWidth="1"/>
    <col min="1293" max="1293" width="10.1796875" style="367" customWidth="1"/>
    <col min="1294" max="1294" width="15.81640625" style="367" customWidth="1"/>
    <col min="1295" max="1295" width="3.81640625" style="367" customWidth="1"/>
    <col min="1296" max="1296" width="16.453125" style="367" customWidth="1"/>
    <col min="1297" max="1297" width="11.26953125" style="367" customWidth="1"/>
    <col min="1298" max="1298" width="10.26953125" style="367" customWidth="1"/>
    <col min="1299" max="1299" width="10" style="367" customWidth="1"/>
    <col min="1300" max="1535" width="9.1796875" style="367"/>
    <col min="1536" max="1536" width="4" style="367" customWidth="1"/>
    <col min="1537" max="1537" width="15.1796875" style="367" customWidth="1"/>
    <col min="1538" max="1538" width="13.81640625" style="367" customWidth="1"/>
    <col min="1539" max="1539" width="10.1796875" style="367" customWidth="1"/>
    <col min="1540" max="1540" width="9.1796875" style="367"/>
    <col min="1541" max="1541" width="3.453125" style="367" customWidth="1"/>
    <col min="1542" max="1542" width="19.54296875" style="367" customWidth="1"/>
    <col min="1543" max="1543" width="12.26953125" style="367" customWidth="1"/>
    <col min="1544" max="1544" width="10.453125" style="367" customWidth="1"/>
    <col min="1545" max="1545" width="9.1796875" style="367"/>
    <col min="1546" max="1546" width="3.54296875" style="367" customWidth="1"/>
    <col min="1547" max="1547" width="16.453125" style="367" customWidth="1"/>
    <col min="1548" max="1548" width="11.7265625" style="367" customWidth="1"/>
    <col min="1549" max="1549" width="10.1796875" style="367" customWidth="1"/>
    <col min="1550" max="1550" width="15.81640625" style="367" customWidth="1"/>
    <col min="1551" max="1551" width="3.81640625" style="367" customWidth="1"/>
    <col min="1552" max="1552" width="16.453125" style="367" customWidth="1"/>
    <col min="1553" max="1553" width="11.26953125" style="367" customWidth="1"/>
    <col min="1554" max="1554" width="10.26953125" style="367" customWidth="1"/>
    <col min="1555" max="1555" width="10" style="367" customWidth="1"/>
    <col min="1556" max="1791" width="9.1796875" style="367"/>
    <col min="1792" max="1792" width="4" style="367" customWidth="1"/>
    <col min="1793" max="1793" width="15.1796875" style="367" customWidth="1"/>
    <col min="1794" max="1794" width="13.81640625" style="367" customWidth="1"/>
    <col min="1795" max="1795" width="10.1796875" style="367" customWidth="1"/>
    <col min="1796" max="1796" width="9.1796875" style="367"/>
    <col min="1797" max="1797" width="3.453125" style="367" customWidth="1"/>
    <col min="1798" max="1798" width="19.54296875" style="367" customWidth="1"/>
    <col min="1799" max="1799" width="12.26953125" style="367" customWidth="1"/>
    <col min="1800" max="1800" width="10.453125" style="367" customWidth="1"/>
    <col min="1801" max="1801" width="9.1796875" style="367"/>
    <col min="1802" max="1802" width="3.54296875" style="367" customWidth="1"/>
    <col min="1803" max="1803" width="16.453125" style="367" customWidth="1"/>
    <col min="1804" max="1804" width="11.7265625" style="367" customWidth="1"/>
    <col min="1805" max="1805" width="10.1796875" style="367" customWidth="1"/>
    <col min="1806" max="1806" width="15.81640625" style="367" customWidth="1"/>
    <col min="1807" max="1807" width="3.81640625" style="367" customWidth="1"/>
    <col min="1808" max="1808" width="16.453125" style="367" customWidth="1"/>
    <col min="1809" max="1809" width="11.26953125" style="367" customWidth="1"/>
    <col min="1810" max="1810" width="10.26953125" style="367" customWidth="1"/>
    <col min="1811" max="1811" width="10" style="367" customWidth="1"/>
    <col min="1812" max="2047" width="9.1796875" style="367"/>
    <col min="2048" max="2048" width="4" style="367" customWidth="1"/>
    <col min="2049" max="2049" width="15.1796875" style="367" customWidth="1"/>
    <col min="2050" max="2050" width="13.81640625" style="367" customWidth="1"/>
    <col min="2051" max="2051" width="10.1796875" style="367" customWidth="1"/>
    <col min="2052" max="2052" width="9.1796875" style="367"/>
    <col min="2053" max="2053" width="3.453125" style="367" customWidth="1"/>
    <col min="2054" max="2054" width="19.54296875" style="367" customWidth="1"/>
    <col min="2055" max="2055" width="12.26953125" style="367" customWidth="1"/>
    <col min="2056" max="2056" width="10.453125" style="367" customWidth="1"/>
    <col min="2057" max="2057" width="9.1796875" style="367"/>
    <col min="2058" max="2058" width="3.54296875" style="367" customWidth="1"/>
    <col min="2059" max="2059" width="16.453125" style="367" customWidth="1"/>
    <col min="2060" max="2060" width="11.7265625" style="367" customWidth="1"/>
    <col min="2061" max="2061" width="10.1796875" style="367" customWidth="1"/>
    <col min="2062" max="2062" width="15.81640625" style="367" customWidth="1"/>
    <col min="2063" max="2063" width="3.81640625" style="367" customWidth="1"/>
    <col min="2064" max="2064" width="16.453125" style="367" customWidth="1"/>
    <col min="2065" max="2065" width="11.26953125" style="367" customWidth="1"/>
    <col min="2066" max="2066" width="10.26953125" style="367" customWidth="1"/>
    <col min="2067" max="2067" width="10" style="367" customWidth="1"/>
    <col min="2068" max="2303" width="9.1796875" style="367"/>
    <col min="2304" max="2304" width="4" style="367" customWidth="1"/>
    <col min="2305" max="2305" width="15.1796875" style="367" customWidth="1"/>
    <col min="2306" max="2306" width="13.81640625" style="367" customWidth="1"/>
    <col min="2307" max="2307" width="10.1796875" style="367" customWidth="1"/>
    <col min="2308" max="2308" width="9.1796875" style="367"/>
    <col min="2309" max="2309" width="3.453125" style="367" customWidth="1"/>
    <col min="2310" max="2310" width="19.54296875" style="367" customWidth="1"/>
    <col min="2311" max="2311" width="12.26953125" style="367" customWidth="1"/>
    <col min="2312" max="2312" width="10.453125" style="367" customWidth="1"/>
    <col min="2313" max="2313" width="9.1796875" style="367"/>
    <col min="2314" max="2314" width="3.54296875" style="367" customWidth="1"/>
    <col min="2315" max="2315" width="16.453125" style="367" customWidth="1"/>
    <col min="2316" max="2316" width="11.7265625" style="367" customWidth="1"/>
    <col min="2317" max="2317" width="10.1796875" style="367" customWidth="1"/>
    <col min="2318" max="2318" width="15.81640625" style="367" customWidth="1"/>
    <col min="2319" max="2319" width="3.81640625" style="367" customWidth="1"/>
    <col min="2320" max="2320" width="16.453125" style="367" customWidth="1"/>
    <col min="2321" max="2321" width="11.26953125" style="367" customWidth="1"/>
    <col min="2322" max="2322" width="10.26953125" style="367" customWidth="1"/>
    <col min="2323" max="2323" width="10" style="367" customWidth="1"/>
    <col min="2324" max="2559" width="9.1796875" style="367"/>
    <col min="2560" max="2560" width="4" style="367" customWidth="1"/>
    <col min="2561" max="2561" width="15.1796875" style="367" customWidth="1"/>
    <col min="2562" max="2562" width="13.81640625" style="367" customWidth="1"/>
    <col min="2563" max="2563" width="10.1796875" style="367" customWidth="1"/>
    <col min="2564" max="2564" width="9.1796875" style="367"/>
    <col min="2565" max="2565" width="3.453125" style="367" customWidth="1"/>
    <col min="2566" max="2566" width="19.54296875" style="367" customWidth="1"/>
    <col min="2567" max="2567" width="12.26953125" style="367" customWidth="1"/>
    <col min="2568" max="2568" width="10.453125" style="367" customWidth="1"/>
    <col min="2569" max="2569" width="9.1796875" style="367"/>
    <col min="2570" max="2570" width="3.54296875" style="367" customWidth="1"/>
    <col min="2571" max="2571" width="16.453125" style="367" customWidth="1"/>
    <col min="2572" max="2572" width="11.7265625" style="367" customWidth="1"/>
    <col min="2573" max="2573" width="10.1796875" style="367" customWidth="1"/>
    <col min="2574" max="2574" width="15.81640625" style="367" customWidth="1"/>
    <col min="2575" max="2575" width="3.81640625" style="367" customWidth="1"/>
    <col min="2576" max="2576" width="16.453125" style="367" customWidth="1"/>
    <col min="2577" max="2577" width="11.26953125" style="367" customWidth="1"/>
    <col min="2578" max="2578" width="10.26953125" style="367" customWidth="1"/>
    <col min="2579" max="2579" width="10" style="367" customWidth="1"/>
    <col min="2580" max="2815" width="9.1796875" style="367"/>
    <col min="2816" max="2816" width="4" style="367" customWidth="1"/>
    <col min="2817" max="2817" width="15.1796875" style="367" customWidth="1"/>
    <col min="2818" max="2818" width="13.81640625" style="367" customWidth="1"/>
    <col min="2819" max="2819" width="10.1796875" style="367" customWidth="1"/>
    <col min="2820" max="2820" width="9.1796875" style="367"/>
    <col min="2821" max="2821" width="3.453125" style="367" customWidth="1"/>
    <col min="2822" max="2822" width="19.54296875" style="367" customWidth="1"/>
    <col min="2823" max="2823" width="12.26953125" style="367" customWidth="1"/>
    <col min="2824" max="2824" width="10.453125" style="367" customWidth="1"/>
    <col min="2825" max="2825" width="9.1796875" style="367"/>
    <col min="2826" max="2826" width="3.54296875" style="367" customWidth="1"/>
    <col min="2827" max="2827" width="16.453125" style="367" customWidth="1"/>
    <col min="2828" max="2828" width="11.7265625" style="367" customWidth="1"/>
    <col min="2829" max="2829" width="10.1796875" style="367" customWidth="1"/>
    <col min="2830" max="2830" width="15.81640625" style="367" customWidth="1"/>
    <col min="2831" max="2831" width="3.81640625" style="367" customWidth="1"/>
    <col min="2832" max="2832" width="16.453125" style="367" customWidth="1"/>
    <col min="2833" max="2833" width="11.26953125" style="367" customWidth="1"/>
    <col min="2834" max="2834" width="10.26953125" style="367" customWidth="1"/>
    <col min="2835" max="2835" width="10" style="367" customWidth="1"/>
    <col min="2836" max="3071" width="9.1796875" style="367"/>
    <col min="3072" max="3072" width="4" style="367" customWidth="1"/>
    <col min="3073" max="3073" width="15.1796875" style="367" customWidth="1"/>
    <col min="3074" max="3074" width="13.81640625" style="367" customWidth="1"/>
    <col min="3075" max="3075" width="10.1796875" style="367" customWidth="1"/>
    <col min="3076" max="3076" width="9.1796875" style="367"/>
    <col min="3077" max="3077" width="3.453125" style="367" customWidth="1"/>
    <col min="3078" max="3078" width="19.54296875" style="367" customWidth="1"/>
    <col min="3079" max="3079" width="12.26953125" style="367" customWidth="1"/>
    <col min="3080" max="3080" width="10.453125" style="367" customWidth="1"/>
    <col min="3081" max="3081" width="9.1796875" style="367"/>
    <col min="3082" max="3082" width="3.54296875" style="367" customWidth="1"/>
    <col min="3083" max="3083" width="16.453125" style="367" customWidth="1"/>
    <col min="3084" max="3084" width="11.7265625" style="367" customWidth="1"/>
    <col min="3085" max="3085" width="10.1796875" style="367" customWidth="1"/>
    <col min="3086" max="3086" width="15.81640625" style="367" customWidth="1"/>
    <col min="3087" max="3087" width="3.81640625" style="367" customWidth="1"/>
    <col min="3088" max="3088" width="16.453125" style="367" customWidth="1"/>
    <col min="3089" max="3089" width="11.26953125" style="367" customWidth="1"/>
    <col min="3090" max="3090" width="10.26953125" style="367" customWidth="1"/>
    <col min="3091" max="3091" width="10" style="367" customWidth="1"/>
    <col min="3092" max="3327" width="9.1796875" style="367"/>
    <col min="3328" max="3328" width="4" style="367" customWidth="1"/>
    <col min="3329" max="3329" width="15.1796875" style="367" customWidth="1"/>
    <col min="3330" max="3330" width="13.81640625" style="367" customWidth="1"/>
    <col min="3331" max="3331" width="10.1796875" style="367" customWidth="1"/>
    <col min="3332" max="3332" width="9.1796875" style="367"/>
    <col min="3333" max="3333" width="3.453125" style="367" customWidth="1"/>
    <col min="3334" max="3334" width="19.54296875" style="367" customWidth="1"/>
    <col min="3335" max="3335" width="12.26953125" style="367" customWidth="1"/>
    <col min="3336" max="3336" width="10.453125" style="367" customWidth="1"/>
    <col min="3337" max="3337" width="9.1796875" style="367"/>
    <col min="3338" max="3338" width="3.54296875" style="367" customWidth="1"/>
    <col min="3339" max="3339" width="16.453125" style="367" customWidth="1"/>
    <col min="3340" max="3340" width="11.7265625" style="367" customWidth="1"/>
    <col min="3341" max="3341" width="10.1796875" style="367" customWidth="1"/>
    <col min="3342" max="3342" width="15.81640625" style="367" customWidth="1"/>
    <col min="3343" max="3343" width="3.81640625" style="367" customWidth="1"/>
    <col min="3344" max="3344" width="16.453125" style="367" customWidth="1"/>
    <col min="3345" max="3345" width="11.26953125" style="367" customWidth="1"/>
    <col min="3346" max="3346" width="10.26953125" style="367" customWidth="1"/>
    <col min="3347" max="3347" width="10" style="367" customWidth="1"/>
    <col min="3348" max="3583" width="9.1796875" style="367"/>
    <col min="3584" max="3584" width="4" style="367" customWidth="1"/>
    <col min="3585" max="3585" width="15.1796875" style="367" customWidth="1"/>
    <col min="3586" max="3586" width="13.81640625" style="367" customWidth="1"/>
    <col min="3587" max="3587" width="10.1796875" style="367" customWidth="1"/>
    <col min="3588" max="3588" width="9.1796875" style="367"/>
    <col min="3589" max="3589" width="3.453125" style="367" customWidth="1"/>
    <col min="3590" max="3590" width="19.54296875" style="367" customWidth="1"/>
    <col min="3591" max="3591" width="12.26953125" style="367" customWidth="1"/>
    <col min="3592" max="3592" width="10.453125" style="367" customWidth="1"/>
    <col min="3593" max="3593" width="9.1796875" style="367"/>
    <col min="3594" max="3594" width="3.54296875" style="367" customWidth="1"/>
    <col min="3595" max="3595" width="16.453125" style="367" customWidth="1"/>
    <col min="3596" max="3596" width="11.7265625" style="367" customWidth="1"/>
    <col min="3597" max="3597" width="10.1796875" style="367" customWidth="1"/>
    <col min="3598" max="3598" width="15.81640625" style="367" customWidth="1"/>
    <col min="3599" max="3599" width="3.81640625" style="367" customWidth="1"/>
    <col min="3600" max="3600" width="16.453125" style="367" customWidth="1"/>
    <col min="3601" max="3601" width="11.26953125" style="367" customWidth="1"/>
    <col min="3602" max="3602" width="10.26953125" style="367" customWidth="1"/>
    <col min="3603" max="3603" width="10" style="367" customWidth="1"/>
    <col min="3604" max="3839" width="9.1796875" style="367"/>
    <col min="3840" max="3840" width="4" style="367" customWidth="1"/>
    <col min="3841" max="3841" width="15.1796875" style="367" customWidth="1"/>
    <col min="3842" max="3842" width="13.81640625" style="367" customWidth="1"/>
    <col min="3843" max="3843" width="10.1796875" style="367" customWidth="1"/>
    <col min="3844" max="3844" width="9.1796875" style="367"/>
    <col min="3845" max="3845" width="3.453125" style="367" customWidth="1"/>
    <col min="3846" max="3846" width="19.54296875" style="367" customWidth="1"/>
    <col min="3847" max="3847" width="12.26953125" style="367" customWidth="1"/>
    <col min="3848" max="3848" width="10.453125" style="367" customWidth="1"/>
    <col min="3849" max="3849" width="9.1796875" style="367"/>
    <col min="3850" max="3850" width="3.54296875" style="367" customWidth="1"/>
    <col min="3851" max="3851" width="16.453125" style="367" customWidth="1"/>
    <col min="3852" max="3852" width="11.7265625" style="367" customWidth="1"/>
    <col min="3853" max="3853" width="10.1796875" style="367" customWidth="1"/>
    <col min="3854" max="3854" width="15.81640625" style="367" customWidth="1"/>
    <col min="3855" max="3855" width="3.81640625" style="367" customWidth="1"/>
    <col min="3856" max="3856" width="16.453125" style="367" customWidth="1"/>
    <col min="3857" max="3857" width="11.26953125" style="367" customWidth="1"/>
    <col min="3858" max="3858" width="10.26953125" style="367" customWidth="1"/>
    <col min="3859" max="3859" width="10" style="367" customWidth="1"/>
    <col min="3860" max="4095" width="9.1796875" style="367"/>
    <col min="4096" max="4096" width="4" style="367" customWidth="1"/>
    <col min="4097" max="4097" width="15.1796875" style="367" customWidth="1"/>
    <col min="4098" max="4098" width="13.81640625" style="367" customWidth="1"/>
    <col min="4099" max="4099" width="10.1796875" style="367" customWidth="1"/>
    <col min="4100" max="4100" width="9.1796875" style="367"/>
    <col min="4101" max="4101" width="3.453125" style="367" customWidth="1"/>
    <col min="4102" max="4102" width="19.54296875" style="367" customWidth="1"/>
    <col min="4103" max="4103" width="12.26953125" style="367" customWidth="1"/>
    <col min="4104" max="4104" width="10.453125" style="367" customWidth="1"/>
    <col min="4105" max="4105" width="9.1796875" style="367"/>
    <col min="4106" max="4106" width="3.54296875" style="367" customWidth="1"/>
    <col min="4107" max="4107" width="16.453125" style="367" customWidth="1"/>
    <col min="4108" max="4108" width="11.7265625" style="367" customWidth="1"/>
    <col min="4109" max="4109" width="10.1796875" style="367" customWidth="1"/>
    <col min="4110" max="4110" width="15.81640625" style="367" customWidth="1"/>
    <col min="4111" max="4111" width="3.81640625" style="367" customWidth="1"/>
    <col min="4112" max="4112" width="16.453125" style="367" customWidth="1"/>
    <col min="4113" max="4113" width="11.26953125" style="367" customWidth="1"/>
    <col min="4114" max="4114" width="10.26953125" style="367" customWidth="1"/>
    <col min="4115" max="4115" width="10" style="367" customWidth="1"/>
    <col min="4116" max="4351" width="9.1796875" style="367"/>
    <col min="4352" max="4352" width="4" style="367" customWidth="1"/>
    <col min="4353" max="4353" width="15.1796875" style="367" customWidth="1"/>
    <col min="4354" max="4354" width="13.81640625" style="367" customWidth="1"/>
    <col min="4355" max="4355" width="10.1796875" style="367" customWidth="1"/>
    <col min="4356" max="4356" width="9.1796875" style="367"/>
    <col min="4357" max="4357" width="3.453125" style="367" customWidth="1"/>
    <col min="4358" max="4358" width="19.54296875" style="367" customWidth="1"/>
    <col min="4359" max="4359" width="12.26953125" style="367" customWidth="1"/>
    <col min="4360" max="4360" width="10.453125" style="367" customWidth="1"/>
    <col min="4361" max="4361" width="9.1796875" style="367"/>
    <col min="4362" max="4362" width="3.54296875" style="367" customWidth="1"/>
    <col min="4363" max="4363" width="16.453125" style="367" customWidth="1"/>
    <col min="4364" max="4364" width="11.7265625" style="367" customWidth="1"/>
    <col min="4365" max="4365" width="10.1796875" style="367" customWidth="1"/>
    <col min="4366" max="4366" width="15.81640625" style="367" customWidth="1"/>
    <col min="4367" max="4367" width="3.81640625" style="367" customWidth="1"/>
    <col min="4368" max="4368" width="16.453125" style="367" customWidth="1"/>
    <col min="4369" max="4369" width="11.26953125" style="367" customWidth="1"/>
    <col min="4370" max="4370" width="10.26953125" style="367" customWidth="1"/>
    <col min="4371" max="4371" width="10" style="367" customWidth="1"/>
    <col min="4372" max="4607" width="9.1796875" style="367"/>
    <col min="4608" max="4608" width="4" style="367" customWidth="1"/>
    <col min="4609" max="4609" width="15.1796875" style="367" customWidth="1"/>
    <col min="4610" max="4610" width="13.81640625" style="367" customWidth="1"/>
    <col min="4611" max="4611" width="10.1796875" style="367" customWidth="1"/>
    <col min="4612" max="4612" width="9.1796875" style="367"/>
    <col min="4613" max="4613" width="3.453125" style="367" customWidth="1"/>
    <col min="4614" max="4614" width="19.54296875" style="367" customWidth="1"/>
    <col min="4615" max="4615" width="12.26953125" style="367" customWidth="1"/>
    <col min="4616" max="4616" width="10.453125" style="367" customWidth="1"/>
    <col min="4617" max="4617" width="9.1796875" style="367"/>
    <col min="4618" max="4618" width="3.54296875" style="367" customWidth="1"/>
    <col min="4619" max="4619" width="16.453125" style="367" customWidth="1"/>
    <col min="4620" max="4620" width="11.7265625" style="367" customWidth="1"/>
    <col min="4621" max="4621" width="10.1796875" style="367" customWidth="1"/>
    <col min="4622" max="4622" width="15.81640625" style="367" customWidth="1"/>
    <col min="4623" max="4623" width="3.81640625" style="367" customWidth="1"/>
    <col min="4624" max="4624" width="16.453125" style="367" customWidth="1"/>
    <col min="4625" max="4625" width="11.26953125" style="367" customWidth="1"/>
    <col min="4626" max="4626" width="10.26953125" style="367" customWidth="1"/>
    <col min="4627" max="4627" width="10" style="367" customWidth="1"/>
    <col min="4628" max="4863" width="9.1796875" style="367"/>
    <col min="4864" max="4864" width="4" style="367" customWidth="1"/>
    <col min="4865" max="4865" width="15.1796875" style="367" customWidth="1"/>
    <col min="4866" max="4866" width="13.81640625" style="367" customWidth="1"/>
    <col min="4867" max="4867" width="10.1796875" style="367" customWidth="1"/>
    <col min="4868" max="4868" width="9.1796875" style="367"/>
    <col min="4869" max="4869" width="3.453125" style="367" customWidth="1"/>
    <col min="4870" max="4870" width="19.54296875" style="367" customWidth="1"/>
    <col min="4871" max="4871" width="12.26953125" style="367" customWidth="1"/>
    <col min="4872" max="4872" width="10.453125" style="367" customWidth="1"/>
    <col min="4873" max="4873" width="9.1796875" style="367"/>
    <col min="4874" max="4874" width="3.54296875" style="367" customWidth="1"/>
    <col min="4875" max="4875" width="16.453125" style="367" customWidth="1"/>
    <col min="4876" max="4876" width="11.7265625" style="367" customWidth="1"/>
    <col min="4877" max="4877" width="10.1796875" style="367" customWidth="1"/>
    <col min="4878" max="4878" width="15.81640625" style="367" customWidth="1"/>
    <col min="4879" max="4879" width="3.81640625" style="367" customWidth="1"/>
    <col min="4880" max="4880" width="16.453125" style="367" customWidth="1"/>
    <col min="4881" max="4881" width="11.26953125" style="367" customWidth="1"/>
    <col min="4882" max="4882" width="10.26953125" style="367" customWidth="1"/>
    <col min="4883" max="4883" width="10" style="367" customWidth="1"/>
    <col min="4884" max="5119" width="9.1796875" style="367"/>
    <col min="5120" max="5120" width="4" style="367" customWidth="1"/>
    <col min="5121" max="5121" width="15.1796875" style="367" customWidth="1"/>
    <col min="5122" max="5122" width="13.81640625" style="367" customWidth="1"/>
    <col min="5123" max="5123" width="10.1796875" style="367" customWidth="1"/>
    <col min="5124" max="5124" width="9.1796875" style="367"/>
    <col min="5125" max="5125" width="3.453125" style="367" customWidth="1"/>
    <col min="5126" max="5126" width="19.54296875" style="367" customWidth="1"/>
    <col min="5127" max="5127" width="12.26953125" style="367" customWidth="1"/>
    <col min="5128" max="5128" width="10.453125" style="367" customWidth="1"/>
    <col min="5129" max="5129" width="9.1796875" style="367"/>
    <col min="5130" max="5130" width="3.54296875" style="367" customWidth="1"/>
    <col min="5131" max="5131" width="16.453125" style="367" customWidth="1"/>
    <col min="5132" max="5132" width="11.7265625" style="367" customWidth="1"/>
    <col min="5133" max="5133" width="10.1796875" style="367" customWidth="1"/>
    <col min="5134" max="5134" width="15.81640625" style="367" customWidth="1"/>
    <col min="5135" max="5135" width="3.81640625" style="367" customWidth="1"/>
    <col min="5136" max="5136" width="16.453125" style="367" customWidth="1"/>
    <col min="5137" max="5137" width="11.26953125" style="367" customWidth="1"/>
    <col min="5138" max="5138" width="10.26953125" style="367" customWidth="1"/>
    <col min="5139" max="5139" width="10" style="367" customWidth="1"/>
    <col min="5140" max="5375" width="9.1796875" style="367"/>
    <col min="5376" max="5376" width="4" style="367" customWidth="1"/>
    <col min="5377" max="5377" width="15.1796875" style="367" customWidth="1"/>
    <col min="5378" max="5378" width="13.81640625" style="367" customWidth="1"/>
    <col min="5379" max="5379" width="10.1796875" style="367" customWidth="1"/>
    <col min="5380" max="5380" width="9.1796875" style="367"/>
    <col min="5381" max="5381" width="3.453125" style="367" customWidth="1"/>
    <col min="5382" max="5382" width="19.54296875" style="367" customWidth="1"/>
    <col min="5383" max="5383" width="12.26953125" style="367" customWidth="1"/>
    <col min="5384" max="5384" width="10.453125" style="367" customWidth="1"/>
    <col min="5385" max="5385" width="9.1796875" style="367"/>
    <col min="5386" max="5386" width="3.54296875" style="367" customWidth="1"/>
    <col min="5387" max="5387" width="16.453125" style="367" customWidth="1"/>
    <col min="5388" max="5388" width="11.7265625" style="367" customWidth="1"/>
    <col min="5389" max="5389" width="10.1796875" style="367" customWidth="1"/>
    <col min="5390" max="5390" width="15.81640625" style="367" customWidth="1"/>
    <col min="5391" max="5391" width="3.81640625" style="367" customWidth="1"/>
    <col min="5392" max="5392" width="16.453125" style="367" customWidth="1"/>
    <col min="5393" max="5393" width="11.26953125" style="367" customWidth="1"/>
    <col min="5394" max="5394" width="10.26953125" style="367" customWidth="1"/>
    <col min="5395" max="5395" width="10" style="367" customWidth="1"/>
    <col min="5396" max="5631" width="9.1796875" style="367"/>
    <col min="5632" max="5632" width="4" style="367" customWidth="1"/>
    <col min="5633" max="5633" width="15.1796875" style="367" customWidth="1"/>
    <col min="5634" max="5634" width="13.81640625" style="367" customWidth="1"/>
    <col min="5635" max="5635" width="10.1796875" style="367" customWidth="1"/>
    <col min="5636" max="5636" width="9.1796875" style="367"/>
    <col min="5637" max="5637" width="3.453125" style="367" customWidth="1"/>
    <col min="5638" max="5638" width="19.54296875" style="367" customWidth="1"/>
    <col min="5639" max="5639" width="12.26953125" style="367" customWidth="1"/>
    <col min="5640" max="5640" width="10.453125" style="367" customWidth="1"/>
    <col min="5641" max="5641" width="9.1796875" style="367"/>
    <col min="5642" max="5642" width="3.54296875" style="367" customWidth="1"/>
    <col min="5643" max="5643" width="16.453125" style="367" customWidth="1"/>
    <col min="5644" max="5644" width="11.7265625" style="367" customWidth="1"/>
    <col min="5645" max="5645" width="10.1796875" style="367" customWidth="1"/>
    <col min="5646" max="5646" width="15.81640625" style="367" customWidth="1"/>
    <col min="5647" max="5647" width="3.81640625" style="367" customWidth="1"/>
    <col min="5648" max="5648" width="16.453125" style="367" customWidth="1"/>
    <col min="5649" max="5649" width="11.26953125" style="367" customWidth="1"/>
    <col min="5650" max="5650" width="10.26953125" style="367" customWidth="1"/>
    <col min="5651" max="5651" width="10" style="367" customWidth="1"/>
    <col min="5652" max="5887" width="9.1796875" style="367"/>
    <col min="5888" max="5888" width="4" style="367" customWidth="1"/>
    <col min="5889" max="5889" width="15.1796875" style="367" customWidth="1"/>
    <col min="5890" max="5890" width="13.81640625" style="367" customWidth="1"/>
    <col min="5891" max="5891" width="10.1796875" style="367" customWidth="1"/>
    <col min="5892" max="5892" width="9.1796875" style="367"/>
    <col min="5893" max="5893" width="3.453125" style="367" customWidth="1"/>
    <col min="5894" max="5894" width="19.54296875" style="367" customWidth="1"/>
    <col min="5895" max="5895" width="12.26953125" style="367" customWidth="1"/>
    <col min="5896" max="5896" width="10.453125" style="367" customWidth="1"/>
    <col min="5897" max="5897" width="9.1796875" style="367"/>
    <col min="5898" max="5898" width="3.54296875" style="367" customWidth="1"/>
    <col min="5899" max="5899" width="16.453125" style="367" customWidth="1"/>
    <col min="5900" max="5900" width="11.7265625" style="367" customWidth="1"/>
    <col min="5901" max="5901" width="10.1796875" style="367" customWidth="1"/>
    <col min="5902" max="5902" width="15.81640625" style="367" customWidth="1"/>
    <col min="5903" max="5903" width="3.81640625" style="367" customWidth="1"/>
    <col min="5904" max="5904" width="16.453125" style="367" customWidth="1"/>
    <col min="5905" max="5905" width="11.26953125" style="367" customWidth="1"/>
    <col min="5906" max="5906" width="10.26953125" style="367" customWidth="1"/>
    <col min="5907" max="5907" width="10" style="367" customWidth="1"/>
    <col min="5908" max="6143" width="9.1796875" style="367"/>
    <col min="6144" max="6144" width="4" style="367" customWidth="1"/>
    <col min="6145" max="6145" width="15.1796875" style="367" customWidth="1"/>
    <col min="6146" max="6146" width="13.81640625" style="367" customWidth="1"/>
    <col min="6147" max="6147" width="10.1796875" style="367" customWidth="1"/>
    <col min="6148" max="6148" width="9.1796875" style="367"/>
    <col min="6149" max="6149" width="3.453125" style="367" customWidth="1"/>
    <col min="6150" max="6150" width="19.54296875" style="367" customWidth="1"/>
    <col min="6151" max="6151" width="12.26953125" style="367" customWidth="1"/>
    <col min="6152" max="6152" width="10.453125" style="367" customWidth="1"/>
    <col min="6153" max="6153" width="9.1796875" style="367"/>
    <col min="6154" max="6154" width="3.54296875" style="367" customWidth="1"/>
    <col min="6155" max="6155" width="16.453125" style="367" customWidth="1"/>
    <col min="6156" max="6156" width="11.7265625" style="367" customWidth="1"/>
    <col min="6157" max="6157" width="10.1796875" style="367" customWidth="1"/>
    <col min="6158" max="6158" width="15.81640625" style="367" customWidth="1"/>
    <col min="6159" max="6159" width="3.81640625" style="367" customWidth="1"/>
    <col min="6160" max="6160" width="16.453125" style="367" customWidth="1"/>
    <col min="6161" max="6161" width="11.26953125" style="367" customWidth="1"/>
    <col min="6162" max="6162" width="10.26953125" style="367" customWidth="1"/>
    <col min="6163" max="6163" width="10" style="367" customWidth="1"/>
    <col min="6164" max="6399" width="9.1796875" style="367"/>
    <col min="6400" max="6400" width="4" style="367" customWidth="1"/>
    <col min="6401" max="6401" width="15.1796875" style="367" customWidth="1"/>
    <col min="6402" max="6402" width="13.81640625" style="367" customWidth="1"/>
    <col min="6403" max="6403" width="10.1796875" style="367" customWidth="1"/>
    <col min="6404" max="6404" width="9.1796875" style="367"/>
    <col min="6405" max="6405" width="3.453125" style="367" customWidth="1"/>
    <col min="6406" max="6406" width="19.54296875" style="367" customWidth="1"/>
    <col min="6407" max="6407" width="12.26953125" style="367" customWidth="1"/>
    <col min="6408" max="6408" width="10.453125" style="367" customWidth="1"/>
    <col min="6409" max="6409" width="9.1796875" style="367"/>
    <col min="6410" max="6410" width="3.54296875" style="367" customWidth="1"/>
    <col min="6411" max="6411" width="16.453125" style="367" customWidth="1"/>
    <col min="6412" max="6412" width="11.7265625" style="367" customWidth="1"/>
    <col min="6413" max="6413" width="10.1796875" style="367" customWidth="1"/>
    <col min="6414" max="6414" width="15.81640625" style="367" customWidth="1"/>
    <col min="6415" max="6415" width="3.81640625" style="367" customWidth="1"/>
    <col min="6416" max="6416" width="16.453125" style="367" customWidth="1"/>
    <col min="6417" max="6417" width="11.26953125" style="367" customWidth="1"/>
    <col min="6418" max="6418" width="10.26953125" style="367" customWidth="1"/>
    <col min="6419" max="6419" width="10" style="367" customWidth="1"/>
    <col min="6420" max="6655" width="9.1796875" style="367"/>
    <col min="6656" max="6656" width="4" style="367" customWidth="1"/>
    <col min="6657" max="6657" width="15.1796875" style="367" customWidth="1"/>
    <col min="6658" max="6658" width="13.81640625" style="367" customWidth="1"/>
    <col min="6659" max="6659" width="10.1796875" style="367" customWidth="1"/>
    <col min="6660" max="6660" width="9.1796875" style="367"/>
    <col min="6661" max="6661" width="3.453125" style="367" customWidth="1"/>
    <col min="6662" max="6662" width="19.54296875" style="367" customWidth="1"/>
    <col min="6663" max="6663" width="12.26953125" style="367" customWidth="1"/>
    <col min="6664" max="6664" width="10.453125" style="367" customWidth="1"/>
    <col min="6665" max="6665" width="9.1796875" style="367"/>
    <col min="6666" max="6666" width="3.54296875" style="367" customWidth="1"/>
    <col min="6667" max="6667" width="16.453125" style="367" customWidth="1"/>
    <col min="6668" max="6668" width="11.7265625" style="367" customWidth="1"/>
    <col min="6669" max="6669" width="10.1796875" style="367" customWidth="1"/>
    <col min="6670" max="6670" width="15.81640625" style="367" customWidth="1"/>
    <col min="6671" max="6671" width="3.81640625" style="367" customWidth="1"/>
    <col min="6672" max="6672" width="16.453125" style="367" customWidth="1"/>
    <col min="6673" max="6673" width="11.26953125" style="367" customWidth="1"/>
    <col min="6674" max="6674" width="10.26953125" style="367" customWidth="1"/>
    <col min="6675" max="6675" width="10" style="367" customWidth="1"/>
    <col min="6676" max="6911" width="9.1796875" style="367"/>
    <col min="6912" max="6912" width="4" style="367" customWidth="1"/>
    <col min="6913" max="6913" width="15.1796875" style="367" customWidth="1"/>
    <col min="6914" max="6914" width="13.81640625" style="367" customWidth="1"/>
    <col min="6915" max="6915" width="10.1796875" style="367" customWidth="1"/>
    <col min="6916" max="6916" width="9.1796875" style="367"/>
    <col min="6917" max="6917" width="3.453125" style="367" customWidth="1"/>
    <col min="6918" max="6918" width="19.54296875" style="367" customWidth="1"/>
    <col min="6919" max="6919" width="12.26953125" style="367" customWidth="1"/>
    <col min="6920" max="6920" width="10.453125" style="367" customWidth="1"/>
    <col min="6921" max="6921" width="9.1796875" style="367"/>
    <col min="6922" max="6922" width="3.54296875" style="367" customWidth="1"/>
    <col min="6923" max="6923" width="16.453125" style="367" customWidth="1"/>
    <col min="6924" max="6924" width="11.7265625" style="367" customWidth="1"/>
    <col min="6925" max="6925" width="10.1796875" style="367" customWidth="1"/>
    <col min="6926" max="6926" width="15.81640625" style="367" customWidth="1"/>
    <col min="6927" max="6927" width="3.81640625" style="367" customWidth="1"/>
    <col min="6928" max="6928" width="16.453125" style="367" customWidth="1"/>
    <col min="6929" max="6929" width="11.26953125" style="367" customWidth="1"/>
    <col min="6930" max="6930" width="10.26953125" style="367" customWidth="1"/>
    <col min="6931" max="6931" width="10" style="367" customWidth="1"/>
    <col min="6932" max="7167" width="9.1796875" style="367"/>
    <col min="7168" max="7168" width="4" style="367" customWidth="1"/>
    <col min="7169" max="7169" width="15.1796875" style="367" customWidth="1"/>
    <col min="7170" max="7170" width="13.81640625" style="367" customWidth="1"/>
    <col min="7171" max="7171" width="10.1796875" style="367" customWidth="1"/>
    <col min="7172" max="7172" width="9.1796875" style="367"/>
    <col min="7173" max="7173" width="3.453125" style="367" customWidth="1"/>
    <col min="7174" max="7174" width="19.54296875" style="367" customWidth="1"/>
    <col min="7175" max="7175" width="12.26953125" style="367" customWidth="1"/>
    <col min="7176" max="7176" width="10.453125" style="367" customWidth="1"/>
    <col min="7177" max="7177" width="9.1796875" style="367"/>
    <col min="7178" max="7178" width="3.54296875" style="367" customWidth="1"/>
    <col min="7179" max="7179" width="16.453125" style="367" customWidth="1"/>
    <col min="7180" max="7180" width="11.7265625" style="367" customWidth="1"/>
    <col min="7181" max="7181" width="10.1796875" style="367" customWidth="1"/>
    <col min="7182" max="7182" width="15.81640625" style="367" customWidth="1"/>
    <col min="7183" max="7183" width="3.81640625" style="367" customWidth="1"/>
    <col min="7184" max="7184" width="16.453125" style="367" customWidth="1"/>
    <col min="7185" max="7185" width="11.26953125" style="367" customWidth="1"/>
    <col min="7186" max="7186" width="10.26953125" style="367" customWidth="1"/>
    <col min="7187" max="7187" width="10" style="367" customWidth="1"/>
    <col min="7188" max="7423" width="9.1796875" style="367"/>
    <col min="7424" max="7424" width="4" style="367" customWidth="1"/>
    <col min="7425" max="7425" width="15.1796875" style="367" customWidth="1"/>
    <col min="7426" max="7426" width="13.81640625" style="367" customWidth="1"/>
    <col min="7427" max="7427" width="10.1796875" style="367" customWidth="1"/>
    <col min="7428" max="7428" width="9.1796875" style="367"/>
    <col min="7429" max="7429" width="3.453125" style="367" customWidth="1"/>
    <col min="7430" max="7430" width="19.54296875" style="367" customWidth="1"/>
    <col min="7431" max="7431" width="12.26953125" style="367" customWidth="1"/>
    <col min="7432" max="7432" width="10.453125" style="367" customWidth="1"/>
    <col min="7433" max="7433" width="9.1796875" style="367"/>
    <col min="7434" max="7434" width="3.54296875" style="367" customWidth="1"/>
    <col min="7435" max="7435" width="16.453125" style="367" customWidth="1"/>
    <col min="7436" max="7436" width="11.7265625" style="367" customWidth="1"/>
    <col min="7437" max="7437" width="10.1796875" style="367" customWidth="1"/>
    <col min="7438" max="7438" width="15.81640625" style="367" customWidth="1"/>
    <col min="7439" max="7439" width="3.81640625" style="367" customWidth="1"/>
    <col min="7440" max="7440" width="16.453125" style="367" customWidth="1"/>
    <col min="7441" max="7441" width="11.26953125" style="367" customWidth="1"/>
    <col min="7442" max="7442" width="10.26953125" style="367" customWidth="1"/>
    <col min="7443" max="7443" width="10" style="367" customWidth="1"/>
    <col min="7444" max="7679" width="9.1796875" style="367"/>
    <col min="7680" max="7680" width="4" style="367" customWidth="1"/>
    <col min="7681" max="7681" width="15.1796875" style="367" customWidth="1"/>
    <col min="7682" max="7682" width="13.81640625" style="367" customWidth="1"/>
    <col min="7683" max="7683" width="10.1796875" style="367" customWidth="1"/>
    <col min="7684" max="7684" width="9.1796875" style="367"/>
    <col min="7685" max="7685" width="3.453125" style="367" customWidth="1"/>
    <col min="7686" max="7686" width="19.54296875" style="367" customWidth="1"/>
    <col min="7687" max="7687" width="12.26953125" style="367" customWidth="1"/>
    <col min="7688" max="7688" width="10.453125" style="367" customWidth="1"/>
    <col min="7689" max="7689" width="9.1796875" style="367"/>
    <col min="7690" max="7690" width="3.54296875" style="367" customWidth="1"/>
    <col min="7691" max="7691" width="16.453125" style="367" customWidth="1"/>
    <col min="7692" max="7692" width="11.7265625" style="367" customWidth="1"/>
    <col min="7693" max="7693" width="10.1796875" style="367" customWidth="1"/>
    <col min="7694" max="7694" width="15.81640625" style="367" customWidth="1"/>
    <col min="7695" max="7695" width="3.81640625" style="367" customWidth="1"/>
    <col min="7696" max="7696" width="16.453125" style="367" customWidth="1"/>
    <col min="7697" max="7697" width="11.26953125" style="367" customWidth="1"/>
    <col min="7698" max="7698" width="10.26953125" style="367" customWidth="1"/>
    <col min="7699" max="7699" width="10" style="367" customWidth="1"/>
    <col min="7700" max="7935" width="9.1796875" style="367"/>
    <col min="7936" max="7936" width="4" style="367" customWidth="1"/>
    <col min="7937" max="7937" width="15.1796875" style="367" customWidth="1"/>
    <col min="7938" max="7938" width="13.81640625" style="367" customWidth="1"/>
    <col min="7939" max="7939" width="10.1796875" style="367" customWidth="1"/>
    <col min="7940" max="7940" width="9.1796875" style="367"/>
    <col min="7941" max="7941" width="3.453125" style="367" customWidth="1"/>
    <col min="7942" max="7942" width="19.54296875" style="367" customWidth="1"/>
    <col min="7943" max="7943" width="12.26953125" style="367" customWidth="1"/>
    <col min="7944" max="7944" width="10.453125" style="367" customWidth="1"/>
    <col min="7945" max="7945" width="9.1796875" style="367"/>
    <col min="7946" max="7946" width="3.54296875" style="367" customWidth="1"/>
    <col min="7947" max="7947" width="16.453125" style="367" customWidth="1"/>
    <col min="7948" max="7948" width="11.7265625" style="367" customWidth="1"/>
    <col min="7949" max="7949" width="10.1796875" style="367" customWidth="1"/>
    <col min="7950" max="7950" width="15.81640625" style="367" customWidth="1"/>
    <col min="7951" max="7951" width="3.81640625" style="367" customWidth="1"/>
    <col min="7952" max="7952" width="16.453125" style="367" customWidth="1"/>
    <col min="7953" max="7953" width="11.26953125" style="367" customWidth="1"/>
    <col min="7954" max="7954" width="10.26953125" style="367" customWidth="1"/>
    <col min="7955" max="7955" width="10" style="367" customWidth="1"/>
    <col min="7956" max="8191" width="9.1796875" style="367"/>
    <col min="8192" max="8192" width="4" style="367" customWidth="1"/>
    <col min="8193" max="8193" width="15.1796875" style="367" customWidth="1"/>
    <col min="8194" max="8194" width="13.81640625" style="367" customWidth="1"/>
    <col min="8195" max="8195" width="10.1796875" style="367" customWidth="1"/>
    <col min="8196" max="8196" width="9.1796875" style="367"/>
    <col min="8197" max="8197" width="3.453125" style="367" customWidth="1"/>
    <col min="8198" max="8198" width="19.54296875" style="367" customWidth="1"/>
    <col min="8199" max="8199" width="12.26953125" style="367" customWidth="1"/>
    <col min="8200" max="8200" width="10.453125" style="367" customWidth="1"/>
    <col min="8201" max="8201" width="9.1796875" style="367"/>
    <col min="8202" max="8202" width="3.54296875" style="367" customWidth="1"/>
    <col min="8203" max="8203" width="16.453125" style="367" customWidth="1"/>
    <col min="8204" max="8204" width="11.7265625" style="367" customWidth="1"/>
    <col min="8205" max="8205" width="10.1796875" style="367" customWidth="1"/>
    <col min="8206" max="8206" width="15.81640625" style="367" customWidth="1"/>
    <col min="8207" max="8207" width="3.81640625" style="367" customWidth="1"/>
    <col min="8208" max="8208" width="16.453125" style="367" customWidth="1"/>
    <col min="8209" max="8209" width="11.26953125" style="367" customWidth="1"/>
    <col min="8210" max="8210" width="10.26953125" style="367" customWidth="1"/>
    <col min="8211" max="8211" width="10" style="367" customWidth="1"/>
    <col min="8212" max="8447" width="9.1796875" style="367"/>
    <col min="8448" max="8448" width="4" style="367" customWidth="1"/>
    <col min="8449" max="8449" width="15.1796875" style="367" customWidth="1"/>
    <col min="8450" max="8450" width="13.81640625" style="367" customWidth="1"/>
    <col min="8451" max="8451" width="10.1796875" style="367" customWidth="1"/>
    <col min="8452" max="8452" width="9.1796875" style="367"/>
    <col min="8453" max="8453" width="3.453125" style="367" customWidth="1"/>
    <col min="8454" max="8454" width="19.54296875" style="367" customWidth="1"/>
    <col min="8455" max="8455" width="12.26953125" style="367" customWidth="1"/>
    <col min="8456" max="8456" width="10.453125" style="367" customWidth="1"/>
    <col min="8457" max="8457" width="9.1796875" style="367"/>
    <col min="8458" max="8458" width="3.54296875" style="367" customWidth="1"/>
    <col min="8459" max="8459" width="16.453125" style="367" customWidth="1"/>
    <col min="8460" max="8460" width="11.7265625" style="367" customWidth="1"/>
    <col min="8461" max="8461" width="10.1796875" style="367" customWidth="1"/>
    <col min="8462" max="8462" width="15.81640625" style="367" customWidth="1"/>
    <col min="8463" max="8463" width="3.81640625" style="367" customWidth="1"/>
    <col min="8464" max="8464" width="16.453125" style="367" customWidth="1"/>
    <col min="8465" max="8465" width="11.26953125" style="367" customWidth="1"/>
    <col min="8466" max="8466" width="10.26953125" style="367" customWidth="1"/>
    <col min="8467" max="8467" width="10" style="367" customWidth="1"/>
    <col min="8468" max="8703" width="9.1796875" style="367"/>
    <col min="8704" max="8704" width="4" style="367" customWidth="1"/>
    <col min="8705" max="8705" width="15.1796875" style="367" customWidth="1"/>
    <col min="8706" max="8706" width="13.81640625" style="367" customWidth="1"/>
    <col min="8707" max="8707" width="10.1796875" style="367" customWidth="1"/>
    <col min="8708" max="8708" width="9.1796875" style="367"/>
    <col min="8709" max="8709" width="3.453125" style="367" customWidth="1"/>
    <col min="8710" max="8710" width="19.54296875" style="367" customWidth="1"/>
    <col min="8711" max="8711" width="12.26953125" style="367" customWidth="1"/>
    <col min="8712" max="8712" width="10.453125" style="367" customWidth="1"/>
    <col min="8713" max="8713" width="9.1796875" style="367"/>
    <col min="8714" max="8714" width="3.54296875" style="367" customWidth="1"/>
    <col min="8715" max="8715" width="16.453125" style="367" customWidth="1"/>
    <col min="8716" max="8716" width="11.7265625" style="367" customWidth="1"/>
    <col min="8717" max="8717" width="10.1796875" style="367" customWidth="1"/>
    <col min="8718" max="8718" width="15.81640625" style="367" customWidth="1"/>
    <col min="8719" max="8719" width="3.81640625" style="367" customWidth="1"/>
    <col min="8720" max="8720" width="16.453125" style="367" customWidth="1"/>
    <col min="8721" max="8721" width="11.26953125" style="367" customWidth="1"/>
    <col min="8722" max="8722" width="10.26953125" style="367" customWidth="1"/>
    <col min="8723" max="8723" width="10" style="367" customWidth="1"/>
    <col min="8724" max="8959" width="9.1796875" style="367"/>
    <col min="8960" max="8960" width="4" style="367" customWidth="1"/>
    <col min="8961" max="8961" width="15.1796875" style="367" customWidth="1"/>
    <col min="8962" max="8962" width="13.81640625" style="367" customWidth="1"/>
    <col min="8963" max="8963" width="10.1796875" style="367" customWidth="1"/>
    <col min="8964" max="8964" width="9.1796875" style="367"/>
    <col min="8965" max="8965" width="3.453125" style="367" customWidth="1"/>
    <col min="8966" max="8966" width="19.54296875" style="367" customWidth="1"/>
    <col min="8967" max="8967" width="12.26953125" style="367" customWidth="1"/>
    <col min="8968" max="8968" width="10.453125" style="367" customWidth="1"/>
    <col min="8969" max="8969" width="9.1796875" style="367"/>
    <col min="8970" max="8970" width="3.54296875" style="367" customWidth="1"/>
    <col min="8971" max="8971" width="16.453125" style="367" customWidth="1"/>
    <col min="8972" max="8972" width="11.7265625" style="367" customWidth="1"/>
    <col min="8973" max="8973" width="10.1796875" style="367" customWidth="1"/>
    <col min="8974" max="8974" width="15.81640625" style="367" customWidth="1"/>
    <col min="8975" max="8975" width="3.81640625" style="367" customWidth="1"/>
    <col min="8976" max="8976" width="16.453125" style="367" customWidth="1"/>
    <col min="8977" max="8977" width="11.26953125" style="367" customWidth="1"/>
    <col min="8978" max="8978" width="10.26953125" style="367" customWidth="1"/>
    <col min="8979" max="8979" width="10" style="367" customWidth="1"/>
    <col min="8980" max="9215" width="9.1796875" style="367"/>
    <col min="9216" max="9216" width="4" style="367" customWidth="1"/>
    <col min="9217" max="9217" width="15.1796875" style="367" customWidth="1"/>
    <col min="9218" max="9218" width="13.81640625" style="367" customWidth="1"/>
    <col min="9219" max="9219" width="10.1796875" style="367" customWidth="1"/>
    <col min="9220" max="9220" width="9.1796875" style="367"/>
    <col min="9221" max="9221" width="3.453125" style="367" customWidth="1"/>
    <col min="9222" max="9222" width="19.54296875" style="367" customWidth="1"/>
    <col min="9223" max="9223" width="12.26953125" style="367" customWidth="1"/>
    <col min="9224" max="9224" width="10.453125" style="367" customWidth="1"/>
    <col min="9225" max="9225" width="9.1796875" style="367"/>
    <col min="9226" max="9226" width="3.54296875" style="367" customWidth="1"/>
    <col min="9227" max="9227" width="16.453125" style="367" customWidth="1"/>
    <col min="9228" max="9228" width="11.7265625" style="367" customWidth="1"/>
    <col min="9229" max="9229" width="10.1796875" style="367" customWidth="1"/>
    <col min="9230" max="9230" width="15.81640625" style="367" customWidth="1"/>
    <col min="9231" max="9231" width="3.81640625" style="367" customWidth="1"/>
    <col min="9232" max="9232" width="16.453125" style="367" customWidth="1"/>
    <col min="9233" max="9233" width="11.26953125" style="367" customWidth="1"/>
    <col min="9234" max="9234" width="10.26953125" style="367" customWidth="1"/>
    <col min="9235" max="9235" width="10" style="367" customWidth="1"/>
    <col min="9236" max="9471" width="9.1796875" style="367"/>
    <col min="9472" max="9472" width="4" style="367" customWidth="1"/>
    <col min="9473" max="9473" width="15.1796875" style="367" customWidth="1"/>
    <col min="9474" max="9474" width="13.81640625" style="367" customWidth="1"/>
    <col min="9475" max="9475" width="10.1796875" style="367" customWidth="1"/>
    <col min="9476" max="9476" width="9.1796875" style="367"/>
    <col min="9477" max="9477" width="3.453125" style="367" customWidth="1"/>
    <col min="9478" max="9478" width="19.54296875" style="367" customWidth="1"/>
    <col min="9479" max="9479" width="12.26953125" style="367" customWidth="1"/>
    <col min="9480" max="9480" width="10.453125" style="367" customWidth="1"/>
    <col min="9481" max="9481" width="9.1796875" style="367"/>
    <col min="9482" max="9482" width="3.54296875" style="367" customWidth="1"/>
    <col min="9483" max="9483" width="16.453125" style="367" customWidth="1"/>
    <col min="9484" max="9484" width="11.7265625" style="367" customWidth="1"/>
    <col min="9485" max="9485" width="10.1796875" style="367" customWidth="1"/>
    <col min="9486" max="9486" width="15.81640625" style="367" customWidth="1"/>
    <col min="9487" max="9487" width="3.81640625" style="367" customWidth="1"/>
    <col min="9488" max="9488" width="16.453125" style="367" customWidth="1"/>
    <col min="9489" max="9489" width="11.26953125" style="367" customWidth="1"/>
    <col min="9490" max="9490" width="10.26953125" style="367" customWidth="1"/>
    <col min="9491" max="9491" width="10" style="367" customWidth="1"/>
    <col min="9492" max="9727" width="9.1796875" style="367"/>
    <col min="9728" max="9728" width="4" style="367" customWidth="1"/>
    <col min="9729" max="9729" width="15.1796875" style="367" customWidth="1"/>
    <col min="9730" max="9730" width="13.81640625" style="367" customWidth="1"/>
    <col min="9731" max="9731" width="10.1796875" style="367" customWidth="1"/>
    <col min="9732" max="9732" width="9.1796875" style="367"/>
    <col min="9733" max="9733" width="3.453125" style="367" customWidth="1"/>
    <col min="9734" max="9734" width="19.54296875" style="367" customWidth="1"/>
    <col min="9735" max="9735" width="12.26953125" style="367" customWidth="1"/>
    <col min="9736" max="9736" width="10.453125" style="367" customWidth="1"/>
    <col min="9737" max="9737" width="9.1796875" style="367"/>
    <col min="9738" max="9738" width="3.54296875" style="367" customWidth="1"/>
    <col min="9739" max="9739" width="16.453125" style="367" customWidth="1"/>
    <col min="9740" max="9740" width="11.7265625" style="367" customWidth="1"/>
    <col min="9741" max="9741" width="10.1796875" style="367" customWidth="1"/>
    <col min="9742" max="9742" width="15.81640625" style="367" customWidth="1"/>
    <col min="9743" max="9743" width="3.81640625" style="367" customWidth="1"/>
    <col min="9744" max="9744" width="16.453125" style="367" customWidth="1"/>
    <col min="9745" max="9745" width="11.26953125" style="367" customWidth="1"/>
    <col min="9746" max="9746" width="10.26953125" style="367" customWidth="1"/>
    <col min="9747" max="9747" width="10" style="367" customWidth="1"/>
    <col min="9748" max="9983" width="9.1796875" style="367"/>
    <col min="9984" max="9984" width="4" style="367" customWidth="1"/>
    <col min="9985" max="9985" width="15.1796875" style="367" customWidth="1"/>
    <col min="9986" max="9986" width="13.81640625" style="367" customWidth="1"/>
    <col min="9987" max="9987" width="10.1796875" style="367" customWidth="1"/>
    <col min="9988" max="9988" width="9.1796875" style="367"/>
    <col min="9989" max="9989" width="3.453125" style="367" customWidth="1"/>
    <col min="9990" max="9990" width="19.54296875" style="367" customWidth="1"/>
    <col min="9991" max="9991" width="12.26953125" style="367" customWidth="1"/>
    <col min="9992" max="9992" width="10.453125" style="367" customWidth="1"/>
    <col min="9993" max="9993" width="9.1796875" style="367"/>
    <col min="9994" max="9994" width="3.54296875" style="367" customWidth="1"/>
    <col min="9995" max="9995" width="16.453125" style="367" customWidth="1"/>
    <col min="9996" max="9996" width="11.7265625" style="367" customWidth="1"/>
    <col min="9997" max="9997" width="10.1796875" style="367" customWidth="1"/>
    <col min="9998" max="9998" width="15.81640625" style="367" customWidth="1"/>
    <col min="9999" max="9999" width="3.81640625" style="367" customWidth="1"/>
    <col min="10000" max="10000" width="16.453125" style="367" customWidth="1"/>
    <col min="10001" max="10001" width="11.26953125" style="367" customWidth="1"/>
    <col min="10002" max="10002" width="10.26953125" style="367" customWidth="1"/>
    <col min="10003" max="10003" width="10" style="367" customWidth="1"/>
    <col min="10004" max="10239" width="9.1796875" style="367"/>
    <col min="10240" max="10240" width="4" style="367" customWidth="1"/>
    <col min="10241" max="10241" width="15.1796875" style="367" customWidth="1"/>
    <col min="10242" max="10242" width="13.81640625" style="367" customWidth="1"/>
    <col min="10243" max="10243" width="10.1796875" style="367" customWidth="1"/>
    <col min="10244" max="10244" width="9.1796875" style="367"/>
    <col min="10245" max="10245" width="3.453125" style="367" customWidth="1"/>
    <col min="10246" max="10246" width="19.54296875" style="367" customWidth="1"/>
    <col min="10247" max="10247" width="12.26953125" style="367" customWidth="1"/>
    <col min="10248" max="10248" width="10.453125" style="367" customWidth="1"/>
    <col min="10249" max="10249" width="9.1796875" style="367"/>
    <col min="10250" max="10250" width="3.54296875" style="367" customWidth="1"/>
    <col min="10251" max="10251" width="16.453125" style="367" customWidth="1"/>
    <col min="10252" max="10252" width="11.7265625" style="367" customWidth="1"/>
    <col min="10253" max="10253" width="10.1796875" style="367" customWidth="1"/>
    <col min="10254" max="10254" width="15.81640625" style="367" customWidth="1"/>
    <col min="10255" max="10255" width="3.81640625" style="367" customWidth="1"/>
    <col min="10256" max="10256" width="16.453125" style="367" customWidth="1"/>
    <col min="10257" max="10257" width="11.26953125" style="367" customWidth="1"/>
    <col min="10258" max="10258" width="10.26953125" style="367" customWidth="1"/>
    <col min="10259" max="10259" width="10" style="367" customWidth="1"/>
    <col min="10260" max="10495" width="9.1796875" style="367"/>
    <col min="10496" max="10496" width="4" style="367" customWidth="1"/>
    <col min="10497" max="10497" width="15.1796875" style="367" customWidth="1"/>
    <col min="10498" max="10498" width="13.81640625" style="367" customWidth="1"/>
    <col min="10499" max="10499" width="10.1796875" style="367" customWidth="1"/>
    <col min="10500" max="10500" width="9.1796875" style="367"/>
    <col min="10501" max="10501" width="3.453125" style="367" customWidth="1"/>
    <col min="10502" max="10502" width="19.54296875" style="367" customWidth="1"/>
    <col min="10503" max="10503" width="12.26953125" style="367" customWidth="1"/>
    <col min="10504" max="10504" width="10.453125" style="367" customWidth="1"/>
    <col min="10505" max="10505" width="9.1796875" style="367"/>
    <col min="10506" max="10506" width="3.54296875" style="367" customWidth="1"/>
    <col min="10507" max="10507" width="16.453125" style="367" customWidth="1"/>
    <col min="10508" max="10508" width="11.7265625" style="367" customWidth="1"/>
    <col min="10509" max="10509" width="10.1796875" style="367" customWidth="1"/>
    <col min="10510" max="10510" width="15.81640625" style="367" customWidth="1"/>
    <col min="10511" max="10511" width="3.81640625" style="367" customWidth="1"/>
    <col min="10512" max="10512" width="16.453125" style="367" customWidth="1"/>
    <col min="10513" max="10513" width="11.26953125" style="367" customWidth="1"/>
    <col min="10514" max="10514" width="10.26953125" style="367" customWidth="1"/>
    <col min="10515" max="10515" width="10" style="367" customWidth="1"/>
    <col min="10516" max="10751" width="9.1796875" style="367"/>
    <col min="10752" max="10752" width="4" style="367" customWidth="1"/>
    <col min="10753" max="10753" width="15.1796875" style="367" customWidth="1"/>
    <col min="10754" max="10754" width="13.81640625" style="367" customWidth="1"/>
    <col min="10755" max="10755" width="10.1796875" style="367" customWidth="1"/>
    <col min="10756" max="10756" width="9.1796875" style="367"/>
    <col min="10757" max="10757" width="3.453125" style="367" customWidth="1"/>
    <col min="10758" max="10758" width="19.54296875" style="367" customWidth="1"/>
    <col min="10759" max="10759" width="12.26953125" style="367" customWidth="1"/>
    <col min="10760" max="10760" width="10.453125" style="367" customWidth="1"/>
    <col min="10761" max="10761" width="9.1796875" style="367"/>
    <col min="10762" max="10762" width="3.54296875" style="367" customWidth="1"/>
    <col min="10763" max="10763" width="16.453125" style="367" customWidth="1"/>
    <col min="10764" max="10764" width="11.7265625" style="367" customWidth="1"/>
    <col min="10765" max="10765" width="10.1796875" style="367" customWidth="1"/>
    <col min="10766" max="10766" width="15.81640625" style="367" customWidth="1"/>
    <col min="10767" max="10767" width="3.81640625" style="367" customWidth="1"/>
    <col min="10768" max="10768" width="16.453125" style="367" customWidth="1"/>
    <col min="10769" max="10769" width="11.26953125" style="367" customWidth="1"/>
    <col min="10770" max="10770" width="10.26953125" style="367" customWidth="1"/>
    <col min="10771" max="10771" width="10" style="367" customWidth="1"/>
    <col min="10772" max="11007" width="9.1796875" style="367"/>
    <col min="11008" max="11008" width="4" style="367" customWidth="1"/>
    <col min="11009" max="11009" width="15.1796875" style="367" customWidth="1"/>
    <col min="11010" max="11010" width="13.81640625" style="367" customWidth="1"/>
    <col min="11011" max="11011" width="10.1796875" style="367" customWidth="1"/>
    <col min="11012" max="11012" width="9.1796875" style="367"/>
    <col min="11013" max="11013" width="3.453125" style="367" customWidth="1"/>
    <col min="11014" max="11014" width="19.54296875" style="367" customWidth="1"/>
    <col min="11015" max="11015" width="12.26953125" style="367" customWidth="1"/>
    <col min="11016" max="11016" width="10.453125" style="367" customWidth="1"/>
    <col min="11017" max="11017" width="9.1796875" style="367"/>
    <col min="11018" max="11018" width="3.54296875" style="367" customWidth="1"/>
    <col min="11019" max="11019" width="16.453125" style="367" customWidth="1"/>
    <col min="11020" max="11020" width="11.7265625" style="367" customWidth="1"/>
    <col min="11021" max="11021" width="10.1796875" style="367" customWidth="1"/>
    <col min="11022" max="11022" width="15.81640625" style="367" customWidth="1"/>
    <col min="11023" max="11023" width="3.81640625" style="367" customWidth="1"/>
    <col min="11024" max="11024" width="16.453125" style="367" customWidth="1"/>
    <col min="11025" max="11025" width="11.26953125" style="367" customWidth="1"/>
    <col min="11026" max="11026" width="10.26953125" style="367" customWidth="1"/>
    <col min="11027" max="11027" width="10" style="367" customWidth="1"/>
    <col min="11028" max="11263" width="9.1796875" style="367"/>
    <col min="11264" max="11264" width="4" style="367" customWidth="1"/>
    <col min="11265" max="11265" width="15.1796875" style="367" customWidth="1"/>
    <col min="11266" max="11266" width="13.81640625" style="367" customWidth="1"/>
    <col min="11267" max="11267" width="10.1796875" style="367" customWidth="1"/>
    <col min="11268" max="11268" width="9.1796875" style="367"/>
    <col min="11269" max="11269" width="3.453125" style="367" customWidth="1"/>
    <col min="11270" max="11270" width="19.54296875" style="367" customWidth="1"/>
    <col min="11271" max="11271" width="12.26953125" style="367" customWidth="1"/>
    <col min="11272" max="11272" width="10.453125" style="367" customWidth="1"/>
    <col min="11273" max="11273" width="9.1796875" style="367"/>
    <col min="11274" max="11274" width="3.54296875" style="367" customWidth="1"/>
    <col min="11275" max="11275" width="16.453125" style="367" customWidth="1"/>
    <col min="11276" max="11276" width="11.7265625" style="367" customWidth="1"/>
    <col min="11277" max="11277" width="10.1796875" style="367" customWidth="1"/>
    <col min="11278" max="11278" width="15.81640625" style="367" customWidth="1"/>
    <col min="11279" max="11279" width="3.81640625" style="367" customWidth="1"/>
    <col min="11280" max="11280" width="16.453125" style="367" customWidth="1"/>
    <col min="11281" max="11281" width="11.26953125" style="367" customWidth="1"/>
    <col min="11282" max="11282" width="10.26953125" style="367" customWidth="1"/>
    <col min="11283" max="11283" width="10" style="367" customWidth="1"/>
    <col min="11284" max="11519" width="9.1796875" style="367"/>
    <col min="11520" max="11520" width="4" style="367" customWidth="1"/>
    <col min="11521" max="11521" width="15.1796875" style="367" customWidth="1"/>
    <col min="11522" max="11522" width="13.81640625" style="367" customWidth="1"/>
    <col min="11523" max="11523" width="10.1796875" style="367" customWidth="1"/>
    <col min="11524" max="11524" width="9.1796875" style="367"/>
    <col min="11525" max="11525" width="3.453125" style="367" customWidth="1"/>
    <col min="11526" max="11526" width="19.54296875" style="367" customWidth="1"/>
    <col min="11527" max="11527" width="12.26953125" style="367" customWidth="1"/>
    <col min="11528" max="11528" width="10.453125" style="367" customWidth="1"/>
    <col min="11529" max="11529" width="9.1796875" style="367"/>
    <col min="11530" max="11530" width="3.54296875" style="367" customWidth="1"/>
    <col min="11531" max="11531" width="16.453125" style="367" customWidth="1"/>
    <col min="11532" max="11532" width="11.7265625" style="367" customWidth="1"/>
    <col min="11533" max="11533" width="10.1796875" style="367" customWidth="1"/>
    <col min="11534" max="11534" width="15.81640625" style="367" customWidth="1"/>
    <col min="11535" max="11535" width="3.81640625" style="367" customWidth="1"/>
    <col min="11536" max="11536" width="16.453125" style="367" customWidth="1"/>
    <col min="11537" max="11537" width="11.26953125" style="367" customWidth="1"/>
    <col min="11538" max="11538" width="10.26953125" style="367" customWidth="1"/>
    <col min="11539" max="11539" width="10" style="367" customWidth="1"/>
    <col min="11540" max="11775" width="9.1796875" style="367"/>
    <col min="11776" max="11776" width="4" style="367" customWidth="1"/>
    <col min="11777" max="11777" width="15.1796875" style="367" customWidth="1"/>
    <col min="11778" max="11778" width="13.81640625" style="367" customWidth="1"/>
    <col min="11779" max="11779" width="10.1796875" style="367" customWidth="1"/>
    <col min="11780" max="11780" width="9.1796875" style="367"/>
    <col min="11781" max="11781" width="3.453125" style="367" customWidth="1"/>
    <col min="11782" max="11782" width="19.54296875" style="367" customWidth="1"/>
    <col min="11783" max="11783" width="12.26953125" style="367" customWidth="1"/>
    <col min="11784" max="11784" width="10.453125" style="367" customWidth="1"/>
    <col min="11785" max="11785" width="9.1796875" style="367"/>
    <col min="11786" max="11786" width="3.54296875" style="367" customWidth="1"/>
    <col min="11787" max="11787" width="16.453125" style="367" customWidth="1"/>
    <col min="11788" max="11788" width="11.7265625" style="367" customWidth="1"/>
    <col min="11789" max="11789" width="10.1796875" style="367" customWidth="1"/>
    <col min="11790" max="11790" width="15.81640625" style="367" customWidth="1"/>
    <col min="11791" max="11791" width="3.81640625" style="367" customWidth="1"/>
    <col min="11792" max="11792" width="16.453125" style="367" customWidth="1"/>
    <col min="11793" max="11793" width="11.26953125" style="367" customWidth="1"/>
    <col min="11794" max="11794" width="10.26953125" style="367" customWidth="1"/>
    <col min="11795" max="11795" width="10" style="367" customWidth="1"/>
    <col min="11796" max="12031" width="9.1796875" style="367"/>
    <col min="12032" max="12032" width="4" style="367" customWidth="1"/>
    <col min="12033" max="12033" width="15.1796875" style="367" customWidth="1"/>
    <col min="12034" max="12034" width="13.81640625" style="367" customWidth="1"/>
    <col min="12035" max="12035" width="10.1796875" style="367" customWidth="1"/>
    <col min="12036" max="12036" width="9.1796875" style="367"/>
    <col min="12037" max="12037" width="3.453125" style="367" customWidth="1"/>
    <col min="12038" max="12038" width="19.54296875" style="367" customWidth="1"/>
    <col min="12039" max="12039" width="12.26953125" style="367" customWidth="1"/>
    <col min="12040" max="12040" width="10.453125" style="367" customWidth="1"/>
    <col min="12041" max="12041" width="9.1796875" style="367"/>
    <col min="12042" max="12042" width="3.54296875" style="367" customWidth="1"/>
    <col min="12043" max="12043" width="16.453125" style="367" customWidth="1"/>
    <col min="12044" max="12044" width="11.7265625" style="367" customWidth="1"/>
    <col min="12045" max="12045" width="10.1796875" style="367" customWidth="1"/>
    <col min="12046" max="12046" width="15.81640625" style="367" customWidth="1"/>
    <col min="12047" max="12047" width="3.81640625" style="367" customWidth="1"/>
    <col min="12048" max="12048" width="16.453125" style="367" customWidth="1"/>
    <col min="12049" max="12049" width="11.26953125" style="367" customWidth="1"/>
    <col min="12050" max="12050" width="10.26953125" style="367" customWidth="1"/>
    <col min="12051" max="12051" width="10" style="367" customWidth="1"/>
    <col min="12052" max="12287" width="9.1796875" style="367"/>
    <col min="12288" max="12288" width="4" style="367" customWidth="1"/>
    <col min="12289" max="12289" width="15.1796875" style="367" customWidth="1"/>
    <col min="12290" max="12290" width="13.81640625" style="367" customWidth="1"/>
    <col min="12291" max="12291" width="10.1796875" style="367" customWidth="1"/>
    <col min="12292" max="12292" width="9.1796875" style="367"/>
    <col min="12293" max="12293" width="3.453125" style="367" customWidth="1"/>
    <col min="12294" max="12294" width="19.54296875" style="367" customWidth="1"/>
    <col min="12295" max="12295" width="12.26953125" style="367" customWidth="1"/>
    <col min="12296" max="12296" width="10.453125" style="367" customWidth="1"/>
    <col min="12297" max="12297" width="9.1796875" style="367"/>
    <col min="12298" max="12298" width="3.54296875" style="367" customWidth="1"/>
    <col min="12299" max="12299" width="16.453125" style="367" customWidth="1"/>
    <col min="12300" max="12300" width="11.7265625" style="367" customWidth="1"/>
    <col min="12301" max="12301" width="10.1796875" style="367" customWidth="1"/>
    <col min="12302" max="12302" width="15.81640625" style="367" customWidth="1"/>
    <col min="12303" max="12303" width="3.81640625" style="367" customWidth="1"/>
    <col min="12304" max="12304" width="16.453125" style="367" customWidth="1"/>
    <col min="12305" max="12305" width="11.26953125" style="367" customWidth="1"/>
    <col min="12306" max="12306" width="10.26953125" style="367" customWidth="1"/>
    <col min="12307" max="12307" width="10" style="367" customWidth="1"/>
    <col min="12308" max="12543" width="9.1796875" style="367"/>
    <col min="12544" max="12544" width="4" style="367" customWidth="1"/>
    <col min="12545" max="12545" width="15.1796875" style="367" customWidth="1"/>
    <col min="12546" max="12546" width="13.81640625" style="367" customWidth="1"/>
    <col min="12547" max="12547" width="10.1796875" style="367" customWidth="1"/>
    <col min="12548" max="12548" width="9.1796875" style="367"/>
    <col min="12549" max="12549" width="3.453125" style="367" customWidth="1"/>
    <col min="12550" max="12550" width="19.54296875" style="367" customWidth="1"/>
    <col min="12551" max="12551" width="12.26953125" style="367" customWidth="1"/>
    <col min="12552" max="12552" width="10.453125" style="367" customWidth="1"/>
    <col min="12553" max="12553" width="9.1796875" style="367"/>
    <col min="12554" max="12554" width="3.54296875" style="367" customWidth="1"/>
    <col min="12555" max="12555" width="16.453125" style="367" customWidth="1"/>
    <col min="12556" max="12556" width="11.7265625" style="367" customWidth="1"/>
    <col min="12557" max="12557" width="10.1796875" style="367" customWidth="1"/>
    <col min="12558" max="12558" width="15.81640625" style="367" customWidth="1"/>
    <col min="12559" max="12559" width="3.81640625" style="367" customWidth="1"/>
    <col min="12560" max="12560" width="16.453125" style="367" customWidth="1"/>
    <col min="12561" max="12561" width="11.26953125" style="367" customWidth="1"/>
    <col min="12562" max="12562" width="10.26953125" style="367" customWidth="1"/>
    <col min="12563" max="12563" width="10" style="367" customWidth="1"/>
    <col min="12564" max="12799" width="9.1796875" style="367"/>
    <col min="12800" max="12800" width="4" style="367" customWidth="1"/>
    <col min="12801" max="12801" width="15.1796875" style="367" customWidth="1"/>
    <col min="12802" max="12802" width="13.81640625" style="367" customWidth="1"/>
    <col min="12803" max="12803" width="10.1796875" style="367" customWidth="1"/>
    <col min="12804" max="12804" width="9.1796875" style="367"/>
    <col min="12805" max="12805" width="3.453125" style="367" customWidth="1"/>
    <col min="12806" max="12806" width="19.54296875" style="367" customWidth="1"/>
    <col min="12807" max="12807" width="12.26953125" style="367" customWidth="1"/>
    <col min="12808" max="12808" width="10.453125" style="367" customWidth="1"/>
    <col min="12809" max="12809" width="9.1796875" style="367"/>
    <col min="12810" max="12810" width="3.54296875" style="367" customWidth="1"/>
    <col min="12811" max="12811" width="16.453125" style="367" customWidth="1"/>
    <col min="12812" max="12812" width="11.7265625" style="367" customWidth="1"/>
    <col min="12813" max="12813" width="10.1796875" style="367" customWidth="1"/>
    <col min="12814" max="12814" width="15.81640625" style="367" customWidth="1"/>
    <col min="12815" max="12815" width="3.81640625" style="367" customWidth="1"/>
    <col min="12816" max="12816" width="16.453125" style="367" customWidth="1"/>
    <col min="12817" max="12817" width="11.26953125" style="367" customWidth="1"/>
    <col min="12818" max="12818" width="10.26953125" style="367" customWidth="1"/>
    <col min="12819" max="12819" width="10" style="367" customWidth="1"/>
    <col min="12820" max="13055" width="9.1796875" style="367"/>
    <col min="13056" max="13056" width="4" style="367" customWidth="1"/>
    <col min="13057" max="13057" width="15.1796875" style="367" customWidth="1"/>
    <col min="13058" max="13058" width="13.81640625" style="367" customWidth="1"/>
    <col min="13059" max="13059" width="10.1796875" style="367" customWidth="1"/>
    <col min="13060" max="13060" width="9.1796875" style="367"/>
    <col min="13061" max="13061" width="3.453125" style="367" customWidth="1"/>
    <col min="13062" max="13062" width="19.54296875" style="367" customWidth="1"/>
    <col min="13063" max="13063" width="12.26953125" style="367" customWidth="1"/>
    <col min="13064" max="13064" width="10.453125" style="367" customWidth="1"/>
    <col min="13065" max="13065" width="9.1796875" style="367"/>
    <col min="13066" max="13066" width="3.54296875" style="367" customWidth="1"/>
    <col min="13067" max="13067" width="16.453125" style="367" customWidth="1"/>
    <col min="13068" max="13068" width="11.7265625" style="367" customWidth="1"/>
    <col min="13069" max="13069" width="10.1796875" style="367" customWidth="1"/>
    <col min="13070" max="13070" width="15.81640625" style="367" customWidth="1"/>
    <col min="13071" max="13071" width="3.81640625" style="367" customWidth="1"/>
    <col min="13072" max="13072" width="16.453125" style="367" customWidth="1"/>
    <col min="13073" max="13073" width="11.26953125" style="367" customWidth="1"/>
    <col min="13074" max="13074" width="10.26953125" style="367" customWidth="1"/>
    <col min="13075" max="13075" width="10" style="367" customWidth="1"/>
    <col min="13076" max="13311" width="9.1796875" style="367"/>
    <col min="13312" max="13312" width="4" style="367" customWidth="1"/>
    <col min="13313" max="13313" width="15.1796875" style="367" customWidth="1"/>
    <col min="13314" max="13314" width="13.81640625" style="367" customWidth="1"/>
    <col min="13315" max="13315" width="10.1796875" style="367" customWidth="1"/>
    <col min="13316" max="13316" width="9.1796875" style="367"/>
    <col min="13317" max="13317" width="3.453125" style="367" customWidth="1"/>
    <col min="13318" max="13318" width="19.54296875" style="367" customWidth="1"/>
    <col min="13319" max="13319" width="12.26953125" style="367" customWidth="1"/>
    <col min="13320" max="13320" width="10.453125" style="367" customWidth="1"/>
    <col min="13321" max="13321" width="9.1796875" style="367"/>
    <col min="13322" max="13322" width="3.54296875" style="367" customWidth="1"/>
    <col min="13323" max="13323" width="16.453125" style="367" customWidth="1"/>
    <col min="13324" max="13324" width="11.7265625" style="367" customWidth="1"/>
    <col min="13325" max="13325" width="10.1796875" style="367" customWidth="1"/>
    <col min="13326" max="13326" width="15.81640625" style="367" customWidth="1"/>
    <col min="13327" max="13327" width="3.81640625" style="367" customWidth="1"/>
    <col min="13328" max="13328" width="16.453125" style="367" customWidth="1"/>
    <col min="13329" max="13329" width="11.26953125" style="367" customWidth="1"/>
    <col min="13330" max="13330" width="10.26953125" style="367" customWidth="1"/>
    <col min="13331" max="13331" width="10" style="367" customWidth="1"/>
    <col min="13332" max="13567" width="9.1796875" style="367"/>
    <col min="13568" max="13568" width="4" style="367" customWidth="1"/>
    <col min="13569" max="13569" width="15.1796875" style="367" customWidth="1"/>
    <col min="13570" max="13570" width="13.81640625" style="367" customWidth="1"/>
    <col min="13571" max="13571" width="10.1796875" style="367" customWidth="1"/>
    <col min="13572" max="13572" width="9.1796875" style="367"/>
    <col min="13573" max="13573" width="3.453125" style="367" customWidth="1"/>
    <col min="13574" max="13574" width="19.54296875" style="367" customWidth="1"/>
    <col min="13575" max="13575" width="12.26953125" style="367" customWidth="1"/>
    <col min="13576" max="13576" width="10.453125" style="367" customWidth="1"/>
    <col min="13577" max="13577" width="9.1796875" style="367"/>
    <col min="13578" max="13578" width="3.54296875" style="367" customWidth="1"/>
    <col min="13579" max="13579" width="16.453125" style="367" customWidth="1"/>
    <col min="13580" max="13580" width="11.7265625" style="367" customWidth="1"/>
    <col min="13581" max="13581" width="10.1796875" style="367" customWidth="1"/>
    <col min="13582" max="13582" width="15.81640625" style="367" customWidth="1"/>
    <col min="13583" max="13583" width="3.81640625" style="367" customWidth="1"/>
    <col min="13584" max="13584" width="16.453125" style="367" customWidth="1"/>
    <col min="13585" max="13585" width="11.26953125" style="367" customWidth="1"/>
    <col min="13586" max="13586" width="10.26953125" style="367" customWidth="1"/>
    <col min="13587" max="13587" width="10" style="367" customWidth="1"/>
    <col min="13588" max="13823" width="9.1796875" style="367"/>
    <col min="13824" max="13824" width="4" style="367" customWidth="1"/>
    <col min="13825" max="13825" width="15.1796875" style="367" customWidth="1"/>
    <col min="13826" max="13826" width="13.81640625" style="367" customWidth="1"/>
    <col min="13827" max="13827" width="10.1796875" style="367" customWidth="1"/>
    <col min="13828" max="13828" width="9.1796875" style="367"/>
    <col min="13829" max="13829" width="3.453125" style="367" customWidth="1"/>
    <col min="13830" max="13830" width="19.54296875" style="367" customWidth="1"/>
    <col min="13831" max="13831" width="12.26953125" style="367" customWidth="1"/>
    <col min="13832" max="13832" width="10.453125" style="367" customWidth="1"/>
    <col min="13833" max="13833" width="9.1796875" style="367"/>
    <col min="13834" max="13834" width="3.54296875" style="367" customWidth="1"/>
    <col min="13835" max="13835" width="16.453125" style="367" customWidth="1"/>
    <col min="13836" max="13836" width="11.7265625" style="367" customWidth="1"/>
    <col min="13837" max="13837" width="10.1796875" style="367" customWidth="1"/>
    <col min="13838" max="13838" width="15.81640625" style="367" customWidth="1"/>
    <col min="13839" max="13839" width="3.81640625" style="367" customWidth="1"/>
    <col min="13840" max="13840" width="16.453125" style="367" customWidth="1"/>
    <col min="13841" max="13841" width="11.26953125" style="367" customWidth="1"/>
    <col min="13842" max="13842" width="10.26953125" style="367" customWidth="1"/>
    <col min="13843" max="13843" width="10" style="367" customWidth="1"/>
    <col min="13844" max="14079" width="9.1796875" style="367"/>
    <col min="14080" max="14080" width="4" style="367" customWidth="1"/>
    <col min="14081" max="14081" width="15.1796875" style="367" customWidth="1"/>
    <col min="14082" max="14082" width="13.81640625" style="367" customWidth="1"/>
    <col min="14083" max="14083" width="10.1796875" style="367" customWidth="1"/>
    <col min="14084" max="14084" width="9.1796875" style="367"/>
    <col min="14085" max="14085" width="3.453125" style="367" customWidth="1"/>
    <col min="14086" max="14086" width="19.54296875" style="367" customWidth="1"/>
    <col min="14087" max="14087" width="12.26953125" style="367" customWidth="1"/>
    <col min="14088" max="14088" width="10.453125" style="367" customWidth="1"/>
    <col min="14089" max="14089" width="9.1796875" style="367"/>
    <col min="14090" max="14090" width="3.54296875" style="367" customWidth="1"/>
    <col min="14091" max="14091" width="16.453125" style="367" customWidth="1"/>
    <col min="14092" max="14092" width="11.7265625" style="367" customWidth="1"/>
    <col min="14093" max="14093" width="10.1796875" style="367" customWidth="1"/>
    <col min="14094" max="14094" width="15.81640625" style="367" customWidth="1"/>
    <col min="14095" max="14095" width="3.81640625" style="367" customWidth="1"/>
    <col min="14096" max="14096" width="16.453125" style="367" customWidth="1"/>
    <col min="14097" max="14097" width="11.26953125" style="367" customWidth="1"/>
    <col min="14098" max="14098" width="10.26953125" style="367" customWidth="1"/>
    <col min="14099" max="14099" width="10" style="367" customWidth="1"/>
    <col min="14100" max="14335" width="9.1796875" style="367"/>
    <col min="14336" max="14336" width="4" style="367" customWidth="1"/>
    <col min="14337" max="14337" width="15.1796875" style="367" customWidth="1"/>
    <col min="14338" max="14338" width="13.81640625" style="367" customWidth="1"/>
    <col min="14339" max="14339" width="10.1796875" style="367" customWidth="1"/>
    <col min="14340" max="14340" width="9.1796875" style="367"/>
    <col min="14341" max="14341" width="3.453125" style="367" customWidth="1"/>
    <col min="14342" max="14342" width="19.54296875" style="367" customWidth="1"/>
    <col min="14343" max="14343" width="12.26953125" style="367" customWidth="1"/>
    <col min="14344" max="14344" width="10.453125" style="367" customWidth="1"/>
    <col min="14345" max="14345" width="9.1796875" style="367"/>
    <col min="14346" max="14346" width="3.54296875" style="367" customWidth="1"/>
    <col min="14347" max="14347" width="16.453125" style="367" customWidth="1"/>
    <col min="14348" max="14348" width="11.7265625" style="367" customWidth="1"/>
    <col min="14349" max="14349" width="10.1796875" style="367" customWidth="1"/>
    <col min="14350" max="14350" width="15.81640625" style="367" customWidth="1"/>
    <col min="14351" max="14351" width="3.81640625" style="367" customWidth="1"/>
    <col min="14352" max="14352" width="16.453125" style="367" customWidth="1"/>
    <col min="14353" max="14353" width="11.26953125" style="367" customWidth="1"/>
    <col min="14354" max="14354" width="10.26953125" style="367" customWidth="1"/>
    <col min="14355" max="14355" width="10" style="367" customWidth="1"/>
    <col min="14356" max="14591" width="9.1796875" style="367"/>
    <col min="14592" max="14592" width="4" style="367" customWidth="1"/>
    <col min="14593" max="14593" width="15.1796875" style="367" customWidth="1"/>
    <col min="14594" max="14594" width="13.81640625" style="367" customWidth="1"/>
    <col min="14595" max="14595" width="10.1796875" style="367" customWidth="1"/>
    <col min="14596" max="14596" width="9.1796875" style="367"/>
    <col min="14597" max="14597" width="3.453125" style="367" customWidth="1"/>
    <col min="14598" max="14598" width="19.54296875" style="367" customWidth="1"/>
    <col min="14599" max="14599" width="12.26953125" style="367" customWidth="1"/>
    <col min="14600" max="14600" width="10.453125" style="367" customWidth="1"/>
    <col min="14601" max="14601" width="9.1796875" style="367"/>
    <col min="14602" max="14602" width="3.54296875" style="367" customWidth="1"/>
    <col min="14603" max="14603" width="16.453125" style="367" customWidth="1"/>
    <col min="14604" max="14604" width="11.7265625" style="367" customWidth="1"/>
    <col min="14605" max="14605" width="10.1796875" style="367" customWidth="1"/>
    <col min="14606" max="14606" width="15.81640625" style="367" customWidth="1"/>
    <col min="14607" max="14607" width="3.81640625" style="367" customWidth="1"/>
    <col min="14608" max="14608" width="16.453125" style="367" customWidth="1"/>
    <col min="14609" max="14609" width="11.26953125" style="367" customWidth="1"/>
    <col min="14610" max="14610" width="10.26953125" style="367" customWidth="1"/>
    <col min="14611" max="14611" width="10" style="367" customWidth="1"/>
    <col min="14612" max="14847" width="9.1796875" style="367"/>
    <col min="14848" max="14848" width="4" style="367" customWidth="1"/>
    <col min="14849" max="14849" width="15.1796875" style="367" customWidth="1"/>
    <col min="14850" max="14850" width="13.81640625" style="367" customWidth="1"/>
    <col min="14851" max="14851" width="10.1796875" style="367" customWidth="1"/>
    <col min="14852" max="14852" width="9.1796875" style="367"/>
    <col min="14853" max="14853" width="3.453125" style="367" customWidth="1"/>
    <col min="14854" max="14854" width="19.54296875" style="367" customWidth="1"/>
    <col min="14855" max="14855" width="12.26953125" style="367" customWidth="1"/>
    <col min="14856" max="14856" width="10.453125" style="367" customWidth="1"/>
    <col min="14857" max="14857" width="9.1796875" style="367"/>
    <col min="14858" max="14858" width="3.54296875" style="367" customWidth="1"/>
    <col min="14859" max="14859" width="16.453125" style="367" customWidth="1"/>
    <col min="14860" max="14860" width="11.7265625" style="367" customWidth="1"/>
    <col min="14861" max="14861" width="10.1796875" style="367" customWidth="1"/>
    <col min="14862" max="14862" width="15.81640625" style="367" customWidth="1"/>
    <col min="14863" max="14863" width="3.81640625" style="367" customWidth="1"/>
    <col min="14864" max="14864" width="16.453125" style="367" customWidth="1"/>
    <col min="14865" max="14865" width="11.26953125" style="367" customWidth="1"/>
    <col min="14866" max="14866" width="10.26953125" style="367" customWidth="1"/>
    <col min="14867" max="14867" width="10" style="367" customWidth="1"/>
    <col min="14868" max="15103" width="9.1796875" style="367"/>
    <col min="15104" max="15104" width="4" style="367" customWidth="1"/>
    <col min="15105" max="15105" width="15.1796875" style="367" customWidth="1"/>
    <col min="15106" max="15106" width="13.81640625" style="367" customWidth="1"/>
    <col min="15107" max="15107" width="10.1796875" style="367" customWidth="1"/>
    <col min="15108" max="15108" width="9.1796875" style="367"/>
    <col min="15109" max="15109" width="3.453125" style="367" customWidth="1"/>
    <col min="15110" max="15110" width="19.54296875" style="367" customWidth="1"/>
    <col min="15111" max="15111" width="12.26953125" style="367" customWidth="1"/>
    <col min="15112" max="15112" width="10.453125" style="367" customWidth="1"/>
    <col min="15113" max="15113" width="9.1796875" style="367"/>
    <col min="15114" max="15114" width="3.54296875" style="367" customWidth="1"/>
    <col min="15115" max="15115" width="16.453125" style="367" customWidth="1"/>
    <col min="15116" max="15116" width="11.7265625" style="367" customWidth="1"/>
    <col min="15117" max="15117" width="10.1796875" style="367" customWidth="1"/>
    <col min="15118" max="15118" width="15.81640625" style="367" customWidth="1"/>
    <col min="15119" max="15119" width="3.81640625" style="367" customWidth="1"/>
    <col min="15120" max="15120" width="16.453125" style="367" customWidth="1"/>
    <col min="15121" max="15121" width="11.26953125" style="367" customWidth="1"/>
    <col min="15122" max="15122" width="10.26953125" style="367" customWidth="1"/>
    <col min="15123" max="15123" width="10" style="367" customWidth="1"/>
    <col min="15124" max="15359" width="9.1796875" style="367"/>
    <col min="15360" max="15360" width="4" style="367" customWidth="1"/>
    <col min="15361" max="15361" width="15.1796875" style="367" customWidth="1"/>
    <col min="15362" max="15362" width="13.81640625" style="367" customWidth="1"/>
    <col min="15363" max="15363" width="10.1796875" style="367" customWidth="1"/>
    <col min="15364" max="15364" width="9.1796875" style="367"/>
    <col min="15365" max="15365" width="3.453125" style="367" customWidth="1"/>
    <col min="15366" max="15366" width="19.54296875" style="367" customWidth="1"/>
    <col min="15367" max="15367" width="12.26953125" style="367" customWidth="1"/>
    <col min="15368" max="15368" width="10.453125" style="367" customWidth="1"/>
    <col min="15369" max="15369" width="9.1796875" style="367"/>
    <col min="15370" max="15370" width="3.54296875" style="367" customWidth="1"/>
    <col min="15371" max="15371" width="16.453125" style="367" customWidth="1"/>
    <col min="15372" max="15372" width="11.7265625" style="367" customWidth="1"/>
    <col min="15373" max="15373" width="10.1796875" style="367" customWidth="1"/>
    <col min="15374" max="15374" width="15.81640625" style="367" customWidth="1"/>
    <col min="15375" max="15375" width="3.81640625" style="367" customWidth="1"/>
    <col min="15376" max="15376" width="16.453125" style="367" customWidth="1"/>
    <col min="15377" max="15377" width="11.26953125" style="367" customWidth="1"/>
    <col min="15378" max="15378" width="10.26953125" style="367" customWidth="1"/>
    <col min="15379" max="15379" width="10" style="367" customWidth="1"/>
    <col min="15380" max="15615" width="9.1796875" style="367"/>
    <col min="15616" max="15616" width="4" style="367" customWidth="1"/>
    <col min="15617" max="15617" width="15.1796875" style="367" customWidth="1"/>
    <col min="15618" max="15618" width="13.81640625" style="367" customWidth="1"/>
    <col min="15619" max="15619" width="10.1796875" style="367" customWidth="1"/>
    <col min="15620" max="15620" width="9.1796875" style="367"/>
    <col min="15621" max="15621" width="3.453125" style="367" customWidth="1"/>
    <col min="15622" max="15622" width="19.54296875" style="367" customWidth="1"/>
    <col min="15623" max="15623" width="12.26953125" style="367" customWidth="1"/>
    <col min="15624" max="15624" width="10.453125" style="367" customWidth="1"/>
    <col min="15625" max="15625" width="9.1796875" style="367"/>
    <col min="15626" max="15626" width="3.54296875" style="367" customWidth="1"/>
    <col min="15627" max="15627" width="16.453125" style="367" customWidth="1"/>
    <col min="15628" max="15628" width="11.7265625" style="367" customWidth="1"/>
    <col min="15629" max="15629" width="10.1796875" style="367" customWidth="1"/>
    <col min="15630" max="15630" width="15.81640625" style="367" customWidth="1"/>
    <col min="15631" max="15631" width="3.81640625" style="367" customWidth="1"/>
    <col min="15632" max="15632" width="16.453125" style="367" customWidth="1"/>
    <col min="15633" max="15633" width="11.26953125" style="367" customWidth="1"/>
    <col min="15634" max="15634" width="10.26953125" style="367" customWidth="1"/>
    <col min="15635" max="15635" width="10" style="367" customWidth="1"/>
    <col min="15636" max="15871" width="9.1796875" style="367"/>
    <col min="15872" max="15872" width="4" style="367" customWidth="1"/>
    <col min="15873" max="15873" width="15.1796875" style="367" customWidth="1"/>
    <col min="15874" max="15874" width="13.81640625" style="367" customWidth="1"/>
    <col min="15875" max="15875" width="10.1796875" style="367" customWidth="1"/>
    <col min="15876" max="15876" width="9.1796875" style="367"/>
    <col min="15877" max="15877" width="3.453125" style="367" customWidth="1"/>
    <col min="15878" max="15878" width="19.54296875" style="367" customWidth="1"/>
    <col min="15879" max="15879" width="12.26953125" style="367" customWidth="1"/>
    <col min="15880" max="15880" width="10.453125" style="367" customWidth="1"/>
    <col min="15881" max="15881" width="9.1796875" style="367"/>
    <col min="15882" max="15882" width="3.54296875" style="367" customWidth="1"/>
    <col min="15883" max="15883" width="16.453125" style="367" customWidth="1"/>
    <col min="15884" max="15884" width="11.7265625" style="367" customWidth="1"/>
    <col min="15885" max="15885" width="10.1796875" style="367" customWidth="1"/>
    <col min="15886" max="15886" width="15.81640625" style="367" customWidth="1"/>
    <col min="15887" max="15887" width="3.81640625" style="367" customWidth="1"/>
    <col min="15888" max="15888" width="16.453125" style="367" customWidth="1"/>
    <col min="15889" max="15889" width="11.26953125" style="367" customWidth="1"/>
    <col min="15890" max="15890" width="10.26953125" style="367" customWidth="1"/>
    <col min="15891" max="15891" width="10" style="367" customWidth="1"/>
    <col min="15892" max="16127" width="9.1796875" style="367"/>
    <col min="16128" max="16128" width="4" style="367" customWidth="1"/>
    <col min="16129" max="16129" width="15.1796875" style="367" customWidth="1"/>
    <col min="16130" max="16130" width="13.81640625" style="367" customWidth="1"/>
    <col min="16131" max="16131" width="10.1796875" style="367" customWidth="1"/>
    <col min="16132" max="16132" width="9.1796875" style="367"/>
    <col min="16133" max="16133" width="3.453125" style="367" customWidth="1"/>
    <col min="16134" max="16134" width="19.54296875" style="367" customWidth="1"/>
    <col min="16135" max="16135" width="12.26953125" style="367" customWidth="1"/>
    <col min="16136" max="16136" width="10.453125" style="367" customWidth="1"/>
    <col min="16137" max="16137" width="9.1796875" style="367"/>
    <col min="16138" max="16138" width="3.54296875" style="367" customWidth="1"/>
    <col min="16139" max="16139" width="16.453125" style="367" customWidth="1"/>
    <col min="16140" max="16140" width="11.7265625" style="367" customWidth="1"/>
    <col min="16141" max="16141" width="10.1796875" style="367" customWidth="1"/>
    <col min="16142" max="16142" width="15.81640625" style="367" customWidth="1"/>
    <col min="16143" max="16143" width="3.81640625" style="367" customWidth="1"/>
    <col min="16144" max="16144" width="16.453125" style="367" customWidth="1"/>
    <col min="16145" max="16145" width="11.26953125" style="367" customWidth="1"/>
    <col min="16146" max="16146" width="10.26953125" style="367" customWidth="1"/>
    <col min="16147" max="16147" width="10" style="367" customWidth="1"/>
    <col min="16148" max="16384" width="9.1796875" style="367"/>
  </cols>
  <sheetData>
    <row r="1" spans="1:27" ht="18.5">
      <c r="A1" s="408" t="s">
        <v>212</v>
      </c>
    </row>
    <row r="2" spans="1:27" ht="18" customHeight="1">
      <c r="A2" s="1304" t="s">
        <v>479</v>
      </c>
      <c r="B2" s="1304"/>
      <c r="C2" s="1304"/>
      <c r="D2" s="1304"/>
      <c r="E2" s="1304"/>
      <c r="F2" s="1304"/>
      <c r="G2" s="1304"/>
      <c r="H2" s="1304"/>
      <c r="I2" s="1304"/>
      <c r="J2" s="1304"/>
      <c r="K2" s="1304"/>
      <c r="L2" s="1304"/>
      <c r="M2" s="1304"/>
      <c r="N2" s="1304"/>
      <c r="O2" s="1304"/>
      <c r="P2" s="1304"/>
      <c r="Q2" s="1304"/>
      <c r="R2" s="1304"/>
      <c r="S2" s="1304"/>
      <c r="T2" s="1304"/>
      <c r="U2" s="1304"/>
      <c r="V2" s="1304"/>
      <c r="W2" s="1304"/>
      <c r="X2" s="1304"/>
      <c r="Y2" s="1304"/>
      <c r="Z2" s="1304"/>
      <c r="AA2" s="1304"/>
    </row>
    <row r="3" spans="1:27" ht="18" customHeight="1">
      <c r="A3" s="1305" t="s">
        <v>480</v>
      </c>
      <c r="B3" s="1305"/>
      <c r="C3" s="1305"/>
      <c r="D3" s="1305"/>
      <c r="E3" s="1305"/>
      <c r="F3" s="1305"/>
      <c r="G3" s="1305"/>
      <c r="H3" s="437"/>
      <c r="I3" s="437"/>
      <c r="J3" s="437"/>
      <c r="K3" s="437"/>
      <c r="L3" s="437"/>
      <c r="M3" s="437"/>
      <c r="N3" s="437"/>
      <c r="O3" s="437"/>
      <c r="P3" s="437"/>
      <c r="Q3" s="437"/>
      <c r="R3" s="437"/>
      <c r="S3" s="437"/>
      <c r="T3" s="437"/>
      <c r="U3" s="437"/>
      <c r="V3" s="437"/>
      <c r="W3" s="437"/>
      <c r="X3" s="437"/>
      <c r="Y3" s="437"/>
      <c r="Z3" s="437"/>
      <c r="AA3" s="437"/>
    </row>
    <row r="5" spans="1:27" s="438" customFormat="1" ht="14.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29.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5">
      <c r="A8" s="426" t="s">
        <v>152</v>
      </c>
      <c r="B8" s="427">
        <v>39531.292000000001</v>
      </c>
      <c r="C8" s="427">
        <v>46458</v>
      </c>
      <c r="D8" s="428">
        <v>2.7217210684413025</v>
      </c>
      <c r="E8" s="441"/>
      <c r="F8" s="426" t="s">
        <v>330</v>
      </c>
      <c r="G8" s="427">
        <v>4815.1509999999998</v>
      </c>
      <c r="H8" s="427">
        <v>11745</v>
      </c>
      <c r="I8" s="428">
        <v>5.2301645576494868</v>
      </c>
      <c r="K8" s="429" t="s">
        <v>140</v>
      </c>
      <c r="L8" s="430">
        <v>29379.493999999999</v>
      </c>
      <c r="M8" s="430">
        <v>7252.7190000000001</v>
      </c>
      <c r="N8" s="431">
        <v>4.0508248010160051</v>
      </c>
      <c r="P8" s="429" t="s">
        <v>330</v>
      </c>
      <c r="Q8" s="430">
        <v>7435.3270000000002</v>
      </c>
      <c r="R8" s="430">
        <v>1382.354</v>
      </c>
      <c r="S8" s="431">
        <v>5.3787430716010514</v>
      </c>
    </row>
    <row r="9" spans="1:27" ht="15.5">
      <c r="A9" s="426" t="s">
        <v>142</v>
      </c>
      <c r="B9" s="427">
        <v>26237.298999999999</v>
      </c>
      <c r="C9" s="427">
        <v>19405</v>
      </c>
      <c r="D9" s="428">
        <v>2.9399760698961623</v>
      </c>
      <c r="E9" s="442"/>
      <c r="F9" s="426" t="s">
        <v>155</v>
      </c>
      <c r="G9" s="427">
        <v>4200.5649999999996</v>
      </c>
      <c r="H9" s="427">
        <v>22043</v>
      </c>
      <c r="I9" s="428">
        <v>2.5591308167464053</v>
      </c>
      <c r="K9" s="426" t="s">
        <v>157</v>
      </c>
      <c r="L9" s="427">
        <v>8413.4570000000003</v>
      </c>
      <c r="M9" s="427">
        <v>1280.829</v>
      </c>
      <c r="N9" s="428">
        <v>6.5687589834396318</v>
      </c>
      <c r="P9" s="426" t="s">
        <v>154</v>
      </c>
      <c r="Q9" s="427">
        <v>6849.1989999999996</v>
      </c>
      <c r="R9" s="427">
        <v>1420.127</v>
      </c>
      <c r="S9" s="428">
        <v>4.8229482292780856</v>
      </c>
    </row>
    <row r="10" spans="1:27" ht="15.5">
      <c r="A10" s="426" t="s">
        <v>159</v>
      </c>
      <c r="B10" s="427">
        <v>21429.517</v>
      </c>
      <c r="C10" s="427">
        <v>35921</v>
      </c>
      <c r="D10" s="428">
        <v>2.3587543735076526</v>
      </c>
      <c r="E10" s="441"/>
      <c r="F10" s="426" t="s">
        <v>137</v>
      </c>
      <c r="G10" s="427">
        <v>2854.1640000000002</v>
      </c>
      <c r="H10" s="427">
        <v>13066</v>
      </c>
      <c r="I10" s="428">
        <v>3.2075637514427031</v>
      </c>
      <c r="K10" s="426" t="s">
        <v>142</v>
      </c>
      <c r="L10" s="427">
        <v>5762.4539999999997</v>
      </c>
      <c r="M10" s="427">
        <v>1019.918</v>
      </c>
      <c r="N10" s="428">
        <v>5.6499189150500335</v>
      </c>
      <c r="P10" s="426" t="s">
        <v>142</v>
      </c>
      <c r="Q10" s="427">
        <v>4826.1360000000004</v>
      </c>
      <c r="R10" s="427">
        <v>966.14200000000005</v>
      </c>
      <c r="S10" s="428">
        <v>4.9952657062833419</v>
      </c>
    </row>
    <row r="11" spans="1:27" ht="15.5">
      <c r="A11" s="426" t="s">
        <v>155</v>
      </c>
      <c r="B11" s="427">
        <v>21249.753000000001</v>
      </c>
      <c r="C11" s="427">
        <v>42810</v>
      </c>
      <c r="D11" s="428">
        <v>2.2412292035243291</v>
      </c>
      <c r="E11" s="442"/>
      <c r="F11" s="426" t="s">
        <v>152</v>
      </c>
      <c r="G11" s="427">
        <v>1945.973</v>
      </c>
      <c r="H11" s="427">
        <v>8164</v>
      </c>
      <c r="I11" s="428">
        <v>3.2503470035760995</v>
      </c>
      <c r="K11" s="426" t="s">
        <v>247</v>
      </c>
      <c r="L11" s="427">
        <v>5662.4030000000002</v>
      </c>
      <c r="M11" s="427">
        <v>2154.855</v>
      </c>
      <c r="N11" s="428">
        <v>2.6277420058426206</v>
      </c>
      <c r="P11" s="426" t="s">
        <v>139</v>
      </c>
      <c r="Q11" s="427">
        <v>3111.7040000000002</v>
      </c>
      <c r="R11" s="427">
        <v>538.23699999999997</v>
      </c>
      <c r="S11" s="428">
        <v>5.7812896549289636</v>
      </c>
    </row>
    <row r="12" spans="1:27" ht="15.5">
      <c r="A12" s="426" t="s">
        <v>156</v>
      </c>
      <c r="B12" s="427">
        <v>17398.508999999998</v>
      </c>
      <c r="C12" s="427">
        <v>28634</v>
      </c>
      <c r="D12" s="428">
        <v>2.7231962483035304</v>
      </c>
      <c r="E12" s="442"/>
      <c r="F12" s="426" t="s">
        <v>156</v>
      </c>
      <c r="G12" s="427">
        <v>1882.462</v>
      </c>
      <c r="H12" s="427">
        <v>13418</v>
      </c>
      <c r="I12" s="428">
        <v>2.4795957749206052</v>
      </c>
      <c r="K12" s="426" t="s">
        <v>159</v>
      </c>
      <c r="L12" s="427">
        <v>5645.1229999999996</v>
      </c>
      <c r="M12" s="427">
        <v>1537.204</v>
      </c>
      <c r="N12" s="428">
        <v>3.672331713942977</v>
      </c>
      <c r="P12" s="426" t="s">
        <v>140</v>
      </c>
      <c r="Q12" s="427">
        <v>2518.3850000000002</v>
      </c>
      <c r="R12" s="427">
        <v>659.91300000000001</v>
      </c>
      <c r="S12" s="428">
        <v>3.8162378980259524</v>
      </c>
    </row>
    <row r="13" spans="1:27" ht="16" thickBot="1">
      <c r="A13" s="426" t="s">
        <v>330</v>
      </c>
      <c r="B13" s="427">
        <v>15597.558000000001</v>
      </c>
      <c r="C13" s="427">
        <v>31510</v>
      </c>
      <c r="D13" s="428">
        <v>4.3353417075971254</v>
      </c>
      <c r="E13" s="442"/>
      <c r="F13" s="426" t="s">
        <v>159</v>
      </c>
      <c r="G13" s="427">
        <v>1022.072</v>
      </c>
      <c r="H13" s="427">
        <v>9537</v>
      </c>
      <c r="I13" s="428">
        <v>1.8297519625482244</v>
      </c>
      <c r="K13" s="426" t="s">
        <v>154</v>
      </c>
      <c r="L13" s="427">
        <v>5343.0820000000003</v>
      </c>
      <c r="M13" s="427">
        <v>727.45899999999995</v>
      </c>
      <c r="N13" s="428">
        <v>7.3448565486164865</v>
      </c>
      <c r="P13" s="426" t="s">
        <v>137</v>
      </c>
      <c r="Q13" s="427">
        <v>1712.143</v>
      </c>
      <c r="R13" s="427">
        <v>494.37</v>
      </c>
      <c r="S13" s="428">
        <v>3.4632825616441125</v>
      </c>
    </row>
    <row r="14" spans="1:27" ht="16" thickBot="1">
      <c r="A14" s="426" t="s">
        <v>150</v>
      </c>
      <c r="B14" s="427">
        <v>10828.075000000001</v>
      </c>
      <c r="C14" s="427">
        <v>8894</v>
      </c>
      <c r="D14" s="428">
        <v>2.3907357643688787</v>
      </c>
      <c r="E14" s="442"/>
      <c r="F14" s="432" t="s">
        <v>222</v>
      </c>
      <c r="G14" s="433">
        <v>17411.982</v>
      </c>
      <c r="H14" s="433">
        <v>80484</v>
      </c>
      <c r="I14" s="434">
        <v>3.1487424276482008</v>
      </c>
      <c r="K14" s="426" t="s">
        <v>330</v>
      </c>
      <c r="L14" s="427">
        <v>4418.6210000000001</v>
      </c>
      <c r="M14" s="427">
        <v>539.59299999999996</v>
      </c>
      <c r="N14" s="428">
        <v>8.1888034129427183</v>
      </c>
      <c r="P14" s="426" t="s">
        <v>157</v>
      </c>
      <c r="Q14" s="427">
        <v>1415.8689999999999</v>
      </c>
      <c r="R14" s="427">
        <v>290.89</v>
      </c>
      <c r="S14" s="428">
        <v>4.8673691085977513</v>
      </c>
    </row>
    <row r="15" spans="1:27" ht="15.5">
      <c r="A15" s="426" t="s">
        <v>140</v>
      </c>
      <c r="B15" s="427">
        <v>6660.5069999999996</v>
      </c>
      <c r="C15" s="427">
        <v>6843</v>
      </c>
      <c r="D15" s="428">
        <v>3.2597148994337042</v>
      </c>
      <c r="E15" s="442"/>
      <c r="F15"/>
      <c r="G15"/>
      <c r="H15"/>
      <c r="I15"/>
      <c r="K15" s="426" t="s">
        <v>155</v>
      </c>
      <c r="L15" s="427">
        <v>4100.84</v>
      </c>
      <c r="M15" s="427">
        <v>1003.689</v>
      </c>
      <c r="N15" s="428">
        <v>4.0857676033113846</v>
      </c>
      <c r="P15" s="426" t="s">
        <v>464</v>
      </c>
      <c r="Q15" s="427">
        <v>964.87900000000002</v>
      </c>
      <c r="R15" s="427">
        <v>129.245</v>
      </c>
      <c r="S15" s="428">
        <v>7.4655035011025568</v>
      </c>
      <c r="U15" s="352"/>
      <c r="V15" s="352"/>
      <c r="W15" s="352"/>
      <c r="X15" s="352"/>
    </row>
    <row r="16" spans="1:27" ht="15.5">
      <c r="A16" s="426" t="s">
        <v>137</v>
      </c>
      <c r="B16" s="427">
        <v>5485.5749999999998</v>
      </c>
      <c r="C16" s="427">
        <v>19789</v>
      </c>
      <c r="D16" s="428">
        <v>3.3595999769721567</v>
      </c>
      <c r="E16" s="442"/>
      <c r="F16"/>
      <c r="G16"/>
      <c r="H16"/>
      <c r="I16"/>
      <c r="K16" s="426" t="s">
        <v>137</v>
      </c>
      <c r="L16" s="427">
        <v>4020.2840000000001</v>
      </c>
      <c r="M16" s="427">
        <v>1194.5940000000001</v>
      </c>
      <c r="N16" s="428">
        <v>3.3653977836821549</v>
      </c>
      <c r="P16" s="426" t="s">
        <v>151</v>
      </c>
      <c r="Q16" s="427">
        <v>903.97199999999998</v>
      </c>
      <c r="R16" s="427">
        <v>291.99200000000002</v>
      </c>
      <c r="S16" s="428">
        <v>3.0958793391599766</v>
      </c>
      <c r="U16" s="352"/>
      <c r="V16" s="352"/>
      <c r="W16" s="352"/>
      <c r="X16" s="352"/>
    </row>
    <row r="17" spans="1:24" ht="15.5">
      <c r="A17" s="426" t="s">
        <v>151</v>
      </c>
      <c r="B17" s="427">
        <v>3928.7530000000002</v>
      </c>
      <c r="C17" s="427">
        <v>2284</v>
      </c>
      <c r="D17" s="428">
        <v>3.5302258084806222</v>
      </c>
      <c r="E17" s="441"/>
      <c r="F17"/>
      <c r="G17"/>
      <c r="H17"/>
      <c r="I17"/>
      <c r="K17" s="426" t="s">
        <v>139</v>
      </c>
      <c r="L17" s="427">
        <v>3047.9079999999999</v>
      </c>
      <c r="M17" s="427">
        <v>776.65</v>
      </c>
      <c r="N17" s="428">
        <v>3.9244292795982747</v>
      </c>
      <c r="P17" s="426" t="s">
        <v>146</v>
      </c>
      <c r="Q17" s="427">
        <v>623.18700000000001</v>
      </c>
      <c r="R17" s="427">
        <v>203.53899999999999</v>
      </c>
      <c r="S17" s="428">
        <v>3.0617572062356602</v>
      </c>
      <c r="U17" s="352"/>
      <c r="V17" s="352"/>
      <c r="W17" s="352"/>
      <c r="X17" s="352"/>
    </row>
    <row r="18" spans="1:24" ht="16" thickBot="1">
      <c r="A18" s="426" t="s">
        <v>138</v>
      </c>
      <c r="B18" s="427">
        <v>2970.2829999999999</v>
      </c>
      <c r="C18" s="427">
        <v>2897</v>
      </c>
      <c r="D18" s="428">
        <v>3.6536733755003334</v>
      </c>
      <c r="E18" s="446"/>
      <c r="K18" s="426" t="s">
        <v>151</v>
      </c>
      <c r="L18" s="427">
        <v>2374.8049999999998</v>
      </c>
      <c r="M18" s="427">
        <v>742.97799999999995</v>
      </c>
      <c r="N18" s="428">
        <v>3.1963328658452874</v>
      </c>
      <c r="P18" s="426" t="s">
        <v>155</v>
      </c>
      <c r="Q18" s="427">
        <v>467.68900000000002</v>
      </c>
      <c r="R18" s="427">
        <v>97.55</v>
      </c>
      <c r="S18" s="428">
        <v>4.7943516145566383</v>
      </c>
      <c r="U18" s="352"/>
      <c r="V18" s="352"/>
      <c r="W18" s="352"/>
      <c r="X18" s="352"/>
    </row>
    <row r="19" spans="1:24" ht="16" thickBot="1">
      <c r="A19" s="426" t="s">
        <v>157</v>
      </c>
      <c r="B19" s="427">
        <v>1679.143</v>
      </c>
      <c r="C19" s="427">
        <v>4175</v>
      </c>
      <c r="D19" s="428">
        <v>3.5650216027430708</v>
      </c>
      <c r="E19" s="447"/>
      <c r="K19" s="426" t="s">
        <v>145</v>
      </c>
      <c r="L19" s="427">
        <v>1687.26</v>
      </c>
      <c r="M19" s="427">
        <v>480.04</v>
      </c>
      <c r="N19" s="428">
        <v>3.5148320973252227</v>
      </c>
      <c r="P19" s="432" t="s">
        <v>222</v>
      </c>
      <c r="Q19" s="433">
        <v>31732.207999999999</v>
      </c>
      <c r="R19" s="433">
        <v>6689.1639999999998</v>
      </c>
      <c r="S19" s="434">
        <v>4.7438226959303131</v>
      </c>
      <c r="U19" s="352"/>
      <c r="V19" s="352"/>
      <c r="W19" s="352"/>
      <c r="X19" s="352"/>
    </row>
    <row r="20" spans="1:24" ht="15" customHeight="1" thickBot="1">
      <c r="A20" s="432" t="s">
        <v>222</v>
      </c>
      <c r="B20" s="433">
        <v>174373.03700000001</v>
      </c>
      <c r="C20" s="433">
        <v>253057</v>
      </c>
      <c r="D20" s="434">
        <v>2.7641573330887903</v>
      </c>
      <c r="E20" s="447"/>
      <c r="F20" s="352"/>
      <c r="G20" s="352"/>
      <c r="H20" s="352"/>
      <c r="K20" s="426" t="s">
        <v>146</v>
      </c>
      <c r="L20" s="427">
        <v>1686.2819999999999</v>
      </c>
      <c r="M20" s="427">
        <v>328.22800000000001</v>
      </c>
      <c r="N20" s="428">
        <v>5.1375324469576027</v>
      </c>
      <c r="P20"/>
      <c r="Q20"/>
      <c r="R20"/>
      <c r="S20"/>
      <c r="U20" s="352"/>
      <c r="V20" s="352"/>
      <c r="W20" s="352"/>
      <c r="X20" s="352"/>
    </row>
    <row r="21" spans="1:24" ht="15.5">
      <c r="F21" s="352"/>
      <c r="G21" s="352"/>
      <c r="H21" s="352"/>
      <c r="K21" s="426" t="s">
        <v>453</v>
      </c>
      <c r="L21" s="427">
        <v>1326.1980000000001</v>
      </c>
      <c r="M21" s="427">
        <v>41.671999999999997</v>
      </c>
      <c r="N21" s="428">
        <v>31.824678441159538</v>
      </c>
      <c r="P21"/>
      <c r="Q21"/>
      <c r="R21"/>
      <c r="S21"/>
    </row>
    <row r="22" spans="1:24" ht="15.5">
      <c r="A22"/>
      <c r="B22"/>
      <c r="C22"/>
      <c r="D22"/>
      <c r="E22" s="352"/>
      <c r="F22" s="352"/>
      <c r="G22" s="352"/>
      <c r="H22" s="352"/>
      <c r="I22" s="352"/>
      <c r="J22" s="352"/>
      <c r="K22" s="426" t="s">
        <v>152</v>
      </c>
      <c r="L22" s="427">
        <v>1245.232</v>
      </c>
      <c r="M22" s="427">
        <v>337.52800000000002</v>
      </c>
      <c r="N22" s="428">
        <v>3.6892702235073829</v>
      </c>
    </row>
    <row r="23" spans="1:24" ht="16" thickBot="1">
      <c r="A23"/>
      <c r="B23"/>
      <c r="C23"/>
      <c r="D23"/>
      <c r="E23" s="352"/>
      <c r="F23" s="352"/>
      <c r="G23" s="352"/>
      <c r="H23" s="352"/>
      <c r="I23" s="352"/>
      <c r="J23" s="352"/>
      <c r="K23" s="426" t="s">
        <v>158</v>
      </c>
      <c r="L23" s="427">
        <v>1087.67</v>
      </c>
      <c r="M23" s="427">
        <v>329.03100000000001</v>
      </c>
      <c r="N23" s="428">
        <v>3.3056763648410028</v>
      </c>
      <c r="P23"/>
      <c r="Q23"/>
      <c r="R23"/>
      <c r="S23"/>
    </row>
    <row r="24" spans="1:24" ht="16" thickBot="1">
      <c r="A24"/>
      <c r="B24"/>
      <c r="C24"/>
      <c r="D24"/>
      <c r="E24" s="352"/>
      <c r="F24" s="352"/>
      <c r="G24" s="352"/>
      <c r="H24" s="352"/>
      <c r="I24" s="352"/>
      <c r="J24" s="352"/>
      <c r="K24" s="432" t="s">
        <v>222</v>
      </c>
      <c r="L24" s="433">
        <v>89409.024999999994</v>
      </c>
      <c r="M24" s="433">
        <v>20246.332999999999</v>
      </c>
      <c r="N24" s="434">
        <v>4.4160601823549976</v>
      </c>
      <c r="O24"/>
      <c r="P24"/>
      <c r="Q24"/>
      <c r="R24"/>
      <c r="S24"/>
      <c r="T24"/>
    </row>
    <row r="25" spans="1:24">
      <c r="A25"/>
      <c r="B25"/>
      <c r="C25"/>
      <c r="D25"/>
      <c r="E25"/>
      <c r="F25"/>
      <c r="G25"/>
      <c r="H25" s="352"/>
      <c r="I25" s="352"/>
      <c r="J25" s="352"/>
      <c r="K25"/>
      <c r="L25"/>
      <c r="M25"/>
      <c r="N25"/>
      <c r="O25"/>
      <c r="P25"/>
      <c r="Q25"/>
      <c r="R25"/>
      <c r="S25"/>
      <c r="T25"/>
    </row>
    <row r="26" spans="1:24">
      <c r="E26"/>
      <c r="F26"/>
      <c r="G26"/>
      <c r="H26"/>
      <c r="I26"/>
      <c r="J26" s="352"/>
      <c r="K26"/>
      <c r="L26"/>
      <c r="M26"/>
      <c r="N26"/>
      <c r="O26"/>
      <c r="P26"/>
      <c r="Q26"/>
      <c r="R26"/>
      <c r="S26"/>
      <c r="T26"/>
    </row>
    <row r="27" spans="1:24">
      <c r="D27"/>
      <c r="E27"/>
      <c r="F27"/>
      <c r="G27"/>
      <c r="H27"/>
      <c r="I27"/>
      <c r="J27" s="352"/>
      <c r="O27"/>
      <c r="P27"/>
      <c r="Q27"/>
      <c r="R27"/>
      <c r="S27"/>
      <c r="T27"/>
    </row>
    <row r="28" spans="1:24">
      <c r="A28"/>
      <c r="B28"/>
      <c r="C28"/>
      <c r="D28"/>
      <c r="E28"/>
      <c r="F28"/>
      <c r="G28"/>
      <c r="H28"/>
      <c r="I28"/>
      <c r="J28" s="352"/>
      <c r="K28"/>
      <c r="L28"/>
      <c r="M28"/>
      <c r="N28"/>
      <c r="O28"/>
      <c r="P28"/>
      <c r="Q28"/>
      <c r="R28"/>
      <c r="S28"/>
      <c r="T28"/>
    </row>
    <row r="29" spans="1:24">
      <c r="A29"/>
      <c r="B29"/>
      <c r="C29"/>
      <c r="D29"/>
      <c r="E29"/>
      <c r="F29"/>
      <c r="G29"/>
      <c r="H29"/>
      <c r="I29"/>
      <c r="J29" s="352"/>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67" customWidth="1"/>
    <col min="2" max="2" width="14.26953125" style="367" customWidth="1"/>
    <col min="3" max="3" width="13.7265625" style="367" customWidth="1"/>
    <col min="4" max="4" width="15" style="367" customWidth="1"/>
    <col min="5" max="5" width="14.26953125" style="367" customWidth="1"/>
    <col min="6" max="6" width="18.453125" style="367" customWidth="1"/>
    <col min="7" max="7" width="9.1796875" style="367"/>
    <col min="8" max="8" width="18.81640625" style="367" bestFit="1" customWidth="1"/>
    <col min="9" max="9" width="12.54296875" style="367" customWidth="1"/>
    <col min="10" max="251" width="9.1796875" style="367"/>
    <col min="252" max="252" width="4.453125" style="367" customWidth="1"/>
    <col min="253" max="253" width="20.81640625" style="367" customWidth="1"/>
    <col min="254" max="255" width="12" style="367" customWidth="1"/>
    <col min="256" max="256" width="14.54296875" style="367" customWidth="1"/>
    <col min="257" max="257" width="12.453125" style="367" customWidth="1"/>
    <col min="258" max="258" width="19.7265625" style="367" customWidth="1"/>
    <col min="259" max="259" width="9.1796875" style="367"/>
    <col min="260" max="260" width="16.81640625" style="367" customWidth="1"/>
    <col min="261" max="261" width="12.54296875" style="367" customWidth="1"/>
    <col min="262" max="262" width="11.7265625" style="367" customWidth="1"/>
    <col min="263" max="263" width="12.26953125" style="367" customWidth="1"/>
    <col min="264" max="507" width="9.1796875" style="367"/>
    <col min="508" max="508" width="4.453125" style="367" customWidth="1"/>
    <col min="509" max="509" width="20.81640625" style="367" customWidth="1"/>
    <col min="510" max="511" width="12" style="367" customWidth="1"/>
    <col min="512" max="512" width="14.54296875" style="367" customWidth="1"/>
    <col min="513" max="513" width="12.453125" style="367" customWidth="1"/>
    <col min="514" max="514" width="19.7265625" style="367" customWidth="1"/>
    <col min="515" max="515" width="9.1796875" style="367"/>
    <col min="516" max="516" width="16.81640625" style="367" customWidth="1"/>
    <col min="517" max="517" width="12.54296875" style="367" customWidth="1"/>
    <col min="518" max="518" width="11.7265625" style="367" customWidth="1"/>
    <col min="519" max="519" width="12.26953125" style="367" customWidth="1"/>
    <col min="520" max="763" width="9.1796875" style="367"/>
    <col min="764" max="764" width="4.453125" style="367" customWidth="1"/>
    <col min="765" max="765" width="20.81640625" style="367" customWidth="1"/>
    <col min="766" max="767" width="12" style="367" customWidth="1"/>
    <col min="768" max="768" width="14.54296875" style="367" customWidth="1"/>
    <col min="769" max="769" width="12.453125" style="367" customWidth="1"/>
    <col min="770" max="770" width="19.7265625" style="367" customWidth="1"/>
    <col min="771" max="771" width="9.1796875" style="367"/>
    <col min="772" max="772" width="16.81640625" style="367" customWidth="1"/>
    <col min="773" max="773" width="12.54296875" style="367" customWidth="1"/>
    <col min="774" max="774" width="11.7265625" style="367" customWidth="1"/>
    <col min="775" max="775" width="12.26953125" style="367" customWidth="1"/>
    <col min="776" max="1019" width="9.1796875" style="367"/>
    <col min="1020" max="1020" width="4.453125" style="367" customWidth="1"/>
    <col min="1021" max="1021" width="20.81640625" style="367" customWidth="1"/>
    <col min="1022" max="1023" width="12" style="367" customWidth="1"/>
    <col min="1024" max="1024" width="14.54296875" style="367" customWidth="1"/>
    <col min="1025" max="1025" width="12.453125" style="367" customWidth="1"/>
    <col min="1026" max="1026" width="19.7265625" style="367" customWidth="1"/>
    <col min="1027" max="1027" width="9.1796875" style="367"/>
    <col min="1028" max="1028" width="16.81640625" style="367" customWidth="1"/>
    <col min="1029" max="1029" width="12.54296875" style="367" customWidth="1"/>
    <col min="1030" max="1030" width="11.7265625" style="367" customWidth="1"/>
    <col min="1031" max="1031" width="12.26953125" style="367" customWidth="1"/>
    <col min="1032" max="1275" width="9.1796875" style="367"/>
    <col min="1276" max="1276" width="4.453125" style="367" customWidth="1"/>
    <col min="1277" max="1277" width="20.81640625" style="367" customWidth="1"/>
    <col min="1278" max="1279" width="12" style="367" customWidth="1"/>
    <col min="1280" max="1280" width="14.54296875" style="367" customWidth="1"/>
    <col min="1281" max="1281" width="12.453125" style="367" customWidth="1"/>
    <col min="1282" max="1282" width="19.7265625" style="367" customWidth="1"/>
    <col min="1283" max="1283" width="9.1796875" style="367"/>
    <col min="1284" max="1284" width="16.81640625" style="367" customWidth="1"/>
    <col min="1285" max="1285" width="12.54296875" style="367" customWidth="1"/>
    <col min="1286" max="1286" width="11.7265625" style="367" customWidth="1"/>
    <col min="1287" max="1287" width="12.26953125" style="367" customWidth="1"/>
    <col min="1288" max="1531" width="9.1796875" style="367"/>
    <col min="1532" max="1532" width="4.453125" style="367" customWidth="1"/>
    <col min="1533" max="1533" width="20.81640625" style="367" customWidth="1"/>
    <col min="1534" max="1535" width="12" style="367" customWidth="1"/>
    <col min="1536" max="1536" width="14.54296875" style="367" customWidth="1"/>
    <col min="1537" max="1537" width="12.453125" style="367" customWidth="1"/>
    <col min="1538" max="1538" width="19.7265625" style="367" customWidth="1"/>
    <col min="1539" max="1539" width="9.1796875" style="367"/>
    <col min="1540" max="1540" width="16.81640625" style="367" customWidth="1"/>
    <col min="1541" max="1541" width="12.54296875" style="367" customWidth="1"/>
    <col min="1542" max="1542" width="11.7265625" style="367" customWidth="1"/>
    <col min="1543" max="1543" width="12.26953125" style="367" customWidth="1"/>
    <col min="1544" max="1787" width="9.1796875" style="367"/>
    <col min="1788" max="1788" width="4.453125" style="367" customWidth="1"/>
    <col min="1789" max="1789" width="20.81640625" style="367" customWidth="1"/>
    <col min="1790" max="1791" width="12" style="367" customWidth="1"/>
    <col min="1792" max="1792" width="14.54296875" style="367" customWidth="1"/>
    <col min="1793" max="1793" width="12.453125" style="367" customWidth="1"/>
    <col min="1794" max="1794" width="19.7265625" style="367" customWidth="1"/>
    <col min="1795" max="1795" width="9.1796875" style="367"/>
    <col min="1796" max="1796" width="16.81640625" style="367" customWidth="1"/>
    <col min="1797" max="1797" width="12.54296875" style="367" customWidth="1"/>
    <col min="1798" max="1798" width="11.7265625" style="367" customWidth="1"/>
    <col min="1799" max="1799" width="12.26953125" style="367" customWidth="1"/>
    <col min="1800" max="2043" width="9.1796875" style="367"/>
    <col min="2044" max="2044" width="4.453125" style="367" customWidth="1"/>
    <col min="2045" max="2045" width="20.81640625" style="367" customWidth="1"/>
    <col min="2046" max="2047" width="12" style="367" customWidth="1"/>
    <col min="2048" max="2048" width="14.54296875" style="367" customWidth="1"/>
    <col min="2049" max="2049" width="12.453125" style="367" customWidth="1"/>
    <col min="2050" max="2050" width="19.7265625" style="367" customWidth="1"/>
    <col min="2051" max="2051" width="9.1796875" style="367"/>
    <col min="2052" max="2052" width="16.81640625" style="367" customWidth="1"/>
    <col min="2053" max="2053" width="12.54296875" style="367" customWidth="1"/>
    <col min="2054" max="2054" width="11.7265625" style="367" customWidth="1"/>
    <col min="2055" max="2055" width="12.26953125" style="367" customWidth="1"/>
    <col min="2056" max="2299" width="9.1796875" style="367"/>
    <col min="2300" max="2300" width="4.453125" style="367" customWidth="1"/>
    <col min="2301" max="2301" width="20.81640625" style="367" customWidth="1"/>
    <col min="2302" max="2303" width="12" style="367" customWidth="1"/>
    <col min="2304" max="2304" width="14.54296875" style="367" customWidth="1"/>
    <col min="2305" max="2305" width="12.453125" style="367" customWidth="1"/>
    <col min="2306" max="2306" width="19.7265625" style="367" customWidth="1"/>
    <col min="2307" max="2307" width="9.1796875" style="367"/>
    <col min="2308" max="2308" width="16.81640625" style="367" customWidth="1"/>
    <col min="2309" max="2309" width="12.54296875" style="367" customWidth="1"/>
    <col min="2310" max="2310" width="11.7265625" style="367" customWidth="1"/>
    <col min="2311" max="2311" width="12.26953125" style="367" customWidth="1"/>
    <col min="2312" max="2555" width="9.1796875" style="367"/>
    <col min="2556" max="2556" width="4.453125" style="367" customWidth="1"/>
    <col min="2557" max="2557" width="20.81640625" style="367" customWidth="1"/>
    <col min="2558" max="2559" width="12" style="367" customWidth="1"/>
    <col min="2560" max="2560" width="14.54296875" style="367" customWidth="1"/>
    <col min="2561" max="2561" width="12.453125" style="367" customWidth="1"/>
    <col min="2562" max="2562" width="19.7265625" style="367" customWidth="1"/>
    <col min="2563" max="2563" width="9.1796875" style="367"/>
    <col min="2564" max="2564" width="16.81640625" style="367" customWidth="1"/>
    <col min="2565" max="2565" width="12.54296875" style="367" customWidth="1"/>
    <col min="2566" max="2566" width="11.7265625" style="367" customWidth="1"/>
    <col min="2567" max="2567" width="12.26953125" style="367" customWidth="1"/>
    <col min="2568" max="2811" width="9.1796875" style="367"/>
    <col min="2812" max="2812" width="4.453125" style="367" customWidth="1"/>
    <col min="2813" max="2813" width="20.81640625" style="367" customWidth="1"/>
    <col min="2814" max="2815" width="12" style="367" customWidth="1"/>
    <col min="2816" max="2816" width="14.54296875" style="367" customWidth="1"/>
    <col min="2817" max="2817" width="12.453125" style="367" customWidth="1"/>
    <col min="2818" max="2818" width="19.7265625" style="367" customWidth="1"/>
    <col min="2819" max="2819" width="9.1796875" style="367"/>
    <col min="2820" max="2820" width="16.81640625" style="367" customWidth="1"/>
    <col min="2821" max="2821" width="12.54296875" style="367" customWidth="1"/>
    <col min="2822" max="2822" width="11.7265625" style="367" customWidth="1"/>
    <col min="2823" max="2823" width="12.26953125" style="367" customWidth="1"/>
    <col min="2824" max="3067" width="9.1796875" style="367"/>
    <col min="3068" max="3068" width="4.453125" style="367" customWidth="1"/>
    <col min="3069" max="3069" width="20.81640625" style="367" customWidth="1"/>
    <col min="3070" max="3071" width="12" style="367" customWidth="1"/>
    <col min="3072" max="3072" width="14.54296875" style="367" customWidth="1"/>
    <col min="3073" max="3073" width="12.453125" style="367" customWidth="1"/>
    <col min="3074" max="3074" width="19.7265625" style="367" customWidth="1"/>
    <col min="3075" max="3075" width="9.1796875" style="367"/>
    <col min="3076" max="3076" width="16.81640625" style="367" customWidth="1"/>
    <col min="3077" max="3077" width="12.54296875" style="367" customWidth="1"/>
    <col min="3078" max="3078" width="11.7265625" style="367" customWidth="1"/>
    <col min="3079" max="3079" width="12.26953125" style="367" customWidth="1"/>
    <col min="3080" max="3323" width="9.1796875" style="367"/>
    <col min="3324" max="3324" width="4.453125" style="367" customWidth="1"/>
    <col min="3325" max="3325" width="20.81640625" style="367" customWidth="1"/>
    <col min="3326" max="3327" width="12" style="367" customWidth="1"/>
    <col min="3328" max="3328" width="14.54296875" style="367" customWidth="1"/>
    <col min="3329" max="3329" width="12.453125" style="367" customWidth="1"/>
    <col min="3330" max="3330" width="19.7265625" style="367" customWidth="1"/>
    <col min="3331" max="3331" width="9.1796875" style="367"/>
    <col min="3332" max="3332" width="16.81640625" style="367" customWidth="1"/>
    <col min="3333" max="3333" width="12.54296875" style="367" customWidth="1"/>
    <col min="3334" max="3334" width="11.7265625" style="367" customWidth="1"/>
    <col min="3335" max="3335" width="12.26953125" style="367" customWidth="1"/>
    <col min="3336" max="3579" width="9.1796875" style="367"/>
    <col min="3580" max="3580" width="4.453125" style="367" customWidth="1"/>
    <col min="3581" max="3581" width="20.81640625" style="367" customWidth="1"/>
    <col min="3582" max="3583" width="12" style="367" customWidth="1"/>
    <col min="3584" max="3584" width="14.54296875" style="367" customWidth="1"/>
    <col min="3585" max="3585" width="12.453125" style="367" customWidth="1"/>
    <col min="3586" max="3586" width="19.7265625" style="367" customWidth="1"/>
    <col min="3587" max="3587" width="9.1796875" style="367"/>
    <col min="3588" max="3588" width="16.81640625" style="367" customWidth="1"/>
    <col min="3589" max="3589" width="12.54296875" style="367" customWidth="1"/>
    <col min="3590" max="3590" width="11.7265625" style="367" customWidth="1"/>
    <col min="3591" max="3591" width="12.26953125" style="367" customWidth="1"/>
    <col min="3592" max="3835" width="9.1796875" style="367"/>
    <col min="3836" max="3836" width="4.453125" style="367" customWidth="1"/>
    <col min="3837" max="3837" width="20.81640625" style="367" customWidth="1"/>
    <col min="3838" max="3839" width="12" style="367" customWidth="1"/>
    <col min="3840" max="3840" width="14.54296875" style="367" customWidth="1"/>
    <col min="3841" max="3841" width="12.453125" style="367" customWidth="1"/>
    <col min="3842" max="3842" width="19.7265625" style="367" customWidth="1"/>
    <col min="3843" max="3843" width="9.1796875" style="367"/>
    <col min="3844" max="3844" width="16.81640625" style="367" customWidth="1"/>
    <col min="3845" max="3845" width="12.54296875" style="367" customWidth="1"/>
    <col min="3846" max="3846" width="11.7265625" style="367" customWidth="1"/>
    <col min="3847" max="3847" width="12.26953125" style="367" customWidth="1"/>
    <col min="3848" max="4091" width="9.1796875" style="367"/>
    <col min="4092" max="4092" width="4.453125" style="367" customWidth="1"/>
    <col min="4093" max="4093" width="20.81640625" style="367" customWidth="1"/>
    <col min="4094" max="4095" width="12" style="367" customWidth="1"/>
    <col min="4096" max="4096" width="14.54296875" style="367" customWidth="1"/>
    <col min="4097" max="4097" width="12.453125" style="367" customWidth="1"/>
    <col min="4098" max="4098" width="19.7265625" style="367" customWidth="1"/>
    <col min="4099" max="4099" width="9.1796875" style="367"/>
    <col min="4100" max="4100" width="16.81640625" style="367" customWidth="1"/>
    <col min="4101" max="4101" width="12.54296875" style="367" customWidth="1"/>
    <col min="4102" max="4102" width="11.7265625" style="367" customWidth="1"/>
    <col min="4103" max="4103" width="12.26953125" style="367" customWidth="1"/>
    <col min="4104" max="4347" width="9.1796875" style="367"/>
    <col min="4348" max="4348" width="4.453125" style="367" customWidth="1"/>
    <col min="4349" max="4349" width="20.81640625" style="367" customWidth="1"/>
    <col min="4350" max="4351" width="12" style="367" customWidth="1"/>
    <col min="4352" max="4352" width="14.54296875" style="367" customWidth="1"/>
    <col min="4353" max="4353" width="12.453125" style="367" customWidth="1"/>
    <col min="4354" max="4354" width="19.7265625" style="367" customWidth="1"/>
    <col min="4355" max="4355" width="9.1796875" style="367"/>
    <col min="4356" max="4356" width="16.81640625" style="367" customWidth="1"/>
    <col min="4357" max="4357" width="12.54296875" style="367" customWidth="1"/>
    <col min="4358" max="4358" width="11.7265625" style="367" customWidth="1"/>
    <col min="4359" max="4359" width="12.26953125" style="367" customWidth="1"/>
    <col min="4360" max="4603" width="9.1796875" style="367"/>
    <col min="4604" max="4604" width="4.453125" style="367" customWidth="1"/>
    <col min="4605" max="4605" width="20.81640625" style="367" customWidth="1"/>
    <col min="4606" max="4607" width="12" style="367" customWidth="1"/>
    <col min="4608" max="4608" width="14.54296875" style="367" customWidth="1"/>
    <col min="4609" max="4609" width="12.453125" style="367" customWidth="1"/>
    <col min="4610" max="4610" width="19.7265625" style="367" customWidth="1"/>
    <col min="4611" max="4611" width="9.1796875" style="367"/>
    <col min="4612" max="4612" width="16.81640625" style="367" customWidth="1"/>
    <col min="4613" max="4613" width="12.54296875" style="367" customWidth="1"/>
    <col min="4614" max="4614" width="11.7265625" style="367" customWidth="1"/>
    <col min="4615" max="4615" width="12.26953125" style="367" customWidth="1"/>
    <col min="4616" max="4859" width="9.1796875" style="367"/>
    <col min="4860" max="4860" width="4.453125" style="367" customWidth="1"/>
    <col min="4861" max="4861" width="20.81640625" style="367" customWidth="1"/>
    <col min="4862" max="4863" width="12" style="367" customWidth="1"/>
    <col min="4864" max="4864" width="14.54296875" style="367" customWidth="1"/>
    <col min="4865" max="4865" width="12.453125" style="367" customWidth="1"/>
    <col min="4866" max="4866" width="19.7265625" style="367" customWidth="1"/>
    <col min="4867" max="4867" width="9.1796875" style="367"/>
    <col min="4868" max="4868" width="16.81640625" style="367" customWidth="1"/>
    <col min="4869" max="4869" width="12.54296875" style="367" customWidth="1"/>
    <col min="4870" max="4870" width="11.7265625" style="367" customWidth="1"/>
    <col min="4871" max="4871" width="12.26953125" style="367" customWidth="1"/>
    <col min="4872" max="5115" width="9.1796875" style="367"/>
    <col min="5116" max="5116" width="4.453125" style="367" customWidth="1"/>
    <col min="5117" max="5117" width="20.81640625" style="367" customWidth="1"/>
    <col min="5118" max="5119" width="12" style="367" customWidth="1"/>
    <col min="5120" max="5120" width="14.54296875" style="367" customWidth="1"/>
    <col min="5121" max="5121" width="12.453125" style="367" customWidth="1"/>
    <col min="5122" max="5122" width="19.7265625" style="367" customWidth="1"/>
    <col min="5123" max="5123" width="9.1796875" style="367"/>
    <col min="5124" max="5124" width="16.81640625" style="367" customWidth="1"/>
    <col min="5125" max="5125" width="12.54296875" style="367" customWidth="1"/>
    <col min="5126" max="5126" width="11.7265625" style="367" customWidth="1"/>
    <col min="5127" max="5127" width="12.26953125" style="367" customWidth="1"/>
    <col min="5128" max="5371" width="9.1796875" style="367"/>
    <col min="5372" max="5372" width="4.453125" style="367" customWidth="1"/>
    <col min="5373" max="5373" width="20.81640625" style="367" customWidth="1"/>
    <col min="5374" max="5375" width="12" style="367" customWidth="1"/>
    <col min="5376" max="5376" width="14.54296875" style="367" customWidth="1"/>
    <col min="5377" max="5377" width="12.453125" style="367" customWidth="1"/>
    <col min="5378" max="5378" width="19.7265625" style="367" customWidth="1"/>
    <col min="5379" max="5379" width="9.1796875" style="367"/>
    <col min="5380" max="5380" width="16.81640625" style="367" customWidth="1"/>
    <col min="5381" max="5381" width="12.54296875" style="367" customWidth="1"/>
    <col min="5382" max="5382" width="11.7265625" style="367" customWidth="1"/>
    <col min="5383" max="5383" width="12.26953125" style="367" customWidth="1"/>
    <col min="5384" max="5627" width="9.1796875" style="367"/>
    <col min="5628" max="5628" width="4.453125" style="367" customWidth="1"/>
    <col min="5629" max="5629" width="20.81640625" style="367" customWidth="1"/>
    <col min="5630" max="5631" width="12" style="367" customWidth="1"/>
    <col min="5632" max="5632" width="14.54296875" style="367" customWidth="1"/>
    <col min="5633" max="5633" width="12.453125" style="367" customWidth="1"/>
    <col min="5634" max="5634" width="19.7265625" style="367" customWidth="1"/>
    <col min="5635" max="5635" width="9.1796875" style="367"/>
    <col min="5636" max="5636" width="16.81640625" style="367" customWidth="1"/>
    <col min="5637" max="5637" width="12.54296875" style="367" customWidth="1"/>
    <col min="5638" max="5638" width="11.7265625" style="367" customWidth="1"/>
    <col min="5639" max="5639" width="12.26953125" style="367" customWidth="1"/>
    <col min="5640" max="5883" width="9.1796875" style="367"/>
    <col min="5884" max="5884" width="4.453125" style="367" customWidth="1"/>
    <col min="5885" max="5885" width="20.81640625" style="367" customWidth="1"/>
    <col min="5886" max="5887" width="12" style="367" customWidth="1"/>
    <col min="5888" max="5888" width="14.54296875" style="367" customWidth="1"/>
    <col min="5889" max="5889" width="12.453125" style="367" customWidth="1"/>
    <col min="5890" max="5890" width="19.7265625" style="367" customWidth="1"/>
    <col min="5891" max="5891" width="9.1796875" style="367"/>
    <col min="5892" max="5892" width="16.81640625" style="367" customWidth="1"/>
    <col min="5893" max="5893" width="12.54296875" style="367" customWidth="1"/>
    <col min="5894" max="5894" width="11.7265625" style="367" customWidth="1"/>
    <col min="5895" max="5895" width="12.26953125" style="367" customWidth="1"/>
    <col min="5896" max="6139" width="9.1796875" style="367"/>
    <col min="6140" max="6140" width="4.453125" style="367" customWidth="1"/>
    <col min="6141" max="6141" width="20.81640625" style="367" customWidth="1"/>
    <col min="6142" max="6143" width="12" style="367" customWidth="1"/>
    <col min="6144" max="6144" width="14.54296875" style="367" customWidth="1"/>
    <col min="6145" max="6145" width="12.453125" style="367" customWidth="1"/>
    <col min="6146" max="6146" width="19.7265625" style="367" customWidth="1"/>
    <col min="6147" max="6147" width="9.1796875" style="367"/>
    <col min="6148" max="6148" width="16.81640625" style="367" customWidth="1"/>
    <col min="6149" max="6149" width="12.54296875" style="367" customWidth="1"/>
    <col min="6150" max="6150" width="11.7265625" style="367" customWidth="1"/>
    <col min="6151" max="6151" width="12.26953125" style="367" customWidth="1"/>
    <col min="6152" max="6395" width="9.1796875" style="367"/>
    <col min="6396" max="6396" width="4.453125" style="367" customWidth="1"/>
    <col min="6397" max="6397" width="20.81640625" style="367" customWidth="1"/>
    <col min="6398" max="6399" width="12" style="367" customWidth="1"/>
    <col min="6400" max="6400" width="14.54296875" style="367" customWidth="1"/>
    <col min="6401" max="6401" width="12.453125" style="367" customWidth="1"/>
    <col min="6402" max="6402" width="19.7265625" style="367" customWidth="1"/>
    <col min="6403" max="6403" width="9.1796875" style="367"/>
    <col min="6404" max="6404" width="16.81640625" style="367" customWidth="1"/>
    <col min="6405" max="6405" width="12.54296875" style="367" customWidth="1"/>
    <col min="6406" max="6406" width="11.7265625" style="367" customWidth="1"/>
    <col min="6407" max="6407" width="12.26953125" style="367" customWidth="1"/>
    <col min="6408" max="6651" width="9.1796875" style="367"/>
    <col min="6652" max="6652" width="4.453125" style="367" customWidth="1"/>
    <col min="6653" max="6653" width="20.81640625" style="367" customWidth="1"/>
    <col min="6654" max="6655" width="12" style="367" customWidth="1"/>
    <col min="6656" max="6656" width="14.54296875" style="367" customWidth="1"/>
    <col min="6657" max="6657" width="12.453125" style="367" customWidth="1"/>
    <col min="6658" max="6658" width="19.7265625" style="367" customWidth="1"/>
    <col min="6659" max="6659" width="9.1796875" style="367"/>
    <col min="6660" max="6660" width="16.81640625" style="367" customWidth="1"/>
    <col min="6661" max="6661" width="12.54296875" style="367" customWidth="1"/>
    <col min="6662" max="6662" width="11.7265625" style="367" customWidth="1"/>
    <col min="6663" max="6663" width="12.26953125" style="367" customWidth="1"/>
    <col min="6664" max="6907" width="9.1796875" style="367"/>
    <col min="6908" max="6908" width="4.453125" style="367" customWidth="1"/>
    <col min="6909" max="6909" width="20.81640625" style="367" customWidth="1"/>
    <col min="6910" max="6911" width="12" style="367" customWidth="1"/>
    <col min="6912" max="6912" width="14.54296875" style="367" customWidth="1"/>
    <col min="6913" max="6913" width="12.453125" style="367" customWidth="1"/>
    <col min="6914" max="6914" width="19.7265625" style="367" customWidth="1"/>
    <col min="6915" max="6915" width="9.1796875" style="367"/>
    <col min="6916" max="6916" width="16.81640625" style="367" customWidth="1"/>
    <col min="6917" max="6917" width="12.54296875" style="367" customWidth="1"/>
    <col min="6918" max="6918" width="11.7265625" style="367" customWidth="1"/>
    <col min="6919" max="6919" width="12.26953125" style="367" customWidth="1"/>
    <col min="6920" max="7163" width="9.1796875" style="367"/>
    <col min="7164" max="7164" width="4.453125" style="367" customWidth="1"/>
    <col min="7165" max="7165" width="20.81640625" style="367" customWidth="1"/>
    <col min="7166" max="7167" width="12" style="367" customWidth="1"/>
    <col min="7168" max="7168" width="14.54296875" style="367" customWidth="1"/>
    <col min="7169" max="7169" width="12.453125" style="367" customWidth="1"/>
    <col min="7170" max="7170" width="19.7265625" style="367" customWidth="1"/>
    <col min="7171" max="7171" width="9.1796875" style="367"/>
    <col min="7172" max="7172" width="16.81640625" style="367" customWidth="1"/>
    <col min="7173" max="7173" width="12.54296875" style="367" customWidth="1"/>
    <col min="7174" max="7174" width="11.7265625" style="367" customWidth="1"/>
    <col min="7175" max="7175" width="12.26953125" style="367" customWidth="1"/>
    <col min="7176" max="7419" width="9.1796875" style="367"/>
    <col min="7420" max="7420" width="4.453125" style="367" customWidth="1"/>
    <col min="7421" max="7421" width="20.81640625" style="367" customWidth="1"/>
    <col min="7422" max="7423" width="12" style="367" customWidth="1"/>
    <col min="7424" max="7424" width="14.54296875" style="367" customWidth="1"/>
    <col min="7425" max="7425" width="12.453125" style="367" customWidth="1"/>
    <col min="7426" max="7426" width="19.7265625" style="367" customWidth="1"/>
    <col min="7427" max="7427" width="9.1796875" style="367"/>
    <col min="7428" max="7428" width="16.81640625" style="367" customWidth="1"/>
    <col min="7429" max="7429" width="12.54296875" style="367" customWidth="1"/>
    <col min="7430" max="7430" width="11.7265625" style="367" customWidth="1"/>
    <col min="7431" max="7431" width="12.26953125" style="367" customWidth="1"/>
    <col min="7432" max="7675" width="9.1796875" style="367"/>
    <col min="7676" max="7676" width="4.453125" style="367" customWidth="1"/>
    <col min="7677" max="7677" width="20.81640625" style="367" customWidth="1"/>
    <col min="7678" max="7679" width="12" style="367" customWidth="1"/>
    <col min="7680" max="7680" width="14.54296875" style="367" customWidth="1"/>
    <col min="7681" max="7681" width="12.453125" style="367" customWidth="1"/>
    <col min="7682" max="7682" width="19.7265625" style="367" customWidth="1"/>
    <col min="7683" max="7683" width="9.1796875" style="367"/>
    <col min="7684" max="7684" width="16.81640625" style="367" customWidth="1"/>
    <col min="7685" max="7685" width="12.54296875" style="367" customWidth="1"/>
    <col min="7686" max="7686" width="11.7265625" style="367" customWidth="1"/>
    <col min="7687" max="7687" width="12.26953125" style="367" customWidth="1"/>
    <col min="7688" max="7931" width="9.1796875" style="367"/>
    <col min="7932" max="7932" width="4.453125" style="367" customWidth="1"/>
    <col min="7933" max="7933" width="20.81640625" style="367" customWidth="1"/>
    <col min="7934" max="7935" width="12" style="367" customWidth="1"/>
    <col min="7936" max="7936" width="14.54296875" style="367" customWidth="1"/>
    <col min="7937" max="7937" width="12.453125" style="367" customWidth="1"/>
    <col min="7938" max="7938" width="19.7265625" style="367" customWidth="1"/>
    <col min="7939" max="7939" width="9.1796875" style="367"/>
    <col min="7940" max="7940" width="16.81640625" style="367" customWidth="1"/>
    <col min="7941" max="7941" width="12.54296875" style="367" customWidth="1"/>
    <col min="7942" max="7942" width="11.7265625" style="367" customWidth="1"/>
    <col min="7943" max="7943" width="12.26953125" style="367" customWidth="1"/>
    <col min="7944" max="8187" width="9.1796875" style="367"/>
    <col min="8188" max="8188" width="4.453125" style="367" customWidth="1"/>
    <col min="8189" max="8189" width="20.81640625" style="367" customWidth="1"/>
    <col min="8190" max="8191" width="12" style="367" customWidth="1"/>
    <col min="8192" max="8192" width="14.54296875" style="367" customWidth="1"/>
    <col min="8193" max="8193" width="12.453125" style="367" customWidth="1"/>
    <col min="8194" max="8194" width="19.7265625" style="367" customWidth="1"/>
    <col min="8195" max="8195" width="9.1796875" style="367"/>
    <col min="8196" max="8196" width="16.81640625" style="367" customWidth="1"/>
    <col min="8197" max="8197" width="12.54296875" style="367" customWidth="1"/>
    <col min="8198" max="8198" width="11.7265625" style="367" customWidth="1"/>
    <col min="8199" max="8199" width="12.26953125" style="367" customWidth="1"/>
    <col min="8200" max="8443" width="9.1796875" style="367"/>
    <col min="8444" max="8444" width="4.453125" style="367" customWidth="1"/>
    <col min="8445" max="8445" width="20.81640625" style="367" customWidth="1"/>
    <col min="8446" max="8447" width="12" style="367" customWidth="1"/>
    <col min="8448" max="8448" width="14.54296875" style="367" customWidth="1"/>
    <col min="8449" max="8449" width="12.453125" style="367" customWidth="1"/>
    <col min="8450" max="8450" width="19.7265625" style="367" customWidth="1"/>
    <col min="8451" max="8451" width="9.1796875" style="367"/>
    <col min="8452" max="8452" width="16.81640625" style="367" customWidth="1"/>
    <col min="8453" max="8453" width="12.54296875" style="367" customWidth="1"/>
    <col min="8454" max="8454" width="11.7265625" style="367" customWidth="1"/>
    <col min="8455" max="8455" width="12.26953125" style="367" customWidth="1"/>
    <col min="8456" max="8699" width="9.1796875" style="367"/>
    <col min="8700" max="8700" width="4.453125" style="367" customWidth="1"/>
    <col min="8701" max="8701" width="20.81640625" style="367" customWidth="1"/>
    <col min="8702" max="8703" width="12" style="367" customWidth="1"/>
    <col min="8704" max="8704" width="14.54296875" style="367" customWidth="1"/>
    <col min="8705" max="8705" width="12.453125" style="367" customWidth="1"/>
    <col min="8706" max="8706" width="19.7265625" style="367" customWidth="1"/>
    <col min="8707" max="8707" width="9.1796875" style="367"/>
    <col min="8708" max="8708" width="16.81640625" style="367" customWidth="1"/>
    <col min="8709" max="8709" width="12.54296875" style="367" customWidth="1"/>
    <col min="8710" max="8710" width="11.7265625" style="367" customWidth="1"/>
    <col min="8711" max="8711" width="12.26953125" style="367" customWidth="1"/>
    <col min="8712" max="8955" width="9.1796875" style="367"/>
    <col min="8956" max="8956" width="4.453125" style="367" customWidth="1"/>
    <col min="8957" max="8957" width="20.81640625" style="367" customWidth="1"/>
    <col min="8958" max="8959" width="12" style="367" customWidth="1"/>
    <col min="8960" max="8960" width="14.54296875" style="367" customWidth="1"/>
    <col min="8961" max="8961" width="12.453125" style="367" customWidth="1"/>
    <col min="8962" max="8962" width="19.7265625" style="367" customWidth="1"/>
    <col min="8963" max="8963" width="9.1796875" style="367"/>
    <col min="8964" max="8964" width="16.81640625" style="367" customWidth="1"/>
    <col min="8965" max="8965" width="12.54296875" style="367" customWidth="1"/>
    <col min="8966" max="8966" width="11.7265625" style="367" customWidth="1"/>
    <col min="8967" max="8967" width="12.26953125" style="367" customWidth="1"/>
    <col min="8968" max="9211" width="9.1796875" style="367"/>
    <col min="9212" max="9212" width="4.453125" style="367" customWidth="1"/>
    <col min="9213" max="9213" width="20.81640625" style="367" customWidth="1"/>
    <col min="9214" max="9215" width="12" style="367" customWidth="1"/>
    <col min="9216" max="9216" width="14.54296875" style="367" customWidth="1"/>
    <col min="9217" max="9217" width="12.453125" style="367" customWidth="1"/>
    <col min="9218" max="9218" width="19.7265625" style="367" customWidth="1"/>
    <col min="9219" max="9219" width="9.1796875" style="367"/>
    <col min="9220" max="9220" width="16.81640625" style="367" customWidth="1"/>
    <col min="9221" max="9221" width="12.54296875" style="367" customWidth="1"/>
    <col min="9222" max="9222" width="11.7265625" style="367" customWidth="1"/>
    <col min="9223" max="9223" width="12.26953125" style="367" customWidth="1"/>
    <col min="9224" max="9467" width="9.1796875" style="367"/>
    <col min="9468" max="9468" width="4.453125" style="367" customWidth="1"/>
    <col min="9469" max="9469" width="20.81640625" style="367" customWidth="1"/>
    <col min="9470" max="9471" width="12" style="367" customWidth="1"/>
    <col min="9472" max="9472" width="14.54296875" style="367" customWidth="1"/>
    <col min="9473" max="9473" width="12.453125" style="367" customWidth="1"/>
    <col min="9474" max="9474" width="19.7265625" style="367" customWidth="1"/>
    <col min="9475" max="9475" width="9.1796875" style="367"/>
    <col min="9476" max="9476" width="16.81640625" style="367" customWidth="1"/>
    <col min="9477" max="9477" width="12.54296875" style="367" customWidth="1"/>
    <col min="9478" max="9478" width="11.7265625" style="367" customWidth="1"/>
    <col min="9479" max="9479" width="12.26953125" style="367" customWidth="1"/>
    <col min="9480" max="9723" width="9.1796875" style="367"/>
    <col min="9724" max="9724" width="4.453125" style="367" customWidth="1"/>
    <col min="9725" max="9725" width="20.81640625" style="367" customWidth="1"/>
    <col min="9726" max="9727" width="12" style="367" customWidth="1"/>
    <col min="9728" max="9728" width="14.54296875" style="367" customWidth="1"/>
    <col min="9729" max="9729" width="12.453125" style="367" customWidth="1"/>
    <col min="9730" max="9730" width="19.7265625" style="367" customWidth="1"/>
    <col min="9731" max="9731" width="9.1796875" style="367"/>
    <col min="9732" max="9732" width="16.81640625" style="367" customWidth="1"/>
    <col min="9733" max="9733" width="12.54296875" style="367" customWidth="1"/>
    <col min="9734" max="9734" width="11.7265625" style="367" customWidth="1"/>
    <col min="9735" max="9735" width="12.26953125" style="367" customWidth="1"/>
    <col min="9736" max="9979" width="9.1796875" style="367"/>
    <col min="9980" max="9980" width="4.453125" style="367" customWidth="1"/>
    <col min="9981" max="9981" width="20.81640625" style="367" customWidth="1"/>
    <col min="9982" max="9983" width="12" style="367" customWidth="1"/>
    <col min="9984" max="9984" width="14.54296875" style="367" customWidth="1"/>
    <col min="9985" max="9985" width="12.453125" style="367" customWidth="1"/>
    <col min="9986" max="9986" width="19.7265625" style="367" customWidth="1"/>
    <col min="9987" max="9987" width="9.1796875" style="367"/>
    <col min="9988" max="9988" width="16.81640625" style="367" customWidth="1"/>
    <col min="9989" max="9989" width="12.54296875" style="367" customWidth="1"/>
    <col min="9990" max="9990" width="11.7265625" style="367" customWidth="1"/>
    <col min="9991" max="9991" width="12.26953125" style="367" customWidth="1"/>
    <col min="9992" max="10235" width="9.1796875" style="367"/>
    <col min="10236" max="10236" width="4.453125" style="367" customWidth="1"/>
    <col min="10237" max="10237" width="20.81640625" style="367" customWidth="1"/>
    <col min="10238" max="10239" width="12" style="367" customWidth="1"/>
    <col min="10240" max="10240" width="14.54296875" style="367" customWidth="1"/>
    <col min="10241" max="10241" width="12.453125" style="367" customWidth="1"/>
    <col min="10242" max="10242" width="19.7265625" style="367" customWidth="1"/>
    <col min="10243" max="10243" width="9.1796875" style="367"/>
    <col min="10244" max="10244" width="16.81640625" style="367" customWidth="1"/>
    <col min="10245" max="10245" width="12.54296875" style="367" customWidth="1"/>
    <col min="10246" max="10246" width="11.7265625" style="367" customWidth="1"/>
    <col min="10247" max="10247" width="12.26953125" style="367" customWidth="1"/>
    <col min="10248" max="10491" width="9.1796875" style="367"/>
    <col min="10492" max="10492" width="4.453125" style="367" customWidth="1"/>
    <col min="10493" max="10493" width="20.81640625" style="367" customWidth="1"/>
    <col min="10494" max="10495" width="12" style="367" customWidth="1"/>
    <col min="10496" max="10496" width="14.54296875" style="367" customWidth="1"/>
    <col min="10497" max="10497" width="12.453125" style="367" customWidth="1"/>
    <col min="10498" max="10498" width="19.7265625" style="367" customWidth="1"/>
    <col min="10499" max="10499" width="9.1796875" style="367"/>
    <col min="10500" max="10500" width="16.81640625" style="367" customWidth="1"/>
    <col min="10501" max="10501" width="12.54296875" style="367" customWidth="1"/>
    <col min="10502" max="10502" width="11.7265625" style="367" customWidth="1"/>
    <col min="10503" max="10503" width="12.26953125" style="367" customWidth="1"/>
    <col min="10504" max="10747" width="9.1796875" style="367"/>
    <col min="10748" max="10748" width="4.453125" style="367" customWidth="1"/>
    <col min="10749" max="10749" width="20.81640625" style="367" customWidth="1"/>
    <col min="10750" max="10751" width="12" style="367" customWidth="1"/>
    <col min="10752" max="10752" width="14.54296875" style="367" customWidth="1"/>
    <col min="10753" max="10753" width="12.453125" style="367" customWidth="1"/>
    <col min="10754" max="10754" width="19.7265625" style="367" customWidth="1"/>
    <col min="10755" max="10755" width="9.1796875" style="367"/>
    <col min="10756" max="10756" width="16.81640625" style="367" customWidth="1"/>
    <col min="10757" max="10757" width="12.54296875" style="367" customWidth="1"/>
    <col min="10758" max="10758" width="11.7265625" style="367" customWidth="1"/>
    <col min="10759" max="10759" width="12.26953125" style="367" customWidth="1"/>
    <col min="10760" max="11003" width="9.1796875" style="367"/>
    <col min="11004" max="11004" width="4.453125" style="367" customWidth="1"/>
    <col min="11005" max="11005" width="20.81640625" style="367" customWidth="1"/>
    <col min="11006" max="11007" width="12" style="367" customWidth="1"/>
    <col min="11008" max="11008" width="14.54296875" style="367" customWidth="1"/>
    <col min="11009" max="11009" width="12.453125" style="367" customWidth="1"/>
    <col min="11010" max="11010" width="19.7265625" style="367" customWidth="1"/>
    <col min="11011" max="11011" width="9.1796875" style="367"/>
    <col min="11012" max="11012" width="16.81640625" style="367" customWidth="1"/>
    <col min="11013" max="11013" width="12.54296875" style="367" customWidth="1"/>
    <col min="11014" max="11014" width="11.7265625" style="367" customWidth="1"/>
    <col min="11015" max="11015" width="12.26953125" style="367" customWidth="1"/>
    <col min="11016" max="11259" width="9.1796875" style="367"/>
    <col min="11260" max="11260" width="4.453125" style="367" customWidth="1"/>
    <col min="11261" max="11261" width="20.81640625" style="367" customWidth="1"/>
    <col min="11262" max="11263" width="12" style="367" customWidth="1"/>
    <col min="11264" max="11264" width="14.54296875" style="367" customWidth="1"/>
    <col min="11265" max="11265" width="12.453125" style="367" customWidth="1"/>
    <col min="11266" max="11266" width="19.7265625" style="367" customWidth="1"/>
    <col min="11267" max="11267" width="9.1796875" style="367"/>
    <col min="11268" max="11268" width="16.81640625" style="367" customWidth="1"/>
    <col min="11269" max="11269" width="12.54296875" style="367" customWidth="1"/>
    <col min="11270" max="11270" width="11.7265625" style="367" customWidth="1"/>
    <col min="11271" max="11271" width="12.26953125" style="367" customWidth="1"/>
    <col min="11272" max="11515" width="9.1796875" style="367"/>
    <col min="11516" max="11516" width="4.453125" style="367" customWidth="1"/>
    <col min="11517" max="11517" width="20.81640625" style="367" customWidth="1"/>
    <col min="11518" max="11519" width="12" style="367" customWidth="1"/>
    <col min="11520" max="11520" width="14.54296875" style="367" customWidth="1"/>
    <col min="11521" max="11521" width="12.453125" style="367" customWidth="1"/>
    <col min="11522" max="11522" width="19.7265625" style="367" customWidth="1"/>
    <col min="11523" max="11523" width="9.1796875" style="367"/>
    <col min="11524" max="11524" width="16.81640625" style="367" customWidth="1"/>
    <col min="11525" max="11525" width="12.54296875" style="367" customWidth="1"/>
    <col min="11526" max="11526" width="11.7265625" style="367" customWidth="1"/>
    <col min="11527" max="11527" width="12.26953125" style="367" customWidth="1"/>
    <col min="11528" max="11771" width="9.1796875" style="367"/>
    <col min="11772" max="11772" width="4.453125" style="367" customWidth="1"/>
    <col min="11773" max="11773" width="20.81640625" style="367" customWidth="1"/>
    <col min="11774" max="11775" width="12" style="367" customWidth="1"/>
    <col min="11776" max="11776" width="14.54296875" style="367" customWidth="1"/>
    <col min="11777" max="11777" width="12.453125" style="367" customWidth="1"/>
    <col min="11778" max="11778" width="19.7265625" style="367" customWidth="1"/>
    <col min="11779" max="11779" width="9.1796875" style="367"/>
    <col min="11780" max="11780" width="16.81640625" style="367" customWidth="1"/>
    <col min="11781" max="11781" width="12.54296875" style="367" customWidth="1"/>
    <col min="11782" max="11782" width="11.7265625" style="367" customWidth="1"/>
    <col min="11783" max="11783" width="12.26953125" style="367" customWidth="1"/>
    <col min="11784" max="12027" width="9.1796875" style="367"/>
    <col min="12028" max="12028" width="4.453125" style="367" customWidth="1"/>
    <col min="12029" max="12029" width="20.81640625" style="367" customWidth="1"/>
    <col min="12030" max="12031" width="12" style="367" customWidth="1"/>
    <col min="12032" max="12032" width="14.54296875" style="367" customWidth="1"/>
    <col min="12033" max="12033" width="12.453125" style="367" customWidth="1"/>
    <col min="12034" max="12034" width="19.7265625" style="367" customWidth="1"/>
    <col min="12035" max="12035" width="9.1796875" style="367"/>
    <col min="12036" max="12036" width="16.81640625" style="367" customWidth="1"/>
    <col min="12037" max="12037" width="12.54296875" style="367" customWidth="1"/>
    <col min="12038" max="12038" width="11.7265625" style="367" customWidth="1"/>
    <col min="12039" max="12039" width="12.26953125" style="367" customWidth="1"/>
    <col min="12040" max="12283" width="9.1796875" style="367"/>
    <col min="12284" max="12284" width="4.453125" style="367" customWidth="1"/>
    <col min="12285" max="12285" width="20.81640625" style="367" customWidth="1"/>
    <col min="12286" max="12287" width="12" style="367" customWidth="1"/>
    <col min="12288" max="12288" width="14.54296875" style="367" customWidth="1"/>
    <col min="12289" max="12289" width="12.453125" style="367" customWidth="1"/>
    <col min="12290" max="12290" width="19.7265625" style="367" customWidth="1"/>
    <col min="12291" max="12291" width="9.1796875" style="367"/>
    <col min="12292" max="12292" width="16.81640625" style="367" customWidth="1"/>
    <col min="12293" max="12293" width="12.54296875" style="367" customWidth="1"/>
    <col min="12294" max="12294" width="11.7265625" style="367" customWidth="1"/>
    <col min="12295" max="12295" width="12.26953125" style="367" customWidth="1"/>
    <col min="12296" max="12539" width="9.1796875" style="367"/>
    <col min="12540" max="12540" width="4.453125" style="367" customWidth="1"/>
    <col min="12541" max="12541" width="20.81640625" style="367" customWidth="1"/>
    <col min="12542" max="12543" width="12" style="367" customWidth="1"/>
    <col min="12544" max="12544" width="14.54296875" style="367" customWidth="1"/>
    <col min="12545" max="12545" width="12.453125" style="367" customWidth="1"/>
    <col min="12546" max="12546" width="19.7265625" style="367" customWidth="1"/>
    <col min="12547" max="12547" width="9.1796875" style="367"/>
    <col min="12548" max="12548" width="16.81640625" style="367" customWidth="1"/>
    <col min="12549" max="12549" width="12.54296875" style="367" customWidth="1"/>
    <col min="12550" max="12550" width="11.7265625" style="367" customWidth="1"/>
    <col min="12551" max="12551" width="12.26953125" style="367" customWidth="1"/>
    <col min="12552" max="12795" width="9.1796875" style="367"/>
    <col min="12796" max="12796" width="4.453125" style="367" customWidth="1"/>
    <col min="12797" max="12797" width="20.81640625" style="367" customWidth="1"/>
    <col min="12798" max="12799" width="12" style="367" customWidth="1"/>
    <col min="12800" max="12800" width="14.54296875" style="367" customWidth="1"/>
    <col min="12801" max="12801" width="12.453125" style="367" customWidth="1"/>
    <col min="12802" max="12802" width="19.7265625" style="367" customWidth="1"/>
    <col min="12803" max="12803" width="9.1796875" style="367"/>
    <col min="12804" max="12804" width="16.81640625" style="367" customWidth="1"/>
    <col min="12805" max="12805" width="12.54296875" style="367" customWidth="1"/>
    <col min="12806" max="12806" width="11.7265625" style="367" customWidth="1"/>
    <col min="12807" max="12807" width="12.26953125" style="367" customWidth="1"/>
    <col min="12808" max="13051" width="9.1796875" style="367"/>
    <col min="13052" max="13052" width="4.453125" style="367" customWidth="1"/>
    <col min="13053" max="13053" width="20.81640625" style="367" customWidth="1"/>
    <col min="13054" max="13055" width="12" style="367" customWidth="1"/>
    <col min="13056" max="13056" width="14.54296875" style="367" customWidth="1"/>
    <col min="13057" max="13057" width="12.453125" style="367" customWidth="1"/>
    <col min="13058" max="13058" width="19.7265625" style="367" customWidth="1"/>
    <col min="13059" max="13059" width="9.1796875" style="367"/>
    <col min="13060" max="13060" width="16.81640625" style="367" customWidth="1"/>
    <col min="13061" max="13061" width="12.54296875" style="367" customWidth="1"/>
    <col min="13062" max="13062" width="11.7265625" style="367" customWidth="1"/>
    <col min="13063" max="13063" width="12.26953125" style="367" customWidth="1"/>
    <col min="13064" max="13307" width="9.1796875" style="367"/>
    <col min="13308" max="13308" width="4.453125" style="367" customWidth="1"/>
    <col min="13309" max="13309" width="20.81640625" style="367" customWidth="1"/>
    <col min="13310" max="13311" width="12" style="367" customWidth="1"/>
    <col min="13312" max="13312" width="14.54296875" style="367" customWidth="1"/>
    <col min="13313" max="13313" width="12.453125" style="367" customWidth="1"/>
    <col min="13314" max="13314" width="19.7265625" style="367" customWidth="1"/>
    <col min="13315" max="13315" width="9.1796875" style="367"/>
    <col min="13316" max="13316" width="16.81640625" style="367" customWidth="1"/>
    <col min="13317" max="13317" width="12.54296875" style="367" customWidth="1"/>
    <col min="13318" max="13318" width="11.7265625" style="367" customWidth="1"/>
    <col min="13319" max="13319" width="12.26953125" style="367" customWidth="1"/>
    <col min="13320" max="13563" width="9.1796875" style="367"/>
    <col min="13564" max="13564" width="4.453125" style="367" customWidth="1"/>
    <col min="13565" max="13565" width="20.81640625" style="367" customWidth="1"/>
    <col min="13566" max="13567" width="12" style="367" customWidth="1"/>
    <col min="13568" max="13568" width="14.54296875" style="367" customWidth="1"/>
    <col min="13569" max="13569" width="12.453125" style="367" customWidth="1"/>
    <col min="13570" max="13570" width="19.7265625" style="367" customWidth="1"/>
    <col min="13571" max="13571" width="9.1796875" style="367"/>
    <col min="13572" max="13572" width="16.81640625" style="367" customWidth="1"/>
    <col min="13573" max="13573" width="12.54296875" style="367" customWidth="1"/>
    <col min="13574" max="13574" width="11.7265625" style="367" customWidth="1"/>
    <col min="13575" max="13575" width="12.26953125" style="367" customWidth="1"/>
    <col min="13576" max="13819" width="9.1796875" style="367"/>
    <col min="13820" max="13820" width="4.453125" style="367" customWidth="1"/>
    <col min="13821" max="13821" width="20.81640625" style="367" customWidth="1"/>
    <col min="13822" max="13823" width="12" style="367" customWidth="1"/>
    <col min="13824" max="13824" width="14.54296875" style="367" customWidth="1"/>
    <col min="13825" max="13825" width="12.453125" style="367" customWidth="1"/>
    <col min="13826" max="13826" width="19.7265625" style="367" customWidth="1"/>
    <col min="13827" max="13827" width="9.1796875" style="367"/>
    <col min="13828" max="13828" width="16.81640625" style="367" customWidth="1"/>
    <col min="13829" max="13829" width="12.54296875" style="367" customWidth="1"/>
    <col min="13830" max="13830" width="11.7265625" style="367" customWidth="1"/>
    <col min="13831" max="13831" width="12.26953125" style="367" customWidth="1"/>
    <col min="13832" max="14075" width="9.1796875" style="367"/>
    <col min="14076" max="14076" width="4.453125" style="367" customWidth="1"/>
    <col min="14077" max="14077" width="20.81640625" style="367" customWidth="1"/>
    <col min="14078" max="14079" width="12" style="367" customWidth="1"/>
    <col min="14080" max="14080" width="14.54296875" style="367" customWidth="1"/>
    <col min="14081" max="14081" width="12.453125" style="367" customWidth="1"/>
    <col min="14082" max="14082" width="19.7265625" style="367" customWidth="1"/>
    <col min="14083" max="14083" width="9.1796875" style="367"/>
    <col min="14084" max="14084" width="16.81640625" style="367" customWidth="1"/>
    <col min="14085" max="14085" width="12.54296875" style="367" customWidth="1"/>
    <col min="14086" max="14086" width="11.7265625" style="367" customWidth="1"/>
    <col min="14087" max="14087" width="12.26953125" style="367" customWidth="1"/>
    <col min="14088" max="14331" width="9.1796875" style="367"/>
    <col min="14332" max="14332" width="4.453125" style="367" customWidth="1"/>
    <col min="14333" max="14333" width="20.81640625" style="367" customWidth="1"/>
    <col min="14334" max="14335" width="12" style="367" customWidth="1"/>
    <col min="14336" max="14336" width="14.54296875" style="367" customWidth="1"/>
    <col min="14337" max="14337" width="12.453125" style="367" customWidth="1"/>
    <col min="14338" max="14338" width="19.7265625" style="367" customWidth="1"/>
    <col min="14339" max="14339" width="9.1796875" style="367"/>
    <col min="14340" max="14340" width="16.81640625" style="367" customWidth="1"/>
    <col min="14341" max="14341" width="12.54296875" style="367" customWidth="1"/>
    <col min="14342" max="14342" width="11.7265625" style="367" customWidth="1"/>
    <col min="14343" max="14343" width="12.26953125" style="367" customWidth="1"/>
    <col min="14344" max="14587" width="9.1796875" style="367"/>
    <col min="14588" max="14588" width="4.453125" style="367" customWidth="1"/>
    <col min="14589" max="14589" width="20.81640625" style="367" customWidth="1"/>
    <col min="14590" max="14591" width="12" style="367" customWidth="1"/>
    <col min="14592" max="14592" width="14.54296875" style="367" customWidth="1"/>
    <col min="14593" max="14593" width="12.453125" style="367" customWidth="1"/>
    <col min="14594" max="14594" width="19.7265625" style="367" customWidth="1"/>
    <col min="14595" max="14595" width="9.1796875" style="367"/>
    <col min="14596" max="14596" width="16.81640625" style="367" customWidth="1"/>
    <col min="14597" max="14597" width="12.54296875" style="367" customWidth="1"/>
    <col min="14598" max="14598" width="11.7265625" style="367" customWidth="1"/>
    <col min="14599" max="14599" width="12.26953125" style="367" customWidth="1"/>
    <col min="14600" max="14843" width="9.1796875" style="367"/>
    <col min="14844" max="14844" width="4.453125" style="367" customWidth="1"/>
    <col min="14845" max="14845" width="20.81640625" style="367" customWidth="1"/>
    <col min="14846" max="14847" width="12" style="367" customWidth="1"/>
    <col min="14848" max="14848" width="14.54296875" style="367" customWidth="1"/>
    <col min="14849" max="14849" width="12.453125" style="367" customWidth="1"/>
    <col min="14850" max="14850" width="19.7265625" style="367" customWidth="1"/>
    <col min="14851" max="14851" width="9.1796875" style="367"/>
    <col min="14852" max="14852" width="16.81640625" style="367" customWidth="1"/>
    <col min="14853" max="14853" width="12.54296875" style="367" customWidth="1"/>
    <col min="14854" max="14854" width="11.7265625" style="367" customWidth="1"/>
    <col min="14855" max="14855" width="12.26953125" style="367" customWidth="1"/>
    <col min="14856" max="15099" width="9.1796875" style="367"/>
    <col min="15100" max="15100" width="4.453125" style="367" customWidth="1"/>
    <col min="15101" max="15101" width="20.81640625" style="367" customWidth="1"/>
    <col min="15102" max="15103" width="12" style="367" customWidth="1"/>
    <col min="15104" max="15104" width="14.54296875" style="367" customWidth="1"/>
    <col min="15105" max="15105" width="12.453125" style="367" customWidth="1"/>
    <col min="15106" max="15106" width="19.7265625" style="367" customWidth="1"/>
    <col min="15107" max="15107" width="9.1796875" style="367"/>
    <col min="15108" max="15108" width="16.81640625" style="367" customWidth="1"/>
    <col min="15109" max="15109" width="12.54296875" style="367" customWidth="1"/>
    <col min="15110" max="15110" width="11.7265625" style="367" customWidth="1"/>
    <col min="15111" max="15111" width="12.26953125" style="367" customWidth="1"/>
    <col min="15112" max="15355" width="9.1796875" style="367"/>
    <col min="15356" max="15356" width="4.453125" style="367" customWidth="1"/>
    <col min="15357" max="15357" width="20.81640625" style="367" customWidth="1"/>
    <col min="15358" max="15359" width="12" style="367" customWidth="1"/>
    <col min="15360" max="15360" width="14.54296875" style="367" customWidth="1"/>
    <col min="15361" max="15361" width="12.453125" style="367" customWidth="1"/>
    <col min="15362" max="15362" width="19.7265625" style="367" customWidth="1"/>
    <col min="15363" max="15363" width="9.1796875" style="367"/>
    <col min="15364" max="15364" width="16.81640625" style="367" customWidth="1"/>
    <col min="15365" max="15365" width="12.54296875" style="367" customWidth="1"/>
    <col min="15366" max="15366" width="11.7265625" style="367" customWidth="1"/>
    <col min="15367" max="15367" width="12.26953125" style="367" customWidth="1"/>
    <col min="15368" max="15611" width="9.1796875" style="367"/>
    <col min="15612" max="15612" width="4.453125" style="367" customWidth="1"/>
    <col min="15613" max="15613" width="20.81640625" style="367" customWidth="1"/>
    <col min="15614" max="15615" width="12" style="367" customWidth="1"/>
    <col min="15616" max="15616" width="14.54296875" style="367" customWidth="1"/>
    <col min="15617" max="15617" width="12.453125" style="367" customWidth="1"/>
    <col min="15618" max="15618" width="19.7265625" style="367" customWidth="1"/>
    <col min="15619" max="15619" width="9.1796875" style="367"/>
    <col min="15620" max="15620" width="16.81640625" style="367" customWidth="1"/>
    <col min="15621" max="15621" width="12.54296875" style="367" customWidth="1"/>
    <col min="15622" max="15622" width="11.7265625" style="367" customWidth="1"/>
    <col min="15623" max="15623" width="12.26953125" style="367" customWidth="1"/>
    <col min="15624" max="15867" width="9.1796875" style="367"/>
    <col min="15868" max="15868" width="4.453125" style="367" customWidth="1"/>
    <col min="15869" max="15869" width="20.81640625" style="367" customWidth="1"/>
    <col min="15870" max="15871" width="12" style="367" customWidth="1"/>
    <col min="15872" max="15872" width="14.54296875" style="367" customWidth="1"/>
    <col min="15873" max="15873" width="12.453125" style="367" customWidth="1"/>
    <col min="15874" max="15874" width="19.7265625" style="367" customWidth="1"/>
    <col min="15875" max="15875" width="9.1796875" style="367"/>
    <col min="15876" max="15876" width="16.81640625" style="367" customWidth="1"/>
    <col min="15877" max="15877" width="12.54296875" style="367" customWidth="1"/>
    <col min="15878" max="15878" width="11.7265625" style="367" customWidth="1"/>
    <col min="15879" max="15879" width="12.26953125" style="367" customWidth="1"/>
    <col min="15880" max="16123" width="9.1796875" style="367"/>
    <col min="16124" max="16124" width="4.453125" style="367" customWidth="1"/>
    <col min="16125" max="16125" width="20.81640625" style="367" customWidth="1"/>
    <col min="16126" max="16127" width="12" style="367" customWidth="1"/>
    <col min="16128" max="16128" width="14.54296875" style="367" customWidth="1"/>
    <col min="16129" max="16129" width="12.453125" style="367" customWidth="1"/>
    <col min="16130" max="16130" width="19.7265625" style="367" customWidth="1"/>
    <col min="16131" max="16131" width="9.1796875" style="367"/>
    <col min="16132" max="16132" width="16.81640625" style="367" customWidth="1"/>
    <col min="16133" max="16133" width="12.54296875" style="367" customWidth="1"/>
    <col min="16134" max="16134" width="11.7265625" style="367" customWidth="1"/>
    <col min="16135" max="16135" width="12.26953125" style="367" customWidth="1"/>
    <col min="16136" max="16384" width="9.1796875" style="367"/>
  </cols>
  <sheetData>
    <row r="1" spans="1:20" ht="15.5">
      <c r="A1" s="366"/>
    </row>
    <row r="2" spans="1:20" ht="26.25" customHeight="1">
      <c r="A2" s="368"/>
    </row>
    <row r="5" spans="1:20" ht="38.25" customHeight="1" thickBot="1">
      <c r="A5" s="1290" t="s">
        <v>468</v>
      </c>
      <c r="B5" s="1290"/>
      <c r="C5" s="1290"/>
      <c r="D5" s="1290"/>
      <c r="E5" s="1290"/>
      <c r="F5" s="1290"/>
      <c r="H5" s="369" t="s">
        <v>230</v>
      </c>
      <c r="K5"/>
      <c r="L5"/>
      <c r="M5"/>
      <c r="N5"/>
      <c r="O5"/>
      <c r="P5"/>
    </row>
    <row r="6" spans="1:20" ht="15.75" customHeight="1" thickBot="1">
      <c r="A6" s="1291" t="s">
        <v>115</v>
      </c>
      <c r="B6" s="1293" t="s">
        <v>470</v>
      </c>
      <c r="C6" s="1294"/>
      <c r="D6" s="1295"/>
      <c r="E6" s="1296" t="s">
        <v>456</v>
      </c>
      <c r="F6" s="1298" t="s">
        <v>458</v>
      </c>
      <c r="K6"/>
      <c r="L6"/>
      <c r="M6"/>
      <c r="N6"/>
      <c r="O6"/>
      <c r="P6"/>
    </row>
    <row r="7" spans="1:20" ht="21" customHeight="1" thickBot="1">
      <c r="A7" s="1292"/>
      <c r="B7" s="370" t="s">
        <v>218</v>
      </c>
      <c r="C7" s="370" t="s">
        <v>220</v>
      </c>
      <c r="D7" s="370" t="s">
        <v>221</v>
      </c>
      <c r="E7" s="1297"/>
      <c r="F7" s="1299"/>
      <c r="K7"/>
      <c r="L7"/>
      <c r="M7"/>
      <c r="N7"/>
      <c r="O7"/>
      <c r="P7"/>
    </row>
    <row r="8" spans="1:20" ht="17.25" customHeight="1" thickBot="1">
      <c r="A8" s="371" t="s">
        <v>116</v>
      </c>
      <c r="B8" s="372">
        <v>13363.523999999999</v>
      </c>
      <c r="C8" s="373">
        <v>8053.9229999999998</v>
      </c>
      <c r="D8" s="374">
        <f t="shared" ref="D8:D13" si="0">(C8/B8)*100</f>
        <v>60.267957763236701</v>
      </c>
      <c r="E8" s="373">
        <v>14246.71</v>
      </c>
      <c r="F8" s="374">
        <f t="shared" ref="F8:F13" si="1">((B8-E8)/E8)*100</f>
        <v>-6.1992277515300014</v>
      </c>
      <c r="H8" s="375" t="s">
        <v>117</v>
      </c>
      <c r="K8"/>
      <c r="L8"/>
      <c r="M8"/>
      <c r="N8"/>
      <c r="O8"/>
      <c r="P8"/>
    </row>
    <row r="9" spans="1:20" ht="18" customHeight="1" thickBot="1">
      <c r="A9" s="371" t="s">
        <v>118</v>
      </c>
      <c r="B9" s="376">
        <v>44363</v>
      </c>
      <c r="C9" s="373">
        <v>16424</v>
      </c>
      <c r="D9" s="374">
        <f t="shared" si="0"/>
        <v>37.02184252642968</v>
      </c>
      <c r="E9" s="377">
        <v>53568</v>
      </c>
      <c r="F9" s="374">
        <f t="shared" si="1"/>
        <v>-17.183766427718041</v>
      </c>
      <c r="H9" s="378">
        <f>B9-E9</f>
        <v>-9205</v>
      </c>
      <c r="K9"/>
      <c r="L9"/>
      <c r="M9"/>
      <c r="N9"/>
      <c r="O9"/>
      <c r="P9"/>
      <c r="Q9" s="352"/>
      <c r="R9" s="352"/>
      <c r="S9" s="352"/>
      <c r="T9" s="352"/>
    </row>
    <row r="10" spans="1:20" ht="15" customHeight="1" thickBot="1">
      <c r="A10" s="379" t="s">
        <v>214</v>
      </c>
      <c r="B10" s="376">
        <v>14465</v>
      </c>
      <c r="C10" s="380">
        <v>0</v>
      </c>
      <c r="D10" s="381">
        <f t="shared" si="0"/>
        <v>0</v>
      </c>
      <c r="E10" s="380">
        <v>12047</v>
      </c>
      <c r="F10" s="381">
        <f t="shared" si="1"/>
        <v>20.071387067319666</v>
      </c>
      <c r="K10"/>
      <c r="L10"/>
      <c r="M10"/>
      <c r="N10"/>
      <c r="O10"/>
      <c r="P10" s="352"/>
      <c r="Q10" s="352"/>
      <c r="R10" s="352"/>
      <c r="S10" s="352"/>
      <c r="T10" s="352"/>
    </row>
    <row r="11" spans="1:20" ht="17.25" customHeight="1" thickBot="1">
      <c r="A11" s="371" t="s">
        <v>119</v>
      </c>
      <c r="B11" s="376">
        <v>256407.24600000001</v>
      </c>
      <c r="C11" s="382">
        <v>21590.07</v>
      </c>
      <c r="D11" s="374">
        <f t="shared" si="0"/>
        <v>8.4202261585072371</v>
      </c>
      <c r="E11" s="382">
        <v>267391.217</v>
      </c>
      <c r="F11" s="374">
        <f t="shared" si="1"/>
        <v>-4.107827894735971</v>
      </c>
      <c r="J11" s="383"/>
      <c r="K11"/>
      <c r="L11"/>
      <c r="M11"/>
      <c r="N11"/>
      <c r="O11"/>
      <c r="P11" s="352"/>
      <c r="Q11" s="352"/>
      <c r="R11" s="352"/>
      <c r="S11" s="352"/>
      <c r="T11" s="352"/>
    </row>
    <row r="12" spans="1:20" ht="15" customHeight="1" thickBot="1">
      <c r="A12" s="384" t="s">
        <v>120</v>
      </c>
      <c r="B12" s="376">
        <v>107854.86599999999</v>
      </c>
      <c r="C12" s="385">
        <v>21967.544000000002</v>
      </c>
      <c r="D12" s="374">
        <f t="shared" si="0"/>
        <v>20.367689298320581</v>
      </c>
      <c r="E12" s="385">
        <v>107528.6</v>
      </c>
      <c r="F12" s="374">
        <f t="shared" si="1"/>
        <v>0.30342253130793917</v>
      </c>
      <c r="K12"/>
      <c r="L12"/>
      <c r="M12"/>
      <c r="N12"/>
      <c r="O12"/>
      <c r="P12" s="352"/>
      <c r="Q12" s="352"/>
      <c r="R12" s="352"/>
      <c r="S12" s="352"/>
      <c r="T12" s="352"/>
    </row>
    <row r="13" spans="1:20" ht="15" customHeight="1" thickBot="1">
      <c r="A13" s="384" t="s">
        <v>121</v>
      </c>
      <c r="B13" s="376">
        <f>B11+B12</f>
        <v>364262.11200000002</v>
      </c>
      <c r="C13" s="385">
        <f>C11+C12</f>
        <v>43557.614000000001</v>
      </c>
      <c r="D13" s="386">
        <f t="shared" si="0"/>
        <v>11.957766829178215</v>
      </c>
      <c r="E13" s="385">
        <f>E11+E12</f>
        <v>374919.81700000004</v>
      </c>
      <c r="F13" s="386">
        <f t="shared" si="1"/>
        <v>-2.842662488550189</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5">
      <c r="A16" s="388" t="s">
        <v>215</v>
      </c>
      <c r="K16"/>
      <c r="L16"/>
      <c r="M16"/>
      <c r="N16"/>
      <c r="O16"/>
      <c r="P16" s="352"/>
      <c r="Q16" s="352"/>
      <c r="R16" s="352"/>
      <c r="S16" s="352"/>
      <c r="T16" s="352"/>
    </row>
    <row r="17" spans="1:20">
      <c r="K17"/>
      <c r="L17"/>
      <c r="M17"/>
      <c r="N17"/>
      <c r="O17" s="352"/>
      <c r="P17" s="352"/>
      <c r="Q17" s="352"/>
      <c r="R17" s="352"/>
      <c r="S17" s="352"/>
      <c r="T17" s="352"/>
    </row>
    <row r="18" spans="1:20" ht="33" customHeight="1" thickBot="1">
      <c r="A18" s="1290" t="s">
        <v>469</v>
      </c>
      <c r="B18" s="1290"/>
      <c r="C18" s="1290"/>
      <c r="D18" s="1290"/>
      <c r="E18" s="1290"/>
      <c r="F18" s="1290"/>
      <c r="K18"/>
      <c r="L18"/>
      <c r="M18"/>
      <c r="N18"/>
      <c r="O18" s="352"/>
      <c r="P18" s="352"/>
      <c r="Q18" s="352"/>
      <c r="R18" s="352"/>
      <c r="S18" s="352"/>
      <c r="T18" s="352"/>
    </row>
    <row r="19" spans="1:20" ht="16.5" customHeight="1" thickBot="1">
      <c r="A19" s="1300" t="s">
        <v>452</v>
      </c>
      <c r="B19" s="1293" t="s">
        <v>470</v>
      </c>
      <c r="C19" s="1294"/>
      <c r="D19" s="1295"/>
      <c r="E19" s="1296" t="s">
        <v>456</v>
      </c>
      <c r="F19" s="1298" t="s">
        <v>457</v>
      </c>
      <c r="K19"/>
      <c r="L19"/>
      <c r="M19"/>
      <c r="N19"/>
      <c r="O19" s="352"/>
      <c r="P19" s="352"/>
      <c r="Q19" s="352"/>
      <c r="R19" s="352"/>
      <c r="S19" s="352"/>
      <c r="T19" s="352"/>
    </row>
    <row r="20" spans="1:20" ht="21" customHeight="1" thickBot="1">
      <c r="A20" s="1301"/>
      <c r="B20" s="389" t="s">
        <v>218</v>
      </c>
      <c r="C20" s="389" t="s">
        <v>325</v>
      </c>
      <c r="D20" s="389" t="s">
        <v>326</v>
      </c>
      <c r="E20" s="1302"/>
      <c r="F20" s="1303"/>
      <c r="K20"/>
      <c r="L20"/>
      <c r="M20"/>
      <c r="N20"/>
      <c r="O20" s="352"/>
      <c r="P20" s="352"/>
      <c r="Q20" s="352"/>
      <c r="R20" s="352"/>
      <c r="S20" s="352"/>
      <c r="T20" s="352"/>
    </row>
    <row r="21" spans="1:20" ht="15" thickBot="1">
      <c r="A21" s="390" t="s">
        <v>116</v>
      </c>
      <c r="B21" s="376">
        <v>71107.375</v>
      </c>
      <c r="C21" s="391">
        <v>0</v>
      </c>
      <c r="D21" s="392">
        <f t="shared" ref="D21:D26" si="2">(C21/B21)*100</f>
        <v>0</v>
      </c>
      <c r="E21" s="385">
        <v>51405.213000000003</v>
      </c>
      <c r="F21" s="392">
        <f t="shared" ref="F21:F26" si="3">((B21-E21)/E21)*100</f>
        <v>38.327167324450137</v>
      </c>
      <c r="H21" s="375" t="s">
        <v>123</v>
      </c>
      <c r="K21"/>
      <c r="L21"/>
      <c r="M21"/>
      <c r="N21"/>
      <c r="O21" s="352"/>
      <c r="P21" s="352"/>
      <c r="Q21" s="352"/>
      <c r="R21" s="352"/>
      <c r="S21" s="352"/>
      <c r="T21" s="352"/>
    </row>
    <row r="22" spans="1:20" ht="15" thickBot="1">
      <c r="A22" s="390" t="s">
        <v>118</v>
      </c>
      <c r="B22" s="376">
        <v>266857</v>
      </c>
      <c r="C22" s="391">
        <v>0</v>
      </c>
      <c r="D22" s="374">
        <f t="shared" si="2"/>
        <v>0</v>
      </c>
      <c r="E22" s="385">
        <v>186842</v>
      </c>
      <c r="F22" s="374">
        <f t="shared" si="3"/>
        <v>42.824953704199267</v>
      </c>
      <c r="H22" s="378">
        <f>B22-E22</f>
        <v>80015</v>
      </c>
      <c r="K22" s="352"/>
      <c r="L22" s="352"/>
      <c r="M22" s="352"/>
      <c r="O22" s="352"/>
      <c r="P22" s="352"/>
      <c r="Q22" s="352"/>
      <c r="R22" s="352"/>
      <c r="S22" s="352"/>
      <c r="T22" s="352"/>
    </row>
    <row r="23" spans="1:20" ht="15" thickBot="1">
      <c r="A23" s="393" t="s">
        <v>214</v>
      </c>
      <c r="B23" s="376">
        <v>83071</v>
      </c>
      <c r="C23" s="394">
        <v>0</v>
      </c>
      <c r="D23" s="374">
        <f t="shared" si="2"/>
        <v>0</v>
      </c>
      <c r="E23" s="380">
        <v>43472</v>
      </c>
      <c r="F23" s="374">
        <f t="shared" si="3"/>
        <v>91.090817077659182</v>
      </c>
      <c r="N23" s="352"/>
      <c r="O23" s="352"/>
      <c r="P23" s="352"/>
      <c r="Q23" s="352"/>
      <c r="R23" s="352"/>
      <c r="S23" s="352"/>
      <c r="T23" s="352"/>
    </row>
    <row r="24" spans="1:20" ht="15" thickBot="1">
      <c r="A24" s="390" t="s">
        <v>119</v>
      </c>
      <c r="B24" s="376">
        <v>14964.701999999999</v>
      </c>
      <c r="C24" s="395">
        <v>198.893</v>
      </c>
      <c r="D24" s="381">
        <f t="shared" si="2"/>
        <v>1.3290809265697372</v>
      </c>
      <c r="E24" s="385">
        <v>15035.19</v>
      </c>
      <c r="F24" s="381">
        <f t="shared" si="3"/>
        <v>-0.46882014793295723</v>
      </c>
      <c r="N24" s="352"/>
      <c r="O24" s="352"/>
      <c r="P24" s="352"/>
      <c r="Q24" s="352"/>
      <c r="R24" s="352"/>
      <c r="S24" s="352"/>
      <c r="T24" s="352"/>
    </row>
    <row r="25" spans="1:20" ht="15" thickBot="1">
      <c r="A25" s="390" t="s">
        <v>120</v>
      </c>
      <c r="B25" s="376">
        <v>10667.078</v>
      </c>
      <c r="C25" s="395">
        <v>801.13499999999999</v>
      </c>
      <c r="D25" s="374">
        <f t="shared" si="2"/>
        <v>7.5103510070892892</v>
      </c>
      <c r="E25" s="385">
        <v>7391.2460000000001</v>
      </c>
      <c r="F25" s="374">
        <f t="shared" si="3"/>
        <v>44.320429870687562</v>
      </c>
      <c r="N25" s="352"/>
      <c r="O25" s="352"/>
      <c r="P25" s="352"/>
      <c r="Q25" s="352"/>
      <c r="R25" s="352"/>
      <c r="S25" s="352"/>
      <c r="T25" s="352"/>
    </row>
    <row r="26" spans="1:20" ht="15" thickBot="1">
      <c r="A26" s="390" t="s">
        <v>121</v>
      </c>
      <c r="B26" s="376">
        <f>B24+B25</f>
        <v>25631.78</v>
      </c>
      <c r="C26" s="385">
        <f>C24+C25</f>
        <v>1000.028</v>
      </c>
      <c r="D26" s="386">
        <f t="shared" si="2"/>
        <v>3.9015160086423966</v>
      </c>
      <c r="E26" s="385">
        <f>E24+E25</f>
        <v>22426.436000000002</v>
      </c>
      <c r="F26" s="386">
        <f t="shared" si="3"/>
        <v>14.292703486189232</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289"/>
      <c r="D30" s="1289"/>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289"/>
      <c r="C41" s="1289"/>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67" customWidth="1"/>
    <col min="2" max="2" width="11.1796875" style="367" customWidth="1"/>
    <col min="3" max="3" width="12.1796875" style="367" customWidth="1"/>
    <col min="4" max="4" width="8.81640625" style="367" bestFit="1" customWidth="1"/>
    <col min="5" max="5" width="7.453125" style="367" customWidth="1"/>
    <col min="6" max="6" width="20.26953125" style="367" customWidth="1"/>
    <col min="7" max="7" width="10.54296875" style="367" customWidth="1"/>
    <col min="8" max="8" width="9.81640625" style="383" bestFit="1" customWidth="1"/>
    <col min="9" max="9" width="8.81640625" style="367" bestFit="1" customWidth="1"/>
    <col min="10" max="10" width="2.81640625" style="367" customWidth="1"/>
    <col min="11" max="11" width="22.81640625" style="367" customWidth="1"/>
    <col min="12" max="12" width="12.1796875" style="367" customWidth="1"/>
    <col min="13" max="13" width="11.7265625" style="367" customWidth="1"/>
    <col min="14" max="14" width="8.81640625" style="367" bestFit="1" customWidth="1"/>
    <col min="15" max="15" width="4.453125" style="367" customWidth="1"/>
    <col min="16" max="16" width="25" style="367" customWidth="1"/>
    <col min="17" max="17" width="12.453125" style="367" customWidth="1"/>
    <col min="18" max="18" width="15" style="367" customWidth="1"/>
    <col min="19" max="19" width="8.81640625" style="367" bestFit="1" customWidth="1"/>
    <col min="20" max="252" width="9.1796875" style="367"/>
    <col min="253" max="253" width="5" style="367" customWidth="1"/>
    <col min="254" max="254" width="17.7265625" style="367" customWidth="1"/>
    <col min="255" max="255" width="13.81640625" style="367" customWidth="1"/>
    <col min="256" max="256" width="13.1796875" style="367" customWidth="1"/>
    <col min="257" max="257" width="12.26953125" style="367" customWidth="1"/>
    <col min="258" max="258" width="3" style="367" customWidth="1"/>
    <col min="259" max="259" width="20.26953125" style="367" customWidth="1"/>
    <col min="260" max="260" width="12.54296875" style="367" customWidth="1"/>
    <col min="261" max="261" width="11.7265625" style="367" customWidth="1"/>
    <col min="262" max="262" width="9.1796875" style="367"/>
    <col min="263" max="263" width="2.81640625" style="367" customWidth="1"/>
    <col min="264" max="264" width="18.54296875" style="367" customWidth="1"/>
    <col min="265" max="265" width="14.453125" style="367" customWidth="1"/>
    <col min="266" max="266" width="13.7265625" style="367" customWidth="1"/>
    <col min="267" max="267" width="10.1796875" style="367" customWidth="1"/>
    <col min="268" max="268" width="4.453125" style="367" customWidth="1"/>
    <col min="269" max="269" width="24" style="367" customWidth="1"/>
    <col min="270" max="270" width="13.1796875" style="367" customWidth="1"/>
    <col min="271" max="271" width="13" style="367" customWidth="1"/>
    <col min="272" max="272" width="10.453125" style="367" customWidth="1"/>
    <col min="273" max="508" width="9.1796875" style="367"/>
    <col min="509" max="509" width="5" style="367" customWidth="1"/>
    <col min="510" max="510" width="17.7265625" style="367" customWidth="1"/>
    <col min="511" max="511" width="13.81640625" style="367" customWidth="1"/>
    <col min="512" max="512" width="13.1796875" style="367" customWidth="1"/>
    <col min="513" max="513" width="12.26953125" style="367" customWidth="1"/>
    <col min="514" max="514" width="3" style="367" customWidth="1"/>
    <col min="515" max="515" width="20.26953125" style="367" customWidth="1"/>
    <col min="516" max="516" width="12.54296875" style="367" customWidth="1"/>
    <col min="517" max="517" width="11.7265625" style="367" customWidth="1"/>
    <col min="518" max="518" width="9.1796875" style="367"/>
    <col min="519" max="519" width="2.81640625" style="367" customWidth="1"/>
    <col min="520" max="520" width="18.54296875" style="367" customWidth="1"/>
    <col min="521" max="521" width="14.453125" style="367" customWidth="1"/>
    <col min="522" max="522" width="13.7265625" style="367" customWidth="1"/>
    <col min="523" max="523" width="10.1796875" style="367" customWidth="1"/>
    <col min="524" max="524" width="4.453125" style="367" customWidth="1"/>
    <col min="525" max="525" width="24" style="367" customWidth="1"/>
    <col min="526" max="526" width="13.1796875" style="367" customWidth="1"/>
    <col min="527" max="527" width="13" style="367" customWidth="1"/>
    <col min="528" max="528" width="10.453125" style="367" customWidth="1"/>
    <col min="529" max="764" width="9.1796875" style="367"/>
    <col min="765" max="765" width="5" style="367" customWidth="1"/>
    <col min="766" max="766" width="17.7265625" style="367" customWidth="1"/>
    <col min="767" max="767" width="13.81640625" style="367" customWidth="1"/>
    <col min="768" max="768" width="13.1796875" style="367" customWidth="1"/>
    <col min="769" max="769" width="12.26953125" style="367" customWidth="1"/>
    <col min="770" max="770" width="3" style="367" customWidth="1"/>
    <col min="771" max="771" width="20.26953125" style="367" customWidth="1"/>
    <col min="772" max="772" width="12.54296875" style="367" customWidth="1"/>
    <col min="773" max="773" width="11.7265625" style="367" customWidth="1"/>
    <col min="774" max="774" width="9.1796875" style="367"/>
    <col min="775" max="775" width="2.81640625" style="367" customWidth="1"/>
    <col min="776" max="776" width="18.54296875" style="367" customWidth="1"/>
    <col min="777" max="777" width="14.453125" style="367" customWidth="1"/>
    <col min="778" max="778" width="13.7265625" style="367" customWidth="1"/>
    <col min="779" max="779" width="10.1796875" style="367" customWidth="1"/>
    <col min="780" max="780" width="4.453125" style="367" customWidth="1"/>
    <col min="781" max="781" width="24" style="367" customWidth="1"/>
    <col min="782" max="782" width="13.1796875" style="367" customWidth="1"/>
    <col min="783" max="783" width="13" style="367" customWidth="1"/>
    <col min="784" max="784" width="10.453125" style="367" customWidth="1"/>
    <col min="785" max="1020" width="9.1796875" style="367"/>
    <col min="1021" max="1021" width="5" style="367" customWidth="1"/>
    <col min="1022" max="1022" width="17.7265625" style="367" customWidth="1"/>
    <col min="1023" max="1023" width="13.81640625" style="367" customWidth="1"/>
    <col min="1024" max="1024" width="13.1796875" style="367" customWidth="1"/>
    <col min="1025" max="1025" width="12.26953125" style="367" customWidth="1"/>
    <col min="1026" max="1026" width="3" style="367" customWidth="1"/>
    <col min="1027" max="1027" width="20.26953125" style="367" customWidth="1"/>
    <col min="1028" max="1028" width="12.54296875" style="367" customWidth="1"/>
    <col min="1029" max="1029" width="11.7265625" style="367" customWidth="1"/>
    <col min="1030" max="1030" width="9.1796875" style="367"/>
    <col min="1031" max="1031" width="2.81640625" style="367" customWidth="1"/>
    <col min="1032" max="1032" width="18.54296875" style="367" customWidth="1"/>
    <col min="1033" max="1033" width="14.453125" style="367" customWidth="1"/>
    <col min="1034" max="1034" width="13.7265625" style="367" customWidth="1"/>
    <col min="1035" max="1035" width="10.1796875" style="367" customWidth="1"/>
    <col min="1036" max="1036" width="4.453125" style="367" customWidth="1"/>
    <col min="1037" max="1037" width="24" style="367" customWidth="1"/>
    <col min="1038" max="1038" width="13.1796875" style="367" customWidth="1"/>
    <col min="1039" max="1039" width="13" style="367" customWidth="1"/>
    <col min="1040" max="1040" width="10.453125" style="367" customWidth="1"/>
    <col min="1041" max="1276" width="9.1796875" style="367"/>
    <col min="1277" max="1277" width="5" style="367" customWidth="1"/>
    <col min="1278" max="1278" width="17.7265625" style="367" customWidth="1"/>
    <col min="1279" max="1279" width="13.81640625" style="367" customWidth="1"/>
    <col min="1280" max="1280" width="13.1796875" style="367" customWidth="1"/>
    <col min="1281" max="1281" width="12.26953125" style="367" customWidth="1"/>
    <col min="1282" max="1282" width="3" style="367" customWidth="1"/>
    <col min="1283" max="1283" width="20.26953125" style="367" customWidth="1"/>
    <col min="1284" max="1284" width="12.54296875" style="367" customWidth="1"/>
    <col min="1285" max="1285" width="11.7265625" style="367" customWidth="1"/>
    <col min="1286" max="1286" width="9.1796875" style="367"/>
    <col min="1287" max="1287" width="2.81640625" style="367" customWidth="1"/>
    <col min="1288" max="1288" width="18.54296875" style="367" customWidth="1"/>
    <col min="1289" max="1289" width="14.453125" style="367" customWidth="1"/>
    <col min="1290" max="1290" width="13.7265625" style="367" customWidth="1"/>
    <col min="1291" max="1291" width="10.1796875" style="367" customWidth="1"/>
    <col min="1292" max="1292" width="4.453125" style="367" customWidth="1"/>
    <col min="1293" max="1293" width="24" style="367" customWidth="1"/>
    <col min="1294" max="1294" width="13.1796875" style="367" customWidth="1"/>
    <col min="1295" max="1295" width="13" style="367" customWidth="1"/>
    <col min="1296" max="1296" width="10.453125" style="367" customWidth="1"/>
    <col min="1297" max="1532" width="9.1796875" style="367"/>
    <col min="1533" max="1533" width="5" style="367" customWidth="1"/>
    <col min="1534" max="1534" width="17.7265625" style="367" customWidth="1"/>
    <col min="1535" max="1535" width="13.81640625" style="367" customWidth="1"/>
    <col min="1536" max="1536" width="13.1796875" style="367" customWidth="1"/>
    <col min="1537" max="1537" width="12.26953125" style="367" customWidth="1"/>
    <col min="1538" max="1538" width="3" style="367" customWidth="1"/>
    <col min="1539" max="1539" width="20.26953125" style="367" customWidth="1"/>
    <col min="1540" max="1540" width="12.54296875" style="367" customWidth="1"/>
    <col min="1541" max="1541" width="11.7265625" style="367" customWidth="1"/>
    <col min="1542" max="1542" width="9.1796875" style="367"/>
    <col min="1543" max="1543" width="2.81640625" style="367" customWidth="1"/>
    <col min="1544" max="1544" width="18.54296875" style="367" customWidth="1"/>
    <col min="1545" max="1545" width="14.453125" style="367" customWidth="1"/>
    <col min="1546" max="1546" width="13.7265625" style="367" customWidth="1"/>
    <col min="1547" max="1547" width="10.1796875" style="367" customWidth="1"/>
    <col min="1548" max="1548" width="4.453125" style="367" customWidth="1"/>
    <col min="1549" max="1549" width="24" style="367" customWidth="1"/>
    <col min="1550" max="1550" width="13.1796875" style="367" customWidth="1"/>
    <col min="1551" max="1551" width="13" style="367" customWidth="1"/>
    <col min="1552" max="1552" width="10.453125" style="367" customWidth="1"/>
    <col min="1553" max="1788" width="9.1796875" style="367"/>
    <col min="1789" max="1789" width="5" style="367" customWidth="1"/>
    <col min="1790" max="1790" width="17.7265625" style="367" customWidth="1"/>
    <col min="1791" max="1791" width="13.81640625" style="367" customWidth="1"/>
    <col min="1792" max="1792" width="13.1796875" style="367" customWidth="1"/>
    <col min="1793" max="1793" width="12.26953125" style="367" customWidth="1"/>
    <col min="1794" max="1794" width="3" style="367" customWidth="1"/>
    <col min="1795" max="1795" width="20.26953125" style="367" customWidth="1"/>
    <col min="1796" max="1796" width="12.54296875" style="367" customWidth="1"/>
    <col min="1797" max="1797" width="11.7265625" style="367" customWidth="1"/>
    <col min="1798" max="1798" width="9.1796875" style="367"/>
    <col min="1799" max="1799" width="2.81640625" style="367" customWidth="1"/>
    <col min="1800" max="1800" width="18.54296875" style="367" customWidth="1"/>
    <col min="1801" max="1801" width="14.453125" style="367" customWidth="1"/>
    <col min="1802" max="1802" width="13.7265625" style="367" customWidth="1"/>
    <col min="1803" max="1803" width="10.1796875" style="367" customWidth="1"/>
    <col min="1804" max="1804" width="4.453125" style="367" customWidth="1"/>
    <col min="1805" max="1805" width="24" style="367" customWidth="1"/>
    <col min="1806" max="1806" width="13.1796875" style="367" customWidth="1"/>
    <col min="1807" max="1807" width="13" style="367" customWidth="1"/>
    <col min="1808" max="1808" width="10.453125" style="367" customWidth="1"/>
    <col min="1809" max="2044" width="9.1796875" style="367"/>
    <col min="2045" max="2045" width="5" style="367" customWidth="1"/>
    <col min="2046" max="2046" width="17.7265625" style="367" customWidth="1"/>
    <col min="2047" max="2047" width="13.81640625" style="367" customWidth="1"/>
    <col min="2048" max="2048" width="13.1796875" style="367" customWidth="1"/>
    <col min="2049" max="2049" width="12.26953125" style="367" customWidth="1"/>
    <col min="2050" max="2050" width="3" style="367" customWidth="1"/>
    <col min="2051" max="2051" width="20.26953125" style="367" customWidth="1"/>
    <col min="2052" max="2052" width="12.54296875" style="367" customWidth="1"/>
    <col min="2053" max="2053" width="11.7265625" style="367" customWidth="1"/>
    <col min="2054" max="2054" width="9.1796875" style="367"/>
    <col min="2055" max="2055" width="2.81640625" style="367" customWidth="1"/>
    <col min="2056" max="2056" width="18.54296875" style="367" customWidth="1"/>
    <col min="2057" max="2057" width="14.453125" style="367" customWidth="1"/>
    <col min="2058" max="2058" width="13.7265625" style="367" customWidth="1"/>
    <col min="2059" max="2059" width="10.1796875" style="367" customWidth="1"/>
    <col min="2060" max="2060" width="4.453125" style="367" customWidth="1"/>
    <col min="2061" max="2061" width="24" style="367" customWidth="1"/>
    <col min="2062" max="2062" width="13.1796875" style="367" customWidth="1"/>
    <col min="2063" max="2063" width="13" style="367" customWidth="1"/>
    <col min="2064" max="2064" width="10.453125" style="367" customWidth="1"/>
    <col min="2065" max="2300" width="9.1796875" style="367"/>
    <col min="2301" max="2301" width="5" style="367" customWidth="1"/>
    <col min="2302" max="2302" width="17.7265625" style="367" customWidth="1"/>
    <col min="2303" max="2303" width="13.81640625" style="367" customWidth="1"/>
    <col min="2304" max="2304" width="13.1796875" style="367" customWidth="1"/>
    <col min="2305" max="2305" width="12.26953125" style="367" customWidth="1"/>
    <col min="2306" max="2306" width="3" style="367" customWidth="1"/>
    <col min="2307" max="2307" width="20.26953125" style="367" customWidth="1"/>
    <col min="2308" max="2308" width="12.54296875" style="367" customWidth="1"/>
    <col min="2309" max="2309" width="11.7265625" style="367" customWidth="1"/>
    <col min="2310" max="2310" width="9.1796875" style="367"/>
    <col min="2311" max="2311" width="2.81640625" style="367" customWidth="1"/>
    <col min="2312" max="2312" width="18.54296875" style="367" customWidth="1"/>
    <col min="2313" max="2313" width="14.453125" style="367" customWidth="1"/>
    <col min="2314" max="2314" width="13.7265625" style="367" customWidth="1"/>
    <col min="2315" max="2315" width="10.1796875" style="367" customWidth="1"/>
    <col min="2316" max="2316" width="4.453125" style="367" customWidth="1"/>
    <col min="2317" max="2317" width="24" style="367" customWidth="1"/>
    <col min="2318" max="2318" width="13.1796875" style="367" customWidth="1"/>
    <col min="2319" max="2319" width="13" style="367" customWidth="1"/>
    <col min="2320" max="2320" width="10.453125" style="367" customWidth="1"/>
    <col min="2321" max="2556" width="9.1796875" style="367"/>
    <col min="2557" max="2557" width="5" style="367" customWidth="1"/>
    <col min="2558" max="2558" width="17.7265625" style="367" customWidth="1"/>
    <col min="2559" max="2559" width="13.81640625" style="367" customWidth="1"/>
    <col min="2560" max="2560" width="13.1796875" style="367" customWidth="1"/>
    <col min="2561" max="2561" width="12.26953125" style="367" customWidth="1"/>
    <col min="2562" max="2562" width="3" style="367" customWidth="1"/>
    <col min="2563" max="2563" width="20.26953125" style="367" customWidth="1"/>
    <col min="2564" max="2564" width="12.54296875" style="367" customWidth="1"/>
    <col min="2565" max="2565" width="11.7265625" style="367" customWidth="1"/>
    <col min="2566" max="2566" width="9.1796875" style="367"/>
    <col min="2567" max="2567" width="2.81640625" style="367" customWidth="1"/>
    <col min="2568" max="2568" width="18.54296875" style="367" customWidth="1"/>
    <col min="2569" max="2569" width="14.453125" style="367" customWidth="1"/>
    <col min="2570" max="2570" width="13.7265625" style="367" customWidth="1"/>
    <col min="2571" max="2571" width="10.1796875" style="367" customWidth="1"/>
    <col min="2572" max="2572" width="4.453125" style="367" customWidth="1"/>
    <col min="2573" max="2573" width="24" style="367" customWidth="1"/>
    <col min="2574" max="2574" width="13.1796875" style="367" customWidth="1"/>
    <col min="2575" max="2575" width="13" style="367" customWidth="1"/>
    <col min="2576" max="2576" width="10.453125" style="367" customWidth="1"/>
    <col min="2577" max="2812" width="9.1796875" style="367"/>
    <col min="2813" max="2813" width="5" style="367" customWidth="1"/>
    <col min="2814" max="2814" width="17.7265625" style="367" customWidth="1"/>
    <col min="2815" max="2815" width="13.81640625" style="367" customWidth="1"/>
    <col min="2816" max="2816" width="13.1796875" style="367" customWidth="1"/>
    <col min="2817" max="2817" width="12.26953125" style="367" customWidth="1"/>
    <col min="2818" max="2818" width="3" style="367" customWidth="1"/>
    <col min="2819" max="2819" width="20.26953125" style="367" customWidth="1"/>
    <col min="2820" max="2820" width="12.54296875" style="367" customWidth="1"/>
    <col min="2821" max="2821" width="11.7265625" style="367" customWidth="1"/>
    <col min="2822" max="2822" width="9.1796875" style="367"/>
    <col min="2823" max="2823" width="2.81640625" style="367" customWidth="1"/>
    <col min="2824" max="2824" width="18.54296875" style="367" customWidth="1"/>
    <col min="2825" max="2825" width="14.453125" style="367" customWidth="1"/>
    <col min="2826" max="2826" width="13.7265625" style="367" customWidth="1"/>
    <col min="2827" max="2827" width="10.1796875" style="367" customWidth="1"/>
    <col min="2828" max="2828" width="4.453125" style="367" customWidth="1"/>
    <col min="2829" max="2829" width="24" style="367" customWidth="1"/>
    <col min="2830" max="2830" width="13.1796875" style="367" customWidth="1"/>
    <col min="2831" max="2831" width="13" style="367" customWidth="1"/>
    <col min="2832" max="2832" width="10.453125" style="367" customWidth="1"/>
    <col min="2833" max="3068" width="9.1796875" style="367"/>
    <col min="3069" max="3069" width="5" style="367" customWidth="1"/>
    <col min="3070" max="3070" width="17.7265625" style="367" customWidth="1"/>
    <col min="3071" max="3071" width="13.81640625" style="367" customWidth="1"/>
    <col min="3072" max="3072" width="13.1796875" style="367" customWidth="1"/>
    <col min="3073" max="3073" width="12.26953125" style="367" customWidth="1"/>
    <col min="3074" max="3074" width="3" style="367" customWidth="1"/>
    <col min="3075" max="3075" width="20.26953125" style="367" customWidth="1"/>
    <col min="3076" max="3076" width="12.54296875" style="367" customWidth="1"/>
    <col min="3077" max="3077" width="11.7265625" style="367" customWidth="1"/>
    <col min="3078" max="3078" width="9.1796875" style="367"/>
    <col min="3079" max="3079" width="2.81640625" style="367" customWidth="1"/>
    <col min="3080" max="3080" width="18.54296875" style="367" customWidth="1"/>
    <col min="3081" max="3081" width="14.453125" style="367" customWidth="1"/>
    <col min="3082" max="3082" width="13.7265625" style="367" customWidth="1"/>
    <col min="3083" max="3083" width="10.1796875" style="367" customWidth="1"/>
    <col min="3084" max="3084" width="4.453125" style="367" customWidth="1"/>
    <col min="3085" max="3085" width="24" style="367" customWidth="1"/>
    <col min="3086" max="3086" width="13.1796875" style="367" customWidth="1"/>
    <col min="3087" max="3087" width="13" style="367" customWidth="1"/>
    <col min="3088" max="3088" width="10.453125" style="367" customWidth="1"/>
    <col min="3089" max="3324" width="9.1796875" style="367"/>
    <col min="3325" max="3325" width="5" style="367" customWidth="1"/>
    <col min="3326" max="3326" width="17.7265625" style="367" customWidth="1"/>
    <col min="3327" max="3327" width="13.81640625" style="367" customWidth="1"/>
    <col min="3328" max="3328" width="13.1796875" style="367" customWidth="1"/>
    <col min="3329" max="3329" width="12.26953125" style="367" customWidth="1"/>
    <col min="3330" max="3330" width="3" style="367" customWidth="1"/>
    <col min="3331" max="3331" width="20.26953125" style="367" customWidth="1"/>
    <col min="3332" max="3332" width="12.54296875" style="367" customWidth="1"/>
    <col min="3333" max="3333" width="11.7265625" style="367" customWidth="1"/>
    <col min="3334" max="3334" width="9.1796875" style="367"/>
    <col min="3335" max="3335" width="2.81640625" style="367" customWidth="1"/>
    <col min="3336" max="3336" width="18.54296875" style="367" customWidth="1"/>
    <col min="3337" max="3337" width="14.453125" style="367" customWidth="1"/>
    <col min="3338" max="3338" width="13.7265625" style="367" customWidth="1"/>
    <col min="3339" max="3339" width="10.1796875" style="367" customWidth="1"/>
    <col min="3340" max="3340" width="4.453125" style="367" customWidth="1"/>
    <col min="3341" max="3341" width="24" style="367" customWidth="1"/>
    <col min="3342" max="3342" width="13.1796875" style="367" customWidth="1"/>
    <col min="3343" max="3343" width="13" style="367" customWidth="1"/>
    <col min="3344" max="3344" width="10.453125" style="367" customWidth="1"/>
    <col min="3345" max="3580" width="9.1796875" style="367"/>
    <col min="3581" max="3581" width="5" style="367" customWidth="1"/>
    <col min="3582" max="3582" width="17.7265625" style="367" customWidth="1"/>
    <col min="3583" max="3583" width="13.81640625" style="367" customWidth="1"/>
    <col min="3584" max="3584" width="13.1796875" style="367" customWidth="1"/>
    <col min="3585" max="3585" width="12.26953125" style="367" customWidth="1"/>
    <col min="3586" max="3586" width="3" style="367" customWidth="1"/>
    <col min="3587" max="3587" width="20.26953125" style="367" customWidth="1"/>
    <col min="3588" max="3588" width="12.54296875" style="367" customWidth="1"/>
    <col min="3589" max="3589" width="11.7265625" style="367" customWidth="1"/>
    <col min="3590" max="3590" width="9.1796875" style="367"/>
    <col min="3591" max="3591" width="2.81640625" style="367" customWidth="1"/>
    <col min="3592" max="3592" width="18.54296875" style="367" customWidth="1"/>
    <col min="3593" max="3593" width="14.453125" style="367" customWidth="1"/>
    <col min="3594" max="3594" width="13.7265625" style="367" customWidth="1"/>
    <col min="3595" max="3595" width="10.1796875" style="367" customWidth="1"/>
    <col min="3596" max="3596" width="4.453125" style="367" customWidth="1"/>
    <col min="3597" max="3597" width="24" style="367" customWidth="1"/>
    <col min="3598" max="3598" width="13.1796875" style="367" customWidth="1"/>
    <col min="3599" max="3599" width="13" style="367" customWidth="1"/>
    <col min="3600" max="3600" width="10.453125" style="367" customWidth="1"/>
    <col min="3601" max="3836" width="9.1796875" style="367"/>
    <col min="3837" max="3837" width="5" style="367" customWidth="1"/>
    <col min="3838" max="3838" width="17.7265625" style="367" customWidth="1"/>
    <col min="3839" max="3839" width="13.81640625" style="367" customWidth="1"/>
    <col min="3840" max="3840" width="13.1796875" style="367" customWidth="1"/>
    <col min="3841" max="3841" width="12.26953125" style="367" customWidth="1"/>
    <col min="3842" max="3842" width="3" style="367" customWidth="1"/>
    <col min="3843" max="3843" width="20.26953125" style="367" customWidth="1"/>
    <col min="3844" max="3844" width="12.54296875" style="367" customWidth="1"/>
    <col min="3845" max="3845" width="11.7265625" style="367" customWidth="1"/>
    <col min="3846" max="3846" width="9.1796875" style="367"/>
    <col min="3847" max="3847" width="2.81640625" style="367" customWidth="1"/>
    <col min="3848" max="3848" width="18.54296875" style="367" customWidth="1"/>
    <col min="3849" max="3849" width="14.453125" style="367" customWidth="1"/>
    <col min="3850" max="3850" width="13.7265625" style="367" customWidth="1"/>
    <col min="3851" max="3851" width="10.1796875" style="367" customWidth="1"/>
    <col min="3852" max="3852" width="4.453125" style="367" customWidth="1"/>
    <col min="3853" max="3853" width="24" style="367" customWidth="1"/>
    <col min="3854" max="3854" width="13.1796875" style="367" customWidth="1"/>
    <col min="3855" max="3855" width="13" style="367" customWidth="1"/>
    <col min="3856" max="3856" width="10.453125" style="367" customWidth="1"/>
    <col min="3857" max="4092" width="9.1796875" style="367"/>
    <col min="4093" max="4093" width="5" style="367" customWidth="1"/>
    <col min="4094" max="4094" width="17.7265625" style="367" customWidth="1"/>
    <col min="4095" max="4095" width="13.81640625" style="367" customWidth="1"/>
    <col min="4096" max="4096" width="13.1796875" style="367" customWidth="1"/>
    <col min="4097" max="4097" width="12.26953125" style="367" customWidth="1"/>
    <col min="4098" max="4098" width="3" style="367" customWidth="1"/>
    <col min="4099" max="4099" width="20.26953125" style="367" customWidth="1"/>
    <col min="4100" max="4100" width="12.54296875" style="367" customWidth="1"/>
    <col min="4101" max="4101" width="11.7265625" style="367" customWidth="1"/>
    <col min="4102" max="4102" width="9.1796875" style="367"/>
    <col min="4103" max="4103" width="2.81640625" style="367" customWidth="1"/>
    <col min="4104" max="4104" width="18.54296875" style="367" customWidth="1"/>
    <col min="4105" max="4105" width="14.453125" style="367" customWidth="1"/>
    <col min="4106" max="4106" width="13.7265625" style="367" customWidth="1"/>
    <col min="4107" max="4107" width="10.1796875" style="367" customWidth="1"/>
    <col min="4108" max="4108" width="4.453125" style="367" customWidth="1"/>
    <col min="4109" max="4109" width="24" style="367" customWidth="1"/>
    <col min="4110" max="4110" width="13.1796875" style="367" customWidth="1"/>
    <col min="4111" max="4111" width="13" style="367" customWidth="1"/>
    <col min="4112" max="4112" width="10.453125" style="367" customWidth="1"/>
    <col min="4113" max="4348" width="9.1796875" style="367"/>
    <col min="4349" max="4349" width="5" style="367" customWidth="1"/>
    <col min="4350" max="4350" width="17.7265625" style="367" customWidth="1"/>
    <col min="4351" max="4351" width="13.81640625" style="367" customWidth="1"/>
    <col min="4352" max="4352" width="13.1796875" style="367" customWidth="1"/>
    <col min="4353" max="4353" width="12.26953125" style="367" customWidth="1"/>
    <col min="4354" max="4354" width="3" style="367" customWidth="1"/>
    <col min="4355" max="4355" width="20.26953125" style="367" customWidth="1"/>
    <col min="4356" max="4356" width="12.54296875" style="367" customWidth="1"/>
    <col min="4357" max="4357" width="11.7265625" style="367" customWidth="1"/>
    <col min="4358" max="4358" width="9.1796875" style="367"/>
    <col min="4359" max="4359" width="2.81640625" style="367" customWidth="1"/>
    <col min="4360" max="4360" width="18.54296875" style="367" customWidth="1"/>
    <col min="4361" max="4361" width="14.453125" style="367" customWidth="1"/>
    <col min="4362" max="4362" width="13.7265625" style="367" customWidth="1"/>
    <col min="4363" max="4363" width="10.1796875" style="367" customWidth="1"/>
    <col min="4364" max="4364" width="4.453125" style="367" customWidth="1"/>
    <col min="4365" max="4365" width="24" style="367" customWidth="1"/>
    <col min="4366" max="4366" width="13.1796875" style="367" customWidth="1"/>
    <col min="4367" max="4367" width="13" style="367" customWidth="1"/>
    <col min="4368" max="4368" width="10.453125" style="367" customWidth="1"/>
    <col min="4369" max="4604" width="9.1796875" style="367"/>
    <col min="4605" max="4605" width="5" style="367" customWidth="1"/>
    <col min="4606" max="4606" width="17.7265625" style="367" customWidth="1"/>
    <col min="4607" max="4607" width="13.81640625" style="367" customWidth="1"/>
    <col min="4608" max="4608" width="13.1796875" style="367" customWidth="1"/>
    <col min="4609" max="4609" width="12.26953125" style="367" customWidth="1"/>
    <col min="4610" max="4610" width="3" style="367" customWidth="1"/>
    <col min="4611" max="4611" width="20.26953125" style="367" customWidth="1"/>
    <col min="4612" max="4612" width="12.54296875" style="367" customWidth="1"/>
    <col min="4613" max="4613" width="11.7265625" style="367" customWidth="1"/>
    <col min="4614" max="4614" width="9.1796875" style="367"/>
    <col min="4615" max="4615" width="2.81640625" style="367" customWidth="1"/>
    <col min="4616" max="4616" width="18.54296875" style="367" customWidth="1"/>
    <col min="4617" max="4617" width="14.453125" style="367" customWidth="1"/>
    <col min="4618" max="4618" width="13.7265625" style="367" customWidth="1"/>
    <col min="4619" max="4619" width="10.1796875" style="367" customWidth="1"/>
    <col min="4620" max="4620" width="4.453125" style="367" customWidth="1"/>
    <col min="4621" max="4621" width="24" style="367" customWidth="1"/>
    <col min="4622" max="4622" width="13.1796875" style="367" customWidth="1"/>
    <col min="4623" max="4623" width="13" style="367" customWidth="1"/>
    <col min="4624" max="4624" width="10.453125" style="367" customWidth="1"/>
    <col min="4625" max="4860" width="9.1796875" style="367"/>
    <col min="4861" max="4861" width="5" style="367" customWidth="1"/>
    <col min="4862" max="4862" width="17.7265625" style="367" customWidth="1"/>
    <col min="4863" max="4863" width="13.81640625" style="367" customWidth="1"/>
    <col min="4864" max="4864" width="13.1796875" style="367" customWidth="1"/>
    <col min="4865" max="4865" width="12.26953125" style="367" customWidth="1"/>
    <col min="4866" max="4866" width="3" style="367" customWidth="1"/>
    <col min="4867" max="4867" width="20.26953125" style="367" customWidth="1"/>
    <col min="4868" max="4868" width="12.54296875" style="367" customWidth="1"/>
    <col min="4869" max="4869" width="11.7265625" style="367" customWidth="1"/>
    <col min="4870" max="4870" width="9.1796875" style="367"/>
    <col min="4871" max="4871" width="2.81640625" style="367" customWidth="1"/>
    <col min="4872" max="4872" width="18.54296875" style="367" customWidth="1"/>
    <col min="4873" max="4873" width="14.453125" style="367" customWidth="1"/>
    <col min="4874" max="4874" width="13.7265625" style="367" customWidth="1"/>
    <col min="4875" max="4875" width="10.1796875" style="367" customWidth="1"/>
    <col min="4876" max="4876" width="4.453125" style="367" customWidth="1"/>
    <col min="4877" max="4877" width="24" style="367" customWidth="1"/>
    <col min="4878" max="4878" width="13.1796875" style="367" customWidth="1"/>
    <col min="4879" max="4879" width="13" style="367" customWidth="1"/>
    <col min="4880" max="4880" width="10.453125" style="367" customWidth="1"/>
    <col min="4881" max="5116" width="9.1796875" style="367"/>
    <col min="5117" max="5117" width="5" style="367" customWidth="1"/>
    <col min="5118" max="5118" width="17.7265625" style="367" customWidth="1"/>
    <col min="5119" max="5119" width="13.81640625" style="367" customWidth="1"/>
    <col min="5120" max="5120" width="13.1796875" style="367" customWidth="1"/>
    <col min="5121" max="5121" width="12.26953125" style="367" customWidth="1"/>
    <col min="5122" max="5122" width="3" style="367" customWidth="1"/>
    <col min="5123" max="5123" width="20.26953125" style="367" customWidth="1"/>
    <col min="5124" max="5124" width="12.54296875" style="367" customWidth="1"/>
    <col min="5125" max="5125" width="11.7265625" style="367" customWidth="1"/>
    <col min="5126" max="5126" width="9.1796875" style="367"/>
    <col min="5127" max="5127" width="2.81640625" style="367" customWidth="1"/>
    <col min="5128" max="5128" width="18.54296875" style="367" customWidth="1"/>
    <col min="5129" max="5129" width="14.453125" style="367" customWidth="1"/>
    <col min="5130" max="5130" width="13.7265625" style="367" customWidth="1"/>
    <col min="5131" max="5131" width="10.1796875" style="367" customWidth="1"/>
    <col min="5132" max="5132" width="4.453125" style="367" customWidth="1"/>
    <col min="5133" max="5133" width="24" style="367" customWidth="1"/>
    <col min="5134" max="5134" width="13.1796875" style="367" customWidth="1"/>
    <col min="5135" max="5135" width="13" style="367" customWidth="1"/>
    <col min="5136" max="5136" width="10.453125" style="367" customWidth="1"/>
    <col min="5137" max="5372" width="9.1796875" style="367"/>
    <col min="5373" max="5373" width="5" style="367" customWidth="1"/>
    <col min="5374" max="5374" width="17.7265625" style="367" customWidth="1"/>
    <col min="5375" max="5375" width="13.81640625" style="367" customWidth="1"/>
    <col min="5376" max="5376" width="13.1796875" style="367" customWidth="1"/>
    <col min="5377" max="5377" width="12.26953125" style="367" customWidth="1"/>
    <col min="5378" max="5378" width="3" style="367" customWidth="1"/>
    <col min="5379" max="5379" width="20.26953125" style="367" customWidth="1"/>
    <col min="5380" max="5380" width="12.54296875" style="367" customWidth="1"/>
    <col min="5381" max="5381" width="11.7265625" style="367" customWidth="1"/>
    <col min="5382" max="5382" width="9.1796875" style="367"/>
    <col min="5383" max="5383" width="2.81640625" style="367" customWidth="1"/>
    <col min="5384" max="5384" width="18.54296875" style="367" customWidth="1"/>
    <col min="5385" max="5385" width="14.453125" style="367" customWidth="1"/>
    <col min="5386" max="5386" width="13.7265625" style="367" customWidth="1"/>
    <col min="5387" max="5387" width="10.1796875" style="367" customWidth="1"/>
    <col min="5388" max="5388" width="4.453125" style="367" customWidth="1"/>
    <col min="5389" max="5389" width="24" style="367" customWidth="1"/>
    <col min="5390" max="5390" width="13.1796875" style="367" customWidth="1"/>
    <col min="5391" max="5391" width="13" style="367" customWidth="1"/>
    <col min="5392" max="5392" width="10.453125" style="367" customWidth="1"/>
    <col min="5393" max="5628" width="9.1796875" style="367"/>
    <col min="5629" max="5629" width="5" style="367" customWidth="1"/>
    <col min="5630" max="5630" width="17.7265625" style="367" customWidth="1"/>
    <col min="5631" max="5631" width="13.81640625" style="367" customWidth="1"/>
    <col min="5632" max="5632" width="13.1796875" style="367" customWidth="1"/>
    <col min="5633" max="5633" width="12.26953125" style="367" customWidth="1"/>
    <col min="5634" max="5634" width="3" style="367" customWidth="1"/>
    <col min="5635" max="5635" width="20.26953125" style="367" customWidth="1"/>
    <col min="5636" max="5636" width="12.54296875" style="367" customWidth="1"/>
    <col min="5637" max="5637" width="11.7265625" style="367" customWidth="1"/>
    <col min="5638" max="5638" width="9.1796875" style="367"/>
    <col min="5639" max="5639" width="2.81640625" style="367" customWidth="1"/>
    <col min="5640" max="5640" width="18.54296875" style="367" customWidth="1"/>
    <col min="5641" max="5641" width="14.453125" style="367" customWidth="1"/>
    <col min="5642" max="5642" width="13.7265625" style="367" customWidth="1"/>
    <col min="5643" max="5643" width="10.1796875" style="367" customWidth="1"/>
    <col min="5644" max="5644" width="4.453125" style="367" customWidth="1"/>
    <col min="5645" max="5645" width="24" style="367" customWidth="1"/>
    <col min="5646" max="5646" width="13.1796875" style="367" customWidth="1"/>
    <col min="5647" max="5647" width="13" style="367" customWidth="1"/>
    <col min="5648" max="5648" width="10.453125" style="367" customWidth="1"/>
    <col min="5649" max="5884" width="9.1796875" style="367"/>
    <col min="5885" max="5885" width="5" style="367" customWidth="1"/>
    <col min="5886" max="5886" width="17.7265625" style="367" customWidth="1"/>
    <col min="5887" max="5887" width="13.81640625" style="367" customWidth="1"/>
    <col min="5888" max="5888" width="13.1796875" style="367" customWidth="1"/>
    <col min="5889" max="5889" width="12.26953125" style="367" customWidth="1"/>
    <col min="5890" max="5890" width="3" style="367" customWidth="1"/>
    <col min="5891" max="5891" width="20.26953125" style="367" customWidth="1"/>
    <col min="5892" max="5892" width="12.54296875" style="367" customWidth="1"/>
    <col min="5893" max="5893" width="11.7265625" style="367" customWidth="1"/>
    <col min="5894" max="5894" width="9.1796875" style="367"/>
    <col min="5895" max="5895" width="2.81640625" style="367" customWidth="1"/>
    <col min="5896" max="5896" width="18.54296875" style="367" customWidth="1"/>
    <col min="5897" max="5897" width="14.453125" style="367" customWidth="1"/>
    <col min="5898" max="5898" width="13.7265625" style="367" customWidth="1"/>
    <col min="5899" max="5899" width="10.1796875" style="367" customWidth="1"/>
    <col min="5900" max="5900" width="4.453125" style="367" customWidth="1"/>
    <col min="5901" max="5901" width="24" style="367" customWidth="1"/>
    <col min="5902" max="5902" width="13.1796875" style="367" customWidth="1"/>
    <col min="5903" max="5903" width="13" style="367" customWidth="1"/>
    <col min="5904" max="5904" width="10.453125" style="367" customWidth="1"/>
    <col min="5905" max="6140" width="9.1796875" style="367"/>
    <col min="6141" max="6141" width="5" style="367" customWidth="1"/>
    <col min="6142" max="6142" width="17.7265625" style="367" customWidth="1"/>
    <col min="6143" max="6143" width="13.81640625" style="367" customWidth="1"/>
    <col min="6144" max="6144" width="13.1796875" style="367" customWidth="1"/>
    <col min="6145" max="6145" width="12.26953125" style="367" customWidth="1"/>
    <col min="6146" max="6146" width="3" style="367" customWidth="1"/>
    <col min="6147" max="6147" width="20.26953125" style="367" customWidth="1"/>
    <col min="6148" max="6148" width="12.54296875" style="367" customWidth="1"/>
    <col min="6149" max="6149" width="11.7265625" style="367" customWidth="1"/>
    <col min="6150" max="6150" width="9.1796875" style="367"/>
    <col min="6151" max="6151" width="2.81640625" style="367" customWidth="1"/>
    <col min="6152" max="6152" width="18.54296875" style="367" customWidth="1"/>
    <col min="6153" max="6153" width="14.453125" style="367" customWidth="1"/>
    <col min="6154" max="6154" width="13.7265625" style="367" customWidth="1"/>
    <col min="6155" max="6155" width="10.1796875" style="367" customWidth="1"/>
    <col min="6156" max="6156" width="4.453125" style="367" customWidth="1"/>
    <col min="6157" max="6157" width="24" style="367" customWidth="1"/>
    <col min="6158" max="6158" width="13.1796875" style="367" customWidth="1"/>
    <col min="6159" max="6159" width="13" style="367" customWidth="1"/>
    <col min="6160" max="6160" width="10.453125" style="367" customWidth="1"/>
    <col min="6161" max="6396" width="9.1796875" style="367"/>
    <col min="6397" max="6397" width="5" style="367" customWidth="1"/>
    <col min="6398" max="6398" width="17.7265625" style="367" customWidth="1"/>
    <col min="6399" max="6399" width="13.81640625" style="367" customWidth="1"/>
    <col min="6400" max="6400" width="13.1796875" style="367" customWidth="1"/>
    <col min="6401" max="6401" width="12.26953125" style="367" customWidth="1"/>
    <col min="6402" max="6402" width="3" style="367" customWidth="1"/>
    <col min="6403" max="6403" width="20.26953125" style="367" customWidth="1"/>
    <col min="6404" max="6404" width="12.54296875" style="367" customWidth="1"/>
    <col min="6405" max="6405" width="11.7265625" style="367" customWidth="1"/>
    <col min="6406" max="6406" width="9.1796875" style="367"/>
    <col min="6407" max="6407" width="2.81640625" style="367" customWidth="1"/>
    <col min="6408" max="6408" width="18.54296875" style="367" customWidth="1"/>
    <col min="6409" max="6409" width="14.453125" style="367" customWidth="1"/>
    <col min="6410" max="6410" width="13.7265625" style="367" customWidth="1"/>
    <col min="6411" max="6411" width="10.1796875" style="367" customWidth="1"/>
    <col min="6412" max="6412" width="4.453125" style="367" customWidth="1"/>
    <col min="6413" max="6413" width="24" style="367" customWidth="1"/>
    <col min="6414" max="6414" width="13.1796875" style="367" customWidth="1"/>
    <col min="6415" max="6415" width="13" style="367" customWidth="1"/>
    <col min="6416" max="6416" width="10.453125" style="367" customWidth="1"/>
    <col min="6417" max="6652" width="9.1796875" style="367"/>
    <col min="6653" max="6653" width="5" style="367" customWidth="1"/>
    <col min="6654" max="6654" width="17.7265625" style="367" customWidth="1"/>
    <col min="6655" max="6655" width="13.81640625" style="367" customWidth="1"/>
    <col min="6656" max="6656" width="13.1796875" style="367" customWidth="1"/>
    <col min="6657" max="6657" width="12.26953125" style="367" customWidth="1"/>
    <col min="6658" max="6658" width="3" style="367" customWidth="1"/>
    <col min="6659" max="6659" width="20.26953125" style="367" customWidth="1"/>
    <col min="6660" max="6660" width="12.54296875" style="367" customWidth="1"/>
    <col min="6661" max="6661" width="11.7265625" style="367" customWidth="1"/>
    <col min="6662" max="6662" width="9.1796875" style="367"/>
    <col min="6663" max="6663" width="2.81640625" style="367" customWidth="1"/>
    <col min="6664" max="6664" width="18.54296875" style="367" customWidth="1"/>
    <col min="6665" max="6665" width="14.453125" style="367" customWidth="1"/>
    <col min="6666" max="6666" width="13.7265625" style="367" customWidth="1"/>
    <col min="6667" max="6667" width="10.1796875" style="367" customWidth="1"/>
    <col min="6668" max="6668" width="4.453125" style="367" customWidth="1"/>
    <col min="6669" max="6669" width="24" style="367" customWidth="1"/>
    <col min="6670" max="6670" width="13.1796875" style="367" customWidth="1"/>
    <col min="6671" max="6671" width="13" style="367" customWidth="1"/>
    <col min="6672" max="6672" width="10.453125" style="367" customWidth="1"/>
    <col min="6673" max="6908" width="9.1796875" style="367"/>
    <col min="6909" max="6909" width="5" style="367" customWidth="1"/>
    <col min="6910" max="6910" width="17.7265625" style="367" customWidth="1"/>
    <col min="6911" max="6911" width="13.81640625" style="367" customWidth="1"/>
    <col min="6912" max="6912" width="13.1796875" style="367" customWidth="1"/>
    <col min="6913" max="6913" width="12.26953125" style="367" customWidth="1"/>
    <col min="6914" max="6914" width="3" style="367" customWidth="1"/>
    <col min="6915" max="6915" width="20.26953125" style="367" customWidth="1"/>
    <col min="6916" max="6916" width="12.54296875" style="367" customWidth="1"/>
    <col min="6917" max="6917" width="11.7265625" style="367" customWidth="1"/>
    <col min="6918" max="6918" width="9.1796875" style="367"/>
    <col min="6919" max="6919" width="2.81640625" style="367" customWidth="1"/>
    <col min="6920" max="6920" width="18.54296875" style="367" customWidth="1"/>
    <col min="6921" max="6921" width="14.453125" style="367" customWidth="1"/>
    <col min="6922" max="6922" width="13.7265625" style="367" customWidth="1"/>
    <col min="6923" max="6923" width="10.1796875" style="367" customWidth="1"/>
    <col min="6924" max="6924" width="4.453125" style="367" customWidth="1"/>
    <col min="6925" max="6925" width="24" style="367" customWidth="1"/>
    <col min="6926" max="6926" width="13.1796875" style="367" customWidth="1"/>
    <col min="6927" max="6927" width="13" style="367" customWidth="1"/>
    <col min="6928" max="6928" width="10.453125" style="367" customWidth="1"/>
    <col min="6929" max="7164" width="9.1796875" style="367"/>
    <col min="7165" max="7165" width="5" style="367" customWidth="1"/>
    <col min="7166" max="7166" width="17.7265625" style="367" customWidth="1"/>
    <col min="7167" max="7167" width="13.81640625" style="367" customWidth="1"/>
    <col min="7168" max="7168" width="13.1796875" style="367" customWidth="1"/>
    <col min="7169" max="7169" width="12.26953125" style="367" customWidth="1"/>
    <col min="7170" max="7170" width="3" style="367" customWidth="1"/>
    <col min="7171" max="7171" width="20.26953125" style="367" customWidth="1"/>
    <col min="7172" max="7172" width="12.54296875" style="367" customWidth="1"/>
    <col min="7173" max="7173" width="11.7265625" style="367" customWidth="1"/>
    <col min="7174" max="7174" width="9.1796875" style="367"/>
    <col min="7175" max="7175" width="2.81640625" style="367" customWidth="1"/>
    <col min="7176" max="7176" width="18.54296875" style="367" customWidth="1"/>
    <col min="7177" max="7177" width="14.453125" style="367" customWidth="1"/>
    <col min="7178" max="7178" width="13.7265625" style="367" customWidth="1"/>
    <col min="7179" max="7179" width="10.1796875" style="367" customWidth="1"/>
    <col min="7180" max="7180" width="4.453125" style="367" customWidth="1"/>
    <col min="7181" max="7181" width="24" style="367" customWidth="1"/>
    <col min="7182" max="7182" width="13.1796875" style="367" customWidth="1"/>
    <col min="7183" max="7183" width="13" style="367" customWidth="1"/>
    <col min="7184" max="7184" width="10.453125" style="367" customWidth="1"/>
    <col min="7185" max="7420" width="9.1796875" style="367"/>
    <col min="7421" max="7421" width="5" style="367" customWidth="1"/>
    <col min="7422" max="7422" width="17.7265625" style="367" customWidth="1"/>
    <col min="7423" max="7423" width="13.81640625" style="367" customWidth="1"/>
    <col min="7424" max="7424" width="13.1796875" style="367" customWidth="1"/>
    <col min="7425" max="7425" width="12.26953125" style="367" customWidth="1"/>
    <col min="7426" max="7426" width="3" style="367" customWidth="1"/>
    <col min="7427" max="7427" width="20.26953125" style="367" customWidth="1"/>
    <col min="7428" max="7428" width="12.54296875" style="367" customWidth="1"/>
    <col min="7429" max="7429" width="11.7265625" style="367" customWidth="1"/>
    <col min="7430" max="7430" width="9.1796875" style="367"/>
    <col min="7431" max="7431" width="2.81640625" style="367" customWidth="1"/>
    <col min="7432" max="7432" width="18.54296875" style="367" customWidth="1"/>
    <col min="7433" max="7433" width="14.453125" style="367" customWidth="1"/>
    <col min="7434" max="7434" width="13.7265625" style="367" customWidth="1"/>
    <col min="7435" max="7435" width="10.1796875" style="367" customWidth="1"/>
    <col min="7436" max="7436" width="4.453125" style="367" customWidth="1"/>
    <col min="7437" max="7437" width="24" style="367" customWidth="1"/>
    <col min="7438" max="7438" width="13.1796875" style="367" customWidth="1"/>
    <col min="7439" max="7439" width="13" style="367" customWidth="1"/>
    <col min="7440" max="7440" width="10.453125" style="367" customWidth="1"/>
    <col min="7441" max="7676" width="9.1796875" style="367"/>
    <col min="7677" max="7677" width="5" style="367" customWidth="1"/>
    <col min="7678" max="7678" width="17.7265625" style="367" customWidth="1"/>
    <col min="7679" max="7679" width="13.81640625" style="367" customWidth="1"/>
    <col min="7680" max="7680" width="13.1796875" style="367" customWidth="1"/>
    <col min="7681" max="7681" width="12.26953125" style="367" customWidth="1"/>
    <col min="7682" max="7682" width="3" style="367" customWidth="1"/>
    <col min="7683" max="7683" width="20.26953125" style="367" customWidth="1"/>
    <col min="7684" max="7684" width="12.54296875" style="367" customWidth="1"/>
    <col min="7685" max="7685" width="11.7265625" style="367" customWidth="1"/>
    <col min="7686" max="7686" width="9.1796875" style="367"/>
    <col min="7687" max="7687" width="2.81640625" style="367" customWidth="1"/>
    <col min="7688" max="7688" width="18.54296875" style="367" customWidth="1"/>
    <col min="7689" max="7689" width="14.453125" style="367" customWidth="1"/>
    <col min="7690" max="7690" width="13.7265625" style="367" customWidth="1"/>
    <col min="7691" max="7691" width="10.1796875" style="367" customWidth="1"/>
    <col min="7692" max="7692" width="4.453125" style="367" customWidth="1"/>
    <col min="7693" max="7693" width="24" style="367" customWidth="1"/>
    <col min="7694" max="7694" width="13.1796875" style="367" customWidth="1"/>
    <col min="7695" max="7695" width="13" style="367" customWidth="1"/>
    <col min="7696" max="7696" width="10.453125" style="367" customWidth="1"/>
    <col min="7697" max="7932" width="9.1796875" style="367"/>
    <col min="7933" max="7933" width="5" style="367" customWidth="1"/>
    <col min="7934" max="7934" width="17.7265625" style="367" customWidth="1"/>
    <col min="7935" max="7935" width="13.81640625" style="367" customWidth="1"/>
    <col min="7936" max="7936" width="13.1796875" style="367" customWidth="1"/>
    <col min="7937" max="7937" width="12.26953125" style="367" customWidth="1"/>
    <col min="7938" max="7938" width="3" style="367" customWidth="1"/>
    <col min="7939" max="7939" width="20.26953125" style="367" customWidth="1"/>
    <col min="7940" max="7940" width="12.54296875" style="367" customWidth="1"/>
    <col min="7941" max="7941" width="11.7265625" style="367" customWidth="1"/>
    <col min="7942" max="7942" width="9.1796875" style="367"/>
    <col min="7943" max="7943" width="2.81640625" style="367" customWidth="1"/>
    <col min="7944" max="7944" width="18.54296875" style="367" customWidth="1"/>
    <col min="7945" max="7945" width="14.453125" style="367" customWidth="1"/>
    <col min="7946" max="7946" width="13.7265625" style="367" customWidth="1"/>
    <col min="7947" max="7947" width="10.1796875" style="367" customWidth="1"/>
    <col min="7948" max="7948" width="4.453125" style="367" customWidth="1"/>
    <col min="7949" max="7949" width="24" style="367" customWidth="1"/>
    <col min="7950" max="7950" width="13.1796875" style="367" customWidth="1"/>
    <col min="7951" max="7951" width="13" style="367" customWidth="1"/>
    <col min="7952" max="7952" width="10.453125" style="367" customWidth="1"/>
    <col min="7953" max="8188" width="9.1796875" style="367"/>
    <col min="8189" max="8189" width="5" style="367" customWidth="1"/>
    <col min="8190" max="8190" width="17.7265625" style="367" customWidth="1"/>
    <col min="8191" max="8191" width="13.81640625" style="367" customWidth="1"/>
    <col min="8192" max="8192" width="13.1796875" style="367" customWidth="1"/>
    <col min="8193" max="8193" width="12.26953125" style="367" customWidth="1"/>
    <col min="8194" max="8194" width="3" style="367" customWidth="1"/>
    <col min="8195" max="8195" width="20.26953125" style="367" customWidth="1"/>
    <col min="8196" max="8196" width="12.54296875" style="367" customWidth="1"/>
    <col min="8197" max="8197" width="11.7265625" style="367" customWidth="1"/>
    <col min="8198" max="8198" width="9.1796875" style="367"/>
    <col min="8199" max="8199" width="2.81640625" style="367" customWidth="1"/>
    <col min="8200" max="8200" width="18.54296875" style="367" customWidth="1"/>
    <col min="8201" max="8201" width="14.453125" style="367" customWidth="1"/>
    <col min="8202" max="8202" width="13.7265625" style="367" customWidth="1"/>
    <col min="8203" max="8203" width="10.1796875" style="367" customWidth="1"/>
    <col min="8204" max="8204" width="4.453125" style="367" customWidth="1"/>
    <col min="8205" max="8205" width="24" style="367" customWidth="1"/>
    <col min="8206" max="8206" width="13.1796875" style="367" customWidth="1"/>
    <col min="8207" max="8207" width="13" style="367" customWidth="1"/>
    <col min="8208" max="8208" width="10.453125" style="367" customWidth="1"/>
    <col min="8209" max="8444" width="9.1796875" style="367"/>
    <col min="8445" max="8445" width="5" style="367" customWidth="1"/>
    <col min="8446" max="8446" width="17.7265625" style="367" customWidth="1"/>
    <col min="8447" max="8447" width="13.81640625" style="367" customWidth="1"/>
    <col min="8448" max="8448" width="13.1796875" style="367" customWidth="1"/>
    <col min="8449" max="8449" width="12.26953125" style="367" customWidth="1"/>
    <col min="8450" max="8450" width="3" style="367" customWidth="1"/>
    <col min="8451" max="8451" width="20.26953125" style="367" customWidth="1"/>
    <col min="8452" max="8452" width="12.54296875" style="367" customWidth="1"/>
    <col min="8453" max="8453" width="11.7265625" style="367" customWidth="1"/>
    <col min="8454" max="8454" width="9.1796875" style="367"/>
    <col min="8455" max="8455" width="2.81640625" style="367" customWidth="1"/>
    <col min="8456" max="8456" width="18.54296875" style="367" customWidth="1"/>
    <col min="8457" max="8457" width="14.453125" style="367" customWidth="1"/>
    <col min="8458" max="8458" width="13.7265625" style="367" customWidth="1"/>
    <col min="8459" max="8459" width="10.1796875" style="367" customWidth="1"/>
    <col min="8460" max="8460" width="4.453125" style="367" customWidth="1"/>
    <col min="8461" max="8461" width="24" style="367" customWidth="1"/>
    <col min="8462" max="8462" width="13.1796875" style="367" customWidth="1"/>
    <col min="8463" max="8463" width="13" style="367" customWidth="1"/>
    <col min="8464" max="8464" width="10.453125" style="367" customWidth="1"/>
    <col min="8465" max="8700" width="9.1796875" style="367"/>
    <col min="8701" max="8701" width="5" style="367" customWidth="1"/>
    <col min="8702" max="8702" width="17.7265625" style="367" customWidth="1"/>
    <col min="8703" max="8703" width="13.81640625" style="367" customWidth="1"/>
    <col min="8704" max="8704" width="13.1796875" style="367" customWidth="1"/>
    <col min="8705" max="8705" width="12.26953125" style="367" customWidth="1"/>
    <col min="8706" max="8706" width="3" style="367" customWidth="1"/>
    <col min="8707" max="8707" width="20.26953125" style="367" customWidth="1"/>
    <col min="8708" max="8708" width="12.54296875" style="367" customWidth="1"/>
    <col min="8709" max="8709" width="11.7265625" style="367" customWidth="1"/>
    <col min="8710" max="8710" width="9.1796875" style="367"/>
    <col min="8711" max="8711" width="2.81640625" style="367" customWidth="1"/>
    <col min="8712" max="8712" width="18.54296875" style="367" customWidth="1"/>
    <col min="8713" max="8713" width="14.453125" style="367" customWidth="1"/>
    <col min="8714" max="8714" width="13.7265625" style="367" customWidth="1"/>
    <col min="8715" max="8715" width="10.1796875" style="367" customWidth="1"/>
    <col min="8716" max="8716" width="4.453125" style="367" customWidth="1"/>
    <col min="8717" max="8717" width="24" style="367" customWidth="1"/>
    <col min="8718" max="8718" width="13.1796875" style="367" customWidth="1"/>
    <col min="8719" max="8719" width="13" style="367" customWidth="1"/>
    <col min="8720" max="8720" width="10.453125" style="367" customWidth="1"/>
    <col min="8721" max="8956" width="9.1796875" style="367"/>
    <col min="8957" max="8957" width="5" style="367" customWidth="1"/>
    <col min="8958" max="8958" width="17.7265625" style="367" customWidth="1"/>
    <col min="8959" max="8959" width="13.81640625" style="367" customWidth="1"/>
    <col min="8960" max="8960" width="13.1796875" style="367" customWidth="1"/>
    <col min="8961" max="8961" width="12.26953125" style="367" customWidth="1"/>
    <col min="8962" max="8962" width="3" style="367" customWidth="1"/>
    <col min="8963" max="8963" width="20.26953125" style="367" customWidth="1"/>
    <col min="8964" max="8964" width="12.54296875" style="367" customWidth="1"/>
    <col min="8965" max="8965" width="11.7265625" style="367" customWidth="1"/>
    <col min="8966" max="8966" width="9.1796875" style="367"/>
    <col min="8967" max="8967" width="2.81640625" style="367" customWidth="1"/>
    <col min="8968" max="8968" width="18.54296875" style="367" customWidth="1"/>
    <col min="8969" max="8969" width="14.453125" style="367" customWidth="1"/>
    <col min="8970" max="8970" width="13.7265625" style="367" customWidth="1"/>
    <col min="8971" max="8971" width="10.1796875" style="367" customWidth="1"/>
    <col min="8972" max="8972" width="4.453125" style="367" customWidth="1"/>
    <col min="8973" max="8973" width="24" style="367" customWidth="1"/>
    <col min="8974" max="8974" width="13.1796875" style="367" customWidth="1"/>
    <col min="8975" max="8975" width="13" style="367" customWidth="1"/>
    <col min="8976" max="8976" width="10.453125" style="367" customWidth="1"/>
    <col min="8977" max="9212" width="9.1796875" style="367"/>
    <col min="9213" max="9213" width="5" style="367" customWidth="1"/>
    <col min="9214" max="9214" width="17.7265625" style="367" customWidth="1"/>
    <col min="9215" max="9215" width="13.81640625" style="367" customWidth="1"/>
    <col min="9216" max="9216" width="13.1796875" style="367" customWidth="1"/>
    <col min="9217" max="9217" width="12.26953125" style="367" customWidth="1"/>
    <col min="9218" max="9218" width="3" style="367" customWidth="1"/>
    <col min="9219" max="9219" width="20.26953125" style="367" customWidth="1"/>
    <col min="9220" max="9220" width="12.54296875" style="367" customWidth="1"/>
    <col min="9221" max="9221" width="11.7265625" style="367" customWidth="1"/>
    <col min="9222" max="9222" width="9.1796875" style="367"/>
    <col min="9223" max="9223" width="2.81640625" style="367" customWidth="1"/>
    <col min="9224" max="9224" width="18.54296875" style="367" customWidth="1"/>
    <col min="9225" max="9225" width="14.453125" style="367" customWidth="1"/>
    <col min="9226" max="9226" width="13.7265625" style="367" customWidth="1"/>
    <col min="9227" max="9227" width="10.1796875" style="367" customWidth="1"/>
    <col min="9228" max="9228" width="4.453125" style="367" customWidth="1"/>
    <col min="9229" max="9229" width="24" style="367" customWidth="1"/>
    <col min="9230" max="9230" width="13.1796875" style="367" customWidth="1"/>
    <col min="9231" max="9231" width="13" style="367" customWidth="1"/>
    <col min="9232" max="9232" width="10.453125" style="367" customWidth="1"/>
    <col min="9233" max="9468" width="9.1796875" style="367"/>
    <col min="9469" max="9469" width="5" style="367" customWidth="1"/>
    <col min="9470" max="9470" width="17.7265625" style="367" customWidth="1"/>
    <col min="9471" max="9471" width="13.81640625" style="367" customWidth="1"/>
    <col min="9472" max="9472" width="13.1796875" style="367" customWidth="1"/>
    <col min="9473" max="9473" width="12.26953125" style="367" customWidth="1"/>
    <col min="9474" max="9474" width="3" style="367" customWidth="1"/>
    <col min="9475" max="9475" width="20.26953125" style="367" customWidth="1"/>
    <col min="9476" max="9476" width="12.54296875" style="367" customWidth="1"/>
    <col min="9477" max="9477" width="11.7265625" style="367" customWidth="1"/>
    <col min="9478" max="9478" width="9.1796875" style="367"/>
    <col min="9479" max="9479" width="2.81640625" style="367" customWidth="1"/>
    <col min="9480" max="9480" width="18.54296875" style="367" customWidth="1"/>
    <col min="9481" max="9481" width="14.453125" style="367" customWidth="1"/>
    <col min="9482" max="9482" width="13.7265625" style="367" customWidth="1"/>
    <col min="9483" max="9483" width="10.1796875" style="367" customWidth="1"/>
    <col min="9484" max="9484" width="4.453125" style="367" customWidth="1"/>
    <col min="9485" max="9485" width="24" style="367" customWidth="1"/>
    <col min="9486" max="9486" width="13.1796875" style="367" customWidth="1"/>
    <col min="9487" max="9487" width="13" style="367" customWidth="1"/>
    <col min="9488" max="9488" width="10.453125" style="367" customWidth="1"/>
    <col min="9489" max="9724" width="9.1796875" style="367"/>
    <col min="9725" max="9725" width="5" style="367" customWidth="1"/>
    <col min="9726" max="9726" width="17.7265625" style="367" customWidth="1"/>
    <col min="9727" max="9727" width="13.81640625" style="367" customWidth="1"/>
    <col min="9728" max="9728" width="13.1796875" style="367" customWidth="1"/>
    <col min="9729" max="9729" width="12.26953125" style="367" customWidth="1"/>
    <col min="9730" max="9730" width="3" style="367" customWidth="1"/>
    <col min="9731" max="9731" width="20.26953125" style="367" customWidth="1"/>
    <col min="9732" max="9732" width="12.54296875" style="367" customWidth="1"/>
    <col min="9733" max="9733" width="11.7265625" style="367" customWidth="1"/>
    <col min="9734" max="9734" width="9.1796875" style="367"/>
    <col min="9735" max="9735" width="2.81640625" style="367" customWidth="1"/>
    <col min="9736" max="9736" width="18.54296875" style="367" customWidth="1"/>
    <col min="9737" max="9737" width="14.453125" style="367" customWidth="1"/>
    <col min="9738" max="9738" width="13.7265625" style="367" customWidth="1"/>
    <col min="9739" max="9739" width="10.1796875" style="367" customWidth="1"/>
    <col min="9740" max="9740" width="4.453125" style="367" customWidth="1"/>
    <col min="9741" max="9741" width="24" style="367" customWidth="1"/>
    <col min="9742" max="9742" width="13.1796875" style="367" customWidth="1"/>
    <col min="9743" max="9743" width="13" style="367" customWidth="1"/>
    <col min="9744" max="9744" width="10.453125" style="367" customWidth="1"/>
    <col min="9745" max="9980" width="9.1796875" style="367"/>
    <col min="9981" max="9981" width="5" style="367" customWidth="1"/>
    <col min="9982" max="9982" width="17.7265625" style="367" customWidth="1"/>
    <col min="9983" max="9983" width="13.81640625" style="367" customWidth="1"/>
    <col min="9984" max="9984" width="13.1796875" style="367" customWidth="1"/>
    <col min="9985" max="9985" width="12.26953125" style="367" customWidth="1"/>
    <col min="9986" max="9986" width="3" style="367" customWidth="1"/>
    <col min="9987" max="9987" width="20.26953125" style="367" customWidth="1"/>
    <col min="9988" max="9988" width="12.54296875" style="367" customWidth="1"/>
    <col min="9989" max="9989" width="11.7265625" style="367" customWidth="1"/>
    <col min="9990" max="9990" width="9.1796875" style="367"/>
    <col min="9991" max="9991" width="2.81640625" style="367" customWidth="1"/>
    <col min="9992" max="9992" width="18.54296875" style="367" customWidth="1"/>
    <col min="9993" max="9993" width="14.453125" style="367" customWidth="1"/>
    <col min="9994" max="9994" width="13.7265625" style="367" customWidth="1"/>
    <col min="9995" max="9995" width="10.1796875" style="367" customWidth="1"/>
    <col min="9996" max="9996" width="4.453125" style="367" customWidth="1"/>
    <col min="9997" max="9997" width="24" style="367" customWidth="1"/>
    <col min="9998" max="9998" width="13.1796875" style="367" customWidth="1"/>
    <col min="9999" max="9999" width="13" style="367" customWidth="1"/>
    <col min="10000" max="10000" width="10.453125" style="367" customWidth="1"/>
    <col min="10001" max="10236" width="9.1796875" style="367"/>
    <col min="10237" max="10237" width="5" style="367" customWidth="1"/>
    <col min="10238" max="10238" width="17.7265625" style="367" customWidth="1"/>
    <col min="10239" max="10239" width="13.81640625" style="367" customWidth="1"/>
    <col min="10240" max="10240" width="13.1796875" style="367" customWidth="1"/>
    <col min="10241" max="10241" width="12.26953125" style="367" customWidth="1"/>
    <col min="10242" max="10242" width="3" style="367" customWidth="1"/>
    <col min="10243" max="10243" width="20.26953125" style="367" customWidth="1"/>
    <col min="10244" max="10244" width="12.54296875" style="367" customWidth="1"/>
    <col min="10245" max="10245" width="11.7265625" style="367" customWidth="1"/>
    <col min="10246" max="10246" width="9.1796875" style="367"/>
    <col min="10247" max="10247" width="2.81640625" style="367" customWidth="1"/>
    <col min="10248" max="10248" width="18.54296875" style="367" customWidth="1"/>
    <col min="10249" max="10249" width="14.453125" style="367" customWidth="1"/>
    <col min="10250" max="10250" width="13.7265625" style="367" customWidth="1"/>
    <col min="10251" max="10251" width="10.1796875" style="367" customWidth="1"/>
    <col min="10252" max="10252" width="4.453125" style="367" customWidth="1"/>
    <col min="10253" max="10253" width="24" style="367" customWidth="1"/>
    <col min="10254" max="10254" width="13.1796875" style="367" customWidth="1"/>
    <col min="10255" max="10255" width="13" style="367" customWidth="1"/>
    <col min="10256" max="10256" width="10.453125" style="367" customWidth="1"/>
    <col min="10257" max="10492" width="9.1796875" style="367"/>
    <col min="10493" max="10493" width="5" style="367" customWidth="1"/>
    <col min="10494" max="10494" width="17.7265625" style="367" customWidth="1"/>
    <col min="10495" max="10495" width="13.81640625" style="367" customWidth="1"/>
    <col min="10496" max="10496" width="13.1796875" style="367" customWidth="1"/>
    <col min="10497" max="10497" width="12.26953125" style="367" customWidth="1"/>
    <col min="10498" max="10498" width="3" style="367" customWidth="1"/>
    <col min="10499" max="10499" width="20.26953125" style="367" customWidth="1"/>
    <col min="10500" max="10500" width="12.54296875" style="367" customWidth="1"/>
    <col min="10501" max="10501" width="11.7265625" style="367" customWidth="1"/>
    <col min="10502" max="10502" width="9.1796875" style="367"/>
    <col min="10503" max="10503" width="2.81640625" style="367" customWidth="1"/>
    <col min="10504" max="10504" width="18.54296875" style="367" customWidth="1"/>
    <col min="10505" max="10505" width="14.453125" style="367" customWidth="1"/>
    <col min="10506" max="10506" width="13.7265625" style="367" customWidth="1"/>
    <col min="10507" max="10507" width="10.1796875" style="367" customWidth="1"/>
    <col min="10508" max="10508" width="4.453125" style="367" customWidth="1"/>
    <col min="10509" max="10509" width="24" style="367" customWidth="1"/>
    <col min="10510" max="10510" width="13.1796875" style="367" customWidth="1"/>
    <col min="10511" max="10511" width="13" style="367" customWidth="1"/>
    <col min="10512" max="10512" width="10.453125" style="367" customWidth="1"/>
    <col min="10513" max="10748" width="9.1796875" style="367"/>
    <col min="10749" max="10749" width="5" style="367" customWidth="1"/>
    <col min="10750" max="10750" width="17.7265625" style="367" customWidth="1"/>
    <col min="10751" max="10751" width="13.81640625" style="367" customWidth="1"/>
    <col min="10752" max="10752" width="13.1796875" style="367" customWidth="1"/>
    <col min="10753" max="10753" width="12.26953125" style="367" customWidth="1"/>
    <col min="10754" max="10754" width="3" style="367" customWidth="1"/>
    <col min="10755" max="10755" width="20.26953125" style="367" customWidth="1"/>
    <col min="10756" max="10756" width="12.54296875" style="367" customWidth="1"/>
    <col min="10757" max="10757" width="11.7265625" style="367" customWidth="1"/>
    <col min="10758" max="10758" width="9.1796875" style="367"/>
    <col min="10759" max="10759" width="2.81640625" style="367" customWidth="1"/>
    <col min="10760" max="10760" width="18.54296875" style="367" customWidth="1"/>
    <col min="10761" max="10761" width="14.453125" style="367" customWidth="1"/>
    <col min="10762" max="10762" width="13.7265625" style="367" customWidth="1"/>
    <col min="10763" max="10763" width="10.1796875" style="367" customWidth="1"/>
    <col min="10764" max="10764" width="4.453125" style="367" customWidth="1"/>
    <col min="10765" max="10765" width="24" style="367" customWidth="1"/>
    <col min="10766" max="10766" width="13.1796875" style="367" customWidth="1"/>
    <col min="10767" max="10767" width="13" style="367" customWidth="1"/>
    <col min="10768" max="10768" width="10.453125" style="367" customWidth="1"/>
    <col min="10769" max="11004" width="9.1796875" style="367"/>
    <col min="11005" max="11005" width="5" style="367" customWidth="1"/>
    <col min="11006" max="11006" width="17.7265625" style="367" customWidth="1"/>
    <col min="11007" max="11007" width="13.81640625" style="367" customWidth="1"/>
    <col min="11008" max="11008" width="13.1796875" style="367" customWidth="1"/>
    <col min="11009" max="11009" width="12.26953125" style="367" customWidth="1"/>
    <col min="11010" max="11010" width="3" style="367" customWidth="1"/>
    <col min="11011" max="11011" width="20.26953125" style="367" customWidth="1"/>
    <col min="11012" max="11012" width="12.54296875" style="367" customWidth="1"/>
    <col min="11013" max="11013" width="11.7265625" style="367" customWidth="1"/>
    <col min="11014" max="11014" width="9.1796875" style="367"/>
    <col min="11015" max="11015" width="2.81640625" style="367" customWidth="1"/>
    <col min="11016" max="11016" width="18.54296875" style="367" customWidth="1"/>
    <col min="11017" max="11017" width="14.453125" style="367" customWidth="1"/>
    <col min="11018" max="11018" width="13.7265625" style="367" customWidth="1"/>
    <col min="11019" max="11019" width="10.1796875" style="367" customWidth="1"/>
    <col min="11020" max="11020" width="4.453125" style="367" customWidth="1"/>
    <col min="11021" max="11021" width="24" style="367" customWidth="1"/>
    <col min="11022" max="11022" width="13.1796875" style="367" customWidth="1"/>
    <col min="11023" max="11023" width="13" style="367" customWidth="1"/>
    <col min="11024" max="11024" width="10.453125" style="367" customWidth="1"/>
    <col min="11025" max="11260" width="9.1796875" style="367"/>
    <col min="11261" max="11261" width="5" style="367" customWidth="1"/>
    <col min="11262" max="11262" width="17.7265625" style="367" customWidth="1"/>
    <col min="11263" max="11263" width="13.81640625" style="367" customWidth="1"/>
    <col min="11264" max="11264" width="13.1796875" style="367" customWidth="1"/>
    <col min="11265" max="11265" width="12.26953125" style="367" customWidth="1"/>
    <col min="11266" max="11266" width="3" style="367" customWidth="1"/>
    <col min="11267" max="11267" width="20.26953125" style="367" customWidth="1"/>
    <col min="11268" max="11268" width="12.54296875" style="367" customWidth="1"/>
    <col min="11269" max="11269" width="11.7265625" style="367" customWidth="1"/>
    <col min="11270" max="11270" width="9.1796875" style="367"/>
    <col min="11271" max="11271" width="2.81640625" style="367" customWidth="1"/>
    <col min="11272" max="11272" width="18.54296875" style="367" customWidth="1"/>
    <col min="11273" max="11273" width="14.453125" style="367" customWidth="1"/>
    <col min="11274" max="11274" width="13.7265625" style="367" customWidth="1"/>
    <col min="11275" max="11275" width="10.1796875" style="367" customWidth="1"/>
    <col min="11276" max="11276" width="4.453125" style="367" customWidth="1"/>
    <col min="11277" max="11277" width="24" style="367" customWidth="1"/>
    <col min="11278" max="11278" width="13.1796875" style="367" customWidth="1"/>
    <col min="11279" max="11279" width="13" style="367" customWidth="1"/>
    <col min="11280" max="11280" width="10.453125" style="367" customWidth="1"/>
    <col min="11281" max="11516" width="9.1796875" style="367"/>
    <col min="11517" max="11517" width="5" style="367" customWidth="1"/>
    <col min="11518" max="11518" width="17.7265625" style="367" customWidth="1"/>
    <col min="11519" max="11519" width="13.81640625" style="367" customWidth="1"/>
    <col min="11520" max="11520" width="13.1796875" style="367" customWidth="1"/>
    <col min="11521" max="11521" width="12.26953125" style="367" customWidth="1"/>
    <col min="11522" max="11522" width="3" style="367" customWidth="1"/>
    <col min="11523" max="11523" width="20.26953125" style="367" customWidth="1"/>
    <col min="11524" max="11524" width="12.54296875" style="367" customWidth="1"/>
    <col min="11525" max="11525" width="11.7265625" style="367" customWidth="1"/>
    <col min="11526" max="11526" width="9.1796875" style="367"/>
    <col min="11527" max="11527" width="2.81640625" style="367" customWidth="1"/>
    <col min="11528" max="11528" width="18.54296875" style="367" customWidth="1"/>
    <col min="11529" max="11529" width="14.453125" style="367" customWidth="1"/>
    <col min="11530" max="11530" width="13.7265625" style="367" customWidth="1"/>
    <col min="11531" max="11531" width="10.1796875" style="367" customWidth="1"/>
    <col min="11532" max="11532" width="4.453125" style="367" customWidth="1"/>
    <col min="11533" max="11533" width="24" style="367" customWidth="1"/>
    <col min="11534" max="11534" width="13.1796875" style="367" customWidth="1"/>
    <col min="11535" max="11535" width="13" style="367" customWidth="1"/>
    <col min="11536" max="11536" width="10.453125" style="367" customWidth="1"/>
    <col min="11537" max="11772" width="9.1796875" style="367"/>
    <col min="11773" max="11773" width="5" style="367" customWidth="1"/>
    <col min="11774" max="11774" width="17.7265625" style="367" customWidth="1"/>
    <col min="11775" max="11775" width="13.81640625" style="367" customWidth="1"/>
    <col min="11776" max="11776" width="13.1796875" style="367" customWidth="1"/>
    <col min="11777" max="11777" width="12.26953125" style="367" customWidth="1"/>
    <col min="11778" max="11778" width="3" style="367" customWidth="1"/>
    <col min="11779" max="11779" width="20.26953125" style="367" customWidth="1"/>
    <col min="11780" max="11780" width="12.54296875" style="367" customWidth="1"/>
    <col min="11781" max="11781" width="11.7265625" style="367" customWidth="1"/>
    <col min="11782" max="11782" width="9.1796875" style="367"/>
    <col min="11783" max="11783" width="2.81640625" style="367" customWidth="1"/>
    <col min="11784" max="11784" width="18.54296875" style="367" customWidth="1"/>
    <col min="11785" max="11785" width="14.453125" style="367" customWidth="1"/>
    <col min="11786" max="11786" width="13.7265625" style="367" customWidth="1"/>
    <col min="11787" max="11787" width="10.1796875" style="367" customWidth="1"/>
    <col min="11788" max="11788" width="4.453125" style="367" customWidth="1"/>
    <col min="11789" max="11789" width="24" style="367" customWidth="1"/>
    <col min="11790" max="11790" width="13.1796875" style="367" customWidth="1"/>
    <col min="11791" max="11791" width="13" style="367" customWidth="1"/>
    <col min="11792" max="11792" width="10.453125" style="367" customWidth="1"/>
    <col min="11793" max="12028" width="9.1796875" style="367"/>
    <col min="12029" max="12029" width="5" style="367" customWidth="1"/>
    <col min="12030" max="12030" width="17.7265625" style="367" customWidth="1"/>
    <col min="12031" max="12031" width="13.81640625" style="367" customWidth="1"/>
    <col min="12032" max="12032" width="13.1796875" style="367" customWidth="1"/>
    <col min="12033" max="12033" width="12.26953125" style="367" customWidth="1"/>
    <col min="12034" max="12034" width="3" style="367" customWidth="1"/>
    <col min="12035" max="12035" width="20.26953125" style="367" customWidth="1"/>
    <col min="12036" max="12036" width="12.54296875" style="367" customWidth="1"/>
    <col min="12037" max="12037" width="11.7265625" style="367" customWidth="1"/>
    <col min="12038" max="12038" width="9.1796875" style="367"/>
    <col min="12039" max="12039" width="2.81640625" style="367" customWidth="1"/>
    <col min="12040" max="12040" width="18.54296875" style="367" customWidth="1"/>
    <col min="12041" max="12041" width="14.453125" style="367" customWidth="1"/>
    <col min="12042" max="12042" width="13.7265625" style="367" customWidth="1"/>
    <col min="12043" max="12043" width="10.1796875" style="367" customWidth="1"/>
    <col min="12044" max="12044" width="4.453125" style="367" customWidth="1"/>
    <col min="12045" max="12045" width="24" style="367" customWidth="1"/>
    <col min="12046" max="12046" width="13.1796875" style="367" customWidth="1"/>
    <col min="12047" max="12047" width="13" style="367" customWidth="1"/>
    <col min="12048" max="12048" width="10.453125" style="367" customWidth="1"/>
    <col min="12049" max="12284" width="9.1796875" style="367"/>
    <col min="12285" max="12285" width="5" style="367" customWidth="1"/>
    <col min="12286" max="12286" width="17.7265625" style="367" customWidth="1"/>
    <col min="12287" max="12287" width="13.81640625" style="367" customWidth="1"/>
    <col min="12288" max="12288" width="13.1796875" style="367" customWidth="1"/>
    <col min="12289" max="12289" width="12.26953125" style="367" customWidth="1"/>
    <col min="12290" max="12290" width="3" style="367" customWidth="1"/>
    <col min="12291" max="12291" width="20.26953125" style="367" customWidth="1"/>
    <col min="12292" max="12292" width="12.54296875" style="367" customWidth="1"/>
    <col min="12293" max="12293" width="11.7265625" style="367" customWidth="1"/>
    <col min="12294" max="12294" width="9.1796875" style="367"/>
    <col min="12295" max="12295" width="2.81640625" style="367" customWidth="1"/>
    <col min="12296" max="12296" width="18.54296875" style="367" customWidth="1"/>
    <col min="12297" max="12297" width="14.453125" style="367" customWidth="1"/>
    <col min="12298" max="12298" width="13.7265625" style="367" customWidth="1"/>
    <col min="12299" max="12299" width="10.1796875" style="367" customWidth="1"/>
    <col min="12300" max="12300" width="4.453125" style="367" customWidth="1"/>
    <col min="12301" max="12301" width="24" style="367" customWidth="1"/>
    <col min="12302" max="12302" width="13.1796875" style="367" customWidth="1"/>
    <col min="12303" max="12303" width="13" style="367" customWidth="1"/>
    <col min="12304" max="12304" width="10.453125" style="367" customWidth="1"/>
    <col min="12305" max="12540" width="9.1796875" style="367"/>
    <col min="12541" max="12541" width="5" style="367" customWidth="1"/>
    <col min="12542" max="12542" width="17.7265625" style="367" customWidth="1"/>
    <col min="12543" max="12543" width="13.81640625" style="367" customWidth="1"/>
    <col min="12544" max="12544" width="13.1796875" style="367" customWidth="1"/>
    <col min="12545" max="12545" width="12.26953125" style="367" customWidth="1"/>
    <col min="12546" max="12546" width="3" style="367" customWidth="1"/>
    <col min="12547" max="12547" width="20.26953125" style="367" customWidth="1"/>
    <col min="12548" max="12548" width="12.54296875" style="367" customWidth="1"/>
    <col min="12549" max="12549" width="11.7265625" style="367" customWidth="1"/>
    <col min="12550" max="12550" width="9.1796875" style="367"/>
    <col min="12551" max="12551" width="2.81640625" style="367" customWidth="1"/>
    <col min="12552" max="12552" width="18.54296875" style="367" customWidth="1"/>
    <col min="12553" max="12553" width="14.453125" style="367" customWidth="1"/>
    <col min="12554" max="12554" width="13.7265625" style="367" customWidth="1"/>
    <col min="12555" max="12555" width="10.1796875" style="367" customWidth="1"/>
    <col min="12556" max="12556" width="4.453125" style="367" customWidth="1"/>
    <col min="12557" max="12557" width="24" style="367" customWidth="1"/>
    <col min="12558" max="12558" width="13.1796875" style="367" customWidth="1"/>
    <col min="12559" max="12559" width="13" style="367" customWidth="1"/>
    <col min="12560" max="12560" width="10.453125" style="367" customWidth="1"/>
    <col min="12561" max="12796" width="9.1796875" style="367"/>
    <col min="12797" max="12797" width="5" style="367" customWidth="1"/>
    <col min="12798" max="12798" width="17.7265625" style="367" customWidth="1"/>
    <col min="12799" max="12799" width="13.81640625" style="367" customWidth="1"/>
    <col min="12800" max="12800" width="13.1796875" style="367" customWidth="1"/>
    <col min="12801" max="12801" width="12.26953125" style="367" customWidth="1"/>
    <col min="12802" max="12802" width="3" style="367" customWidth="1"/>
    <col min="12803" max="12803" width="20.26953125" style="367" customWidth="1"/>
    <col min="12804" max="12804" width="12.54296875" style="367" customWidth="1"/>
    <col min="12805" max="12805" width="11.7265625" style="367" customWidth="1"/>
    <col min="12806" max="12806" width="9.1796875" style="367"/>
    <col min="12807" max="12807" width="2.81640625" style="367" customWidth="1"/>
    <col min="12808" max="12808" width="18.54296875" style="367" customWidth="1"/>
    <col min="12809" max="12809" width="14.453125" style="367" customWidth="1"/>
    <col min="12810" max="12810" width="13.7265625" style="367" customWidth="1"/>
    <col min="12811" max="12811" width="10.1796875" style="367" customWidth="1"/>
    <col min="12812" max="12812" width="4.453125" style="367" customWidth="1"/>
    <col min="12813" max="12813" width="24" style="367" customWidth="1"/>
    <col min="12814" max="12814" width="13.1796875" style="367" customWidth="1"/>
    <col min="12815" max="12815" width="13" style="367" customWidth="1"/>
    <col min="12816" max="12816" width="10.453125" style="367" customWidth="1"/>
    <col min="12817" max="13052" width="9.1796875" style="367"/>
    <col min="13053" max="13053" width="5" style="367" customWidth="1"/>
    <col min="13054" max="13054" width="17.7265625" style="367" customWidth="1"/>
    <col min="13055" max="13055" width="13.81640625" style="367" customWidth="1"/>
    <col min="13056" max="13056" width="13.1796875" style="367" customWidth="1"/>
    <col min="13057" max="13057" width="12.26953125" style="367" customWidth="1"/>
    <col min="13058" max="13058" width="3" style="367" customWidth="1"/>
    <col min="13059" max="13059" width="20.26953125" style="367" customWidth="1"/>
    <col min="13060" max="13060" width="12.54296875" style="367" customWidth="1"/>
    <col min="13061" max="13061" width="11.7265625" style="367" customWidth="1"/>
    <col min="13062" max="13062" width="9.1796875" style="367"/>
    <col min="13063" max="13063" width="2.81640625" style="367" customWidth="1"/>
    <col min="13064" max="13064" width="18.54296875" style="367" customWidth="1"/>
    <col min="13065" max="13065" width="14.453125" style="367" customWidth="1"/>
    <col min="13066" max="13066" width="13.7265625" style="367" customWidth="1"/>
    <col min="13067" max="13067" width="10.1796875" style="367" customWidth="1"/>
    <col min="13068" max="13068" width="4.453125" style="367" customWidth="1"/>
    <col min="13069" max="13069" width="24" style="367" customWidth="1"/>
    <col min="13070" max="13070" width="13.1796875" style="367" customWidth="1"/>
    <col min="13071" max="13071" width="13" style="367" customWidth="1"/>
    <col min="13072" max="13072" width="10.453125" style="367" customWidth="1"/>
    <col min="13073" max="13308" width="9.1796875" style="367"/>
    <col min="13309" max="13309" width="5" style="367" customWidth="1"/>
    <col min="13310" max="13310" width="17.7265625" style="367" customWidth="1"/>
    <col min="13311" max="13311" width="13.81640625" style="367" customWidth="1"/>
    <col min="13312" max="13312" width="13.1796875" style="367" customWidth="1"/>
    <col min="13313" max="13313" width="12.26953125" style="367" customWidth="1"/>
    <col min="13314" max="13314" width="3" style="367" customWidth="1"/>
    <col min="13315" max="13315" width="20.26953125" style="367" customWidth="1"/>
    <col min="13316" max="13316" width="12.54296875" style="367" customWidth="1"/>
    <col min="13317" max="13317" width="11.7265625" style="367" customWidth="1"/>
    <col min="13318" max="13318" width="9.1796875" style="367"/>
    <col min="13319" max="13319" width="2.81640625" style="367" customWidth="1"/>
    <col min="13320" max="13320" width="18.54296875" style="367" customWidth="1"/>
    <col min="13321" max="13321" width="14.453125" style="367" customWidth="1"/>
    <col min="13322" max="13322" width="13.7265625" style="367" customWidth="1"/>
    <col min="13323" max="13323" width="10.1796875" style="367" customWidth="1"/>
    <col min="13324" max="13324" width="4.453125" style="367" customWidth="1"/>
    <col min="13325" max="13325" width="24" style="367" customWidth="1"/>
    <col min="13326" max="13326" width="13.1796875" style="367" customWidth="1"/>
    <col min="13327" max="13327" width="13" style="367" customWidth="1"/>
    <col min="13328" max="13328" width="10.453125" style="367" customWidth="1"/>
    <col min="13329" max="13564" width="9.1796875" style="367"/>
    <col min="13565" max="13565" width="5" style="367" customWidth="1"/>
    <col min="13566" max="13566" width="17.7265625" style="367" customWidth="1"/>
    <col min="13567" max="13567" width="13.81640625" style="367" customWidth="1"/>
    <col min="13568" max="13568" width="13.1796875" style="367" customWidth="1"/>
    <col min="13569" max="13569" width="12.26953125" style="367" customWidth="1"/>
    <col min="13570" max="13570" width="3" style="367" customWidth="1"/>
    <col min="13571" max="13571" width="20.26953125" style="367" customWidth="1"/>
    <col min="13572" max="13572" width="12.54296875" style="367" customWidth="1"/>
    <col min="13573" max="13573" width="11.7265625" style="367" customWidth="1"/>
    <col min="13574" max="13574" width="9.1796875" style="367"/>
    <col min="13575" max="13575" width="2.81640625" style="367" customWidth="1"/>
    <col min="13576" max="13576" width="18.54296875" style="367" customWidth="1"/>
    <col min="13577" max="13577" width="14.453125" style="367" customWidth="1"/>
    <col min="13578" max="13578" width="13.7265625" style="367" customWidth="1"/>
    <col min="13579" max="13579" width="10.1796875" style="367" customWidth="1"/>
    <col min="13580" max="13580" width="4.453125" style="367" customWidth="1"/>
    <col min="13581" max="13581" width="24" style="367" customWidth="1"/>
    <col min="13582" max="13582" width="13.1796875" style="367" customWidth="1"/>
    <col min="13583" max="13583" width="13" style="367" customWidth="1"/>
    <col min="13584" max="13584" width="10.453125" style="367" customWidth="1"/>
    <col min="13585" max="13820" width="9.1796875" style="367"/>
    <col min="13821" max="13821" width="5" style="367" customWidth="1"/>
    <col min="13822" max="13822" width="17.7265625" style="367" customWidth="1"/>
    <col min="13823" max="13823" width="13.81640625" style="367" customWidth="1"/>
    <col min="13824" max="13824" width="13.1796875" style="367" customWidth="1"/>
    <col min="13825" max="13825" width="12.26953125" style="367" customWidth="1"/>
    <col min="13826" max="13826" width="3" style="367" customWidth="1"/>
    <col min="13827" max="13827" width="20.26953125" style="367" customWidth="1"/>
    <col min="13828" max="13828" width="12.54296875" style="367" customWidth="1"/>
    <col min="13829" max="13829" width="11.7265625" style="367" customWidth="1"/>
    <col min="13830" max="13830" width="9.1796875" style="367"/>
    <col min="13831" max="13831" width="2.81640625" style="367" customWidth="1"/>
    <col min="13832" max="13832" width="18.54296875" style="367" customWidth="1"/>
    <col min="13833" max="13833" width="14.453125" style="367" customWidth="1"/>
    <col min="13834" max="13834" width="13.7265625" style="367" customWidth="1"/>
    <col min="13835" max="13835" width="10.1796875" style="367" customWidth="1"/>
    <col min="13836" max="13836" width="4.453125" style="367" customWidth="1"/>
    <col min="13837" max="13837" width="24" style="367" customWidth="1"/>
    <col min="13838" max="13838" width="13.1796875" style="367" customWidth="1"/>
    <col min="13839" max="13839" width="13" style="367" customWidth="1"/>
    <col min="13840" max="13840" width="10.453125" style="367" customWidth="1"/>
    <col min="13841" max="14076" width="9.1796875" style="367"/>
    <col min="14077" max="14077" width="5" style="367" customWidth="1"/>
    <col min="14078" max="14078" width="17.7265625" style="367" customWidth="1"/>
    <col min="14079" max="14079" width="13.81640625" style="367" customWidth="1"/>
    <col min="14080" max="14080" width="13.1796875" style="367" customWidth="1"/>
    <col min="14081" max="14081" width="12.26953125" style="367" customWidth="1"/>
    <col min="14082" max="14082" width="3" style="367" customWidth="1"/>
    <col min="14083" max="14083" width="20.26953125" style="367" customWidth="1"/>
    <col min="14084" max="14084" width="12.54296875" style="367" customWidth="1"/>
    <col min="14085" max="14085" width="11.7265625" style="367" customWidth="1"/>
    <col min="14086" max="14086" width="9.1796875" style="367"/>
    <col min="14087" max="14087" width="2.81640625" style="367" customWidth="1"/>
    <col min="14088" max="14088" width="18.54296875" style="367" customWidth="1"/>
    <col min="14089" max="14089" width="14.453125" style="367" customWidth="1"/>
    <col min="14090" max="14090" width="13.7265625" style="367" customWidth="1"/>
    <col min="14091" max="14091" width="10.1796875" style="367" customWidth="1"/>
    <col min="14092" max="14092" width="4.453125" style="367" customWidth="1"/>
    <col min="14093" max="14093" width="24" style="367" customWidth="1"/>
    <col min="14094" max="14094" width="13.1796875" style="367" customWidth="1"/>
    <col min="14095" max="14095" width="13" style="367" customWidth="1"/>
    <col min="14096" max="14096" width="10.453125" style="367" customWidth="1"/>
    <col min="14097" max="14332" width="9.1796875" style="367"/>
    <col min="14333" max="14333" width="5" style="367" customWidth="1"/>
    <col min="14334" max="14334" width="17.7265625" style="367" customWidth="1"/>
    <col min="14335" max="14335" width="13.81640625" style="367" customWidth="1"/>
    <col min="14336" max="14336" width="13.1796875" style="367" customWidth="1"/>
    <col min="14337" max="14337" width="12.26953125" style="367" customWidth="1"/>
    <col min="14338" max="14338" width="3" style="367" customWidth="1"/>
    <col min="14339" max="14339" width="20.26953125" style="367" customWidth="1"/>
    <col min="14340" max="14340" width="12.54296875" style="367" customWidth="1"/>
    <col min="14341" max="14341" width="11.7265625" style="367" customWidth="1"/>
    <col min="14342" max="14342" width="9.1796875" style="367"/>
    <col min="14343" max="14343" width="2.81640625" style="367" customWidth="1"/>
    <col min="14344" max="14344" width="18.54296875" style="367" customWidth="1"/>
    <col min="14345" max="14345" width="14.453125" style="367" customWidth="1"/>
    <col min="14346" max="14346" width="13.7265625" style="367" customWidth="1"/>
    <col min="14347" max="14347" width="10.1796875" style="367" customWidth="1"/>
    <col min="14348" max="14348" width="4.453125" style="367" customWidth="1"/>
    <col min="14349" max="14349" width="24" style="367" customWidth="1"/>
    <col min="14350" max="14350" width="13.1796875" style="367" customWidth="1"/>
    <col min="14351" max="14351" width="13" style="367" customWidth="1"/>
    <col min="14352" max="14352" width="10.453125" style="367" customWidth="1"/>
    <col min="14353" max="14588" width="9.1796875" style="367"/>
    <col min="14589" max="14589" width="5" style="367" customWidth="1"/>
    <col min="14590" max="14590" width="17.7265625" style="367" customWidth="1"/>
    <col min="14591" max="14591" width="13.81640625" style="367" customWidth="1"/>
    <col min="14592" max="14592" width="13.1796875" style="367" customWidth="1"/>
    <col min="14593" max="14593" width="12.26953125" style="367" customWidth="1"/>
    <col min="14594" max="14594" width="3" style="367" customWidth="1"/>
    <col min="14595" max="14595" width="20.26953125" style="367" customWidth="1"/>
    <col min="14596" max="14596" width="12.54296875" style="367" customWidth="1"/>
    <col min="14597" max="14597" width="11.7265625" style="367" customWidth="1"/>
    <col min="14598" max="14598" width="9.1796875" style="367"/>
    <col min="14599" max="14599" width="2.81640625" style="367" customWidth="1"/>
    <col min="14600" max="14600" width="18.54296875" style="367" customWidth="1"/>
    <col min="14601" max="14601" width="14.453125" style="367" customWidth="1"/>
    <col min="14602" max="14602" width="13.7265625" style="367" customWidth="1"/>
    <col min="14603" max="14603" width="10.1796875" style="367" customWidth="1"/>
    <col min="14604" max="14604" width="4.453125" style="367" customWidth="1"/>
    <col min="14605" max="14605" width="24" style="367" customWidth="1"/>
    <col min="14606" max="14606" width="13.1796875" style="367" customWidth="1"/>
    <col min="14607" max="14607" width="13" style="367" customWidth="1"/>
    <col min="14608" max="14608" width="10.453125" style="367" customWidth="1"/>
    <col min="14609" max="14844" width="9.1796875" style="367"/>
    <col min="14845" max="14845" width="5" style="367" customWidth="1"/>
    <col min="14846" max="14846" width="17.7265625" style="367" customWidth="1"/>
    <col min="14847" max="14847" width="13.81640625" style="367" customWidth="1"/>
    <col min="14848" max="14848" width="13.1796875" style="367" customWidth="1"/>
    <col min="14849" max="14849" width="12.26953125" style="367" customWidth="1"/>
    <col min="14850" max="14850" width="3" style="367" customWidth="1"/>
    <col min="14851" max="14851" width="20.26953125" style="367" customWidth="1"/>
    <col min="14852" max="14852" width="12.54296875" style="367" customWidth="1"/>
    <col min="14853" max="14853" width="11.7265625" style="367" customWidth="1"/>
    <col min="14854" max="14854" width="9.1796875" style="367"/>
    <col min="14855" max="14855" width="2.81640625" style="367" customWidth="1"/>
    <col min="14856" max="14856" width="18.54296875" style="367" customWidth="1"/>
    <col min="14857" max="14857" width="14.453125" style="367" customWidth="1"/>
    <col min="14858" max="14858" width="13.7265625" style="367" customWidth="1"/>
    <col min="14859" max="14859" width="10.1796875" style="367" customWidth="1"/>
    <col min="14860" max="14860" width="4.453125" style="367" customWidth="1"/>
    <col min="14861" max="14861" width="24" style="367" customWidth="1"/>
    <col min="14862" max="14862" width="13.1796875" style="367" customWidth="1"/>
    <col min="14863" max="14863" width="13" style="367" customWidth="1"/>
    <col min="14864" max="14864" width="10.453125" style="367" customWidth="1"/>
    <col min="14865" max="15100" width="9.1796875" style="367"/>
    <col min="15101" max="15101" width="5" style="367" customWidth="1"/>
    <col min="15102" max="15102" width="17.7265625" style="367" customWidth="1"/>
    <col min="15103" max="15103" width="13.81640625" style="367" customWidth="1"/>
    <col min="15104" max="15104" width="13.1796875" style="367" customWidth="1"/>
    <col min="15105" max="15105" width="12.26953125" style="367" customWidth="1"/>
    <col min="15106" max="15106" width="3" style="367" customWidth="1"/>
    <col min="15107" max="15107" width="20.26953125" style="367" customWidth="1"/>
    <col min="15108" max="15108" width="12.54296875" style="367" customWidth="1"/>
    <col min="15109" max="15109" width="11.7265625" style="367" customWidth="1"/>
    <col min="15110" max="15110" width="9.1796875" style="367"/>
    <col min="15111" max="15111" width="2.81640625" style="367" customWidth="1"/>
    <col min="15112" max="15112" width="18.54296875" style="367" customWidth="1"/>
    <col min="15113" max="15113" width="14.453125" style="367" customWidth="1"/>
    <col min="15114" max="15114" width="13.7265625" style="367" customWidth="1"/>
    <col min="15115" max="15115" width="10.1796875" style="367" customWidth="1"/>
    <col min="15116" max="15116" width="4.453125" style="367" customWidth="1"/>
    <col min="15117" max="15117" width="24" style="367" customWidth="1"/>
    <col min="15118" max="15118" width="13.1796875" style="367" customWidth="1"/>
    <col min="15119" max="15119" width="13" style="367" customWidth="1"/>
    <col min="15120" max="15120" width="10.453125" style="367" customWidth="1"/>
    <col min="15121" max="15356" width="9.1796875" style="367"/>
    <col min="15357" max="15357" width="5" style="367" customWidth="1"/>
    <col min="15358" max="15358" width="17.7265625" style="367" customWidth="1"/>
    <col min="15359" max="15359" width="13.81640625" style="367" customWidth="1"/>
    <col min="15360" max="15360" width="13.1796875" style="367" customWidth="1"/>
    <col min="15361" max="15361" width="12.26953125" style="367" customWidth="1"/>
    <col min="15362" max="15362" width="3" style="367" customWidth="1"/>
    <col min="15363" max="15363" width="20.26953125" style="367" customWidth="1"/>
    <col min="15364" max="15364" width="12.54296875" style="367" customWidth="1"/>
    <col min="15365" max="15365" width="11.7265625" style="367" customWidth="1"/>
    <col min="15366" max="15366" width="9.1796875" style="367"/>
    <col min="15367" max="15367" width="2.81640625" style="367" customWidth="1"/>
    <col min="15368" max="15368" width="18.54296875" style="367" customWidth="1"/>
    <col min="15369" max="15369" width="14.453125" style="367" customWidth="1"/>
    <col min="15370" max="15370" width="13.7265625" style="367" customWidth="1"/>
    <col min="15371" max="15371" width="10.1796875" style="367" customWidth="1"/>
    <col min="15372" max="15372" width="4.453125" style="367" customWidth="1"/>
    <col min="15373" max="15373" width="24" style="367" customWidth="1"/>
    <col min="15374" max="15374" width="13.1796875" style="367" customWidth="1"/>
    <col min="15375" max="15375" width="13" style="367" customWidth="1"/>
    <col min="15376" max="15376" width="10.453125" style="367" customWidth="1"/>
    <col min="15377" max="15612" width="9.1796875" style="367"/>
    <col min="15613" max="15613" width="5" style="367" customWidth="1"/>
    <col min="15614" max="15614" width="17.7265625" style="367" customWidth="1"/>
    <col min="15615" max="15615" width="13.81640625" style="367" customWidth="1"/>
    <col min="15616" max="15616" width="13.1796875" style="367" customWidth="1"/>
    <col min="15617" max="15617" width="12.26953125" style="367" customWidth="1"/>
    <col min="15618" max="15618" width="3" style="367" customWidth="1"/>
    <col min="15619" max="15619" width="20.26953125" style="367" customWidth="1"/>
    <col min="15620" max="15620" width="12.54296875" style="367" customWidth="1"/>
    <col min="15621" max="15621" width="11.7265625" style="367" customWidth="1"/>
    <col min="15622" max="15622" width="9.1796875" style="367"/>
    <col min="15623" max="15623" width="2.81640625" style="367" customWidth="1"/>
    <col min="15624" max="15624" width="18.54296875" style="367" customWidth="1"/>
    <col min="15625" max="15625" width="14.453125" style="367" customWidth="1"/>
    <col min="15626" max="15626" width="13.7265625" style="367" customWidth="1"/>
    <col min="15627" max="15627" width="10.1796875" style="367" customWidth="1"/>
    <col min="15628" max="15628" width="4.453125" style="367" customWidth="1"/>
    <col min="15629" max="15629" width="24" style="367" customWidth="1"/>
    <col min="15630" max="15630" width="13.1796875" style="367" customWidth="1"/>
    <col min="15631" max="15631" width="13" style="367" customWidth="1"/>
    <col min="15632" max="15632" width="10.453125" style="367" customWidth="1"/>
    <col min="15633" max="15868" width="9.1796875" style="367"/>
    <col min="15869" max="15869" width="5" style="367" customWidth="1"/>
    <col min="15870" max="15870" width="17.7265625" style="367" customWidth="1"/>
    <col min="15871" max="15871" width="13.81640625" style="367" customWidth="1"/>
    <col min="15872" max="15872" width="13.1796875" style="367" customWidth="1"/>
    <col min="15873" max="15873" width="12.26953125" style="367" customWidth="1"/>
    <col min="15874" max="15874" width="3" style="367" customWidth="1"/>
    <col min="15875" max="15875" width="20.26953125" style="367" customWidth="1"/>
    <col min="15876" max="15876" width="12.54296875" style="367" customWidth="1"/>
    <col min="15877" max="15877" width="11.7265625" style="367" customWidth="1"/>
    <col min="15878" max="15878" width="9.1796875" style="367"/>
    <col min="15879" max="15879" width="2.81640625" style="367" customWidth="1"/>
    <col min="15880" max="15880" width="18.54296875" style="367" customWidth="1"/>
    <col min="15881" max="15881" width="14.453125" style="367" customWidth="1"/>
    <col min="15882" max="15882" width="13.7265625" style="367" customWidth="1"/>
    <col min="15883" max="15883" width="10.1796875" style="367" customWidth="1"/>
    <col min="15884" max="15884" width="4.453125" style="367" customWidth="1"/>
    <col min="15885" max="15885" width="24" style="367" customWidth="1"/>
    <col min="15886" max="15886" width="13.1796875" style="367" customWidth="1"/>
    <col min="15887" max="15887" width="13" style="367" customWidth="1"/>
    <col min="15888" max="15888" width="10.453125" style="367" customWidth="1"/>
    <col min="15889" max="16124" width="9.1796875" style="367"/>
    <col min="16125" max="16125" width="5" style="367" customWidth="1"/>
    <col min="16126" max="16126" width="17.7265625" style="367" customWidth="1"/>
    <col min="16127" max="16127" width="13.81640625" style="367" customWidth="1"/>
    <col min="16128" max="16128" width="13.1796875" style="367" customWidth="1"/>
    <col min="16129" max="16129" width="12.26953125" style="367" customWidth="1"/>
    <col min="16130" max="16130" width="3" style="367" customWidth="1"/>
    <col min="16131" max="16131" width="20.26953125" style="367" customWidth="1"/>
    <col min="16132" max="16132" width="12.54296875" style="367" customWidth="1"/>
    <col min="16133" max="16133" width="11.7265625" style="367" customWidth="1"/>
    <col min="16134" max="16134" width="9.1796875" style="367"/>
    <col min="16135" max="16135" width="2.81640625" style="367" customWidth="1"/>
    <col min="16136" max="16136" width="18.54296875" style="367" customWidth="1"/>
    <col min="16137" max="16137" width="14.453125" style="367" customWidth="1"/>
    <col min="16138" max="16138" width="13.7265625" style="367" customWidth="1"/>
    <col min="16139" max="16139" width="10.1796875" style="367" customWidth="1"/>
    <col min="16140" max="16140" width="4.453125" style="367" customWidth="1"/>
    <col min="16141" max="16141" width="24" style="367" customWidth="1"/>
    <col min="16142" max="16142" width="13.1796875" style="367" customWidth="1"/>
    <col min="16143" max="16143" width="13" style="367" customWidth="1"/>
    <col min="16144" max="16144" width="10.453125" style="367" customWidth="1"/>
    <col min="16145" max="16384" width="9.1796875" style="367"/>
  </cols>
  <sheetData>
    <row r="1" spans="1:24" ht="18.5">
      <c r="A1" s="408"/>
    </row>
    <row r="2" spans="1:24" ht="28.5" customHeight="1">
      <c r="A2" s="1304" t="s">
        <v>467</v>
      </c>
      <c r="B2" s="1304"/>
      <c r="C2" s="1304"/>
      <c r="D2" s="1304"/>
      <c r="E2" s="1304"/>
      <c r="F2" s="1304"/>
      <c r="G2" s="1304"/>
      <c r="H2" s="1304"/>
      <c r="I2" s="1304"/>
      <c r="J2" s="1304"/>
      <c r="K2" s="1304"/>
      <c r="L2" s="1304"/>
      <c r="M2" s="1304"/>
      <c r="N2" s="1304"/>
      <c r="O2" s="1304"/>
      <c r="P2" s="1304"/>
      <c r="Q2" s="1304"/>
      <c r="R2" s="1304"/>
      <c r="S2" s="1304"/>
      <c r="T2" s="1304"/>
      <c r="U2" s="1304"/>
      <c r="V2" s="1304"/>
      <c r="W2" s="1304"/>
      <c r="X2" s="1304"/>
    </row>
    <row r="3" spans="1:24" ht="15.75" customHeight="1">
      <c r="A3" s="1307" t="s">
        <v>466</v>
      </c>
      <c r="B3" s="1307"/>
      <c r="C3" s="1307"/>
      <c r="D3" s="1307"/>
      <c r="E3" s="1307"/>
      <c r="F3" s="1307"/>
      <c r="P3" s="399"/>
    </row>
    <row r="4" spans="1:24" ht="4.5" customHeight="1">
      <c r="A4" s="409"/>
      <c r="B4" s="409"/>
      <c r="C4" s="410"/>
      <c r="D4" s="410"/>
    </row>
    <row r="5" spans="1:24" ht="15" thickBot="1">
      <c r="A5" s="411" t="s">
        <v>124</v>
      </c>
      <c r="B5" s="1308" t="s">
        <v>125</v>
      </c>
      <c r="C5" s="1308"/>
      <c r="D5" s="412"/>
      <c r="E5" s="412"/>
      <c r="F5" s="411" t="s">
        <v>126</v>
      </c>
      <c r="G5" s="413" t="s">
        <v>127</v>
      </c>
      <c r="H5" s="414"/>
      <c r="I5" s="412"/>
      <c r="J5" s="412"/>
      <c r="K5" s="411" t="s">
        <v>128</v>
      </c>
      <c r="L5" s="415" t="s">
        <v>129</v>
      </c>
      <c r="M5" s="412"/>
      <c r="N5" s="416"/>
      <c r="O5" s="352"/>
      <c r="P5" s="411" t="s">
        <v>130</v>
      </c>
      <c r="Q5" s="415" t="s">
        <v>131</v>
      </c>
      <c r="R5" s="412"/>
    </row>
    <row r="6" spans="1:24" ht="29.5" thickBot="1">
      <c r="A6" s="417" t="s">
        <v>132</v>
      </c>
      <c r="B6" s="418" t="s">
        <v>133</v>
      </c>
      <c r="C6" s="419" t="s">
        <v>134</v>
      </c>
      <c r="D6" s="420" t="s">
        <v>135</v>
      </c>
      <c r="F6" s="417" t="s">
        <v>132</v>
      </c>
      <c r="G6" s="418" t="s">
        <v>133</v>
      </c>
      <c r="H6" s="421" t="s">
        <v>134</v>
      </c>
      <c r="I6" s="420" t="s">
        <v>135</v>
      </c>
      <c r="K6" s="422" t="s">
        <v>132</v>
      </c>
      <c r="L6" s="423" t="s">
        <v>133</v>
      </c>
      <c r="M6" s="424" t="s">
        <v>136</v>
      </c>
      <c r="N6" s="425" t="s">
        <v>135</v>
      </c>
      <c r="O6" s="352"/>
      <c r="P6" s="422" t="s">
        <v>132</v>
      </c>
      <c r="Q6" s="423" t="s">
        <v>133</v>
      </c>
      <c r="R6" s="424" t="s">
        <v>136</v>
      </c>
      <c r="S6" s="425" t="s">
        <v>135</v>
      </c>
    </row>
    <row r="7" spans="1:24" ht="15.5">
      <c r="A7" s="429" t="s">
        <v>329</v>
      </c>
      <c r="B7" s="430">
        <v>24053.898000000001</v>
      </c>
      <c r="C7" s="430">
        <v>10880</v>
      </c>
      <c r="D7" s="431">
        <v>4.2843022599282632</v>
      </c>
      <c r="F7" s="429" t="s">
        <v>137</v>
      </c>
      <c r="G7" s="430">
        <v>1644.181</v>
      </c>
      <c r="H7" s="430">
        <v>7614</v>
      </c>
      <c r="I7" s="724">
        <v>3.2995607090465038</v>
      </c>
      <c r="K7" s="426" t="s">
        <v>137</v>
      </c>
      <c r="L7" s="427">
        <v>370227.61599999998</v>
      </c>
      <c r="M7" s="427">
        <v>63577.828999999998</v>
      </c>
      <c r="N7" s="428">
        <v>5.8232189085915467</v>
      </c>
      <c r="O7" s="352"/>
      <c r="P7" s="426" t="s">
        <v>138</v>
      </c>
      <c r="Q7" s="427">
        <v>124196.47</v>
      </c>
      <c r="R7" s="427">
        <v>21363.884999999998</v>
      </c>
      <c r="S7" s="428">
        <v>5.8133841293378996</v>
      </c>
    </row>
    <row r="8" spans="1:24" ht="15.5">
      <c r="A8" s="426" t="s">
        <v>137</v>
      </c>
      <c r="B8" s="427">
        <v>6357.5519999999997</v>
      </c>
      <c r="C8" s="427">
        <v>13998</v>
      </c>
      <c r="D8" s="428">
        <v>3.5191772139636708</v>
      </c>
      <c r="F8" s="426" t="s">
        <v>139</v>
      </c>
      <c r="G8" s="427">
        <v>636.04200000000003</v>
      </c>
      <c r="H8" s="427">
        <v>3153</v>
      </c>
      <c r="I8" s="462">
        <v>2.863390192185622</v>
      </c>
      <c r="K8" s="426" t="s">
        <v>140</v>
      </c>
      <c r="L8" s="427">
        <v>319669.734</v>
      </c>
      <c r="M8" s="427">
        <v>57459.909</v>
      </c>
      <c r="N8" s="428">
        <v>5.5633525977216562</v>
      </c>
      <c r="O8" s="352"/>
      <c r="P8" s="426" t="s">
        <v>140</v>
      </c>
      <c r="Q8" s="427">
        <v>66930.823000000004</v>
      </c>
      <c r="R8" s="427">
        <v>12916.82</v>
      </c>
      <c r="S8" s="428">
        <v>5.1816796239322063</v>
      </c>
    </row>
    <row r="9" spans="1:24" ht="15.5">
      <c r="A9" s="426" t="s">
        <v>361</v>
      </c>
      <c r="B9" s="427">
        <v>4886.4480000000003</v>
      </c>
      <c r="C9" s="427">
        <v>2131</v>
      </c>
      <c r="D9" s="428">
        <v>4.7065994228539072</v>
      </c>
      <c r="F9" s="426" t="s">
        <v>158</v>
      </c>
      <c r="G9" s="427">
        <v>422.66899999999998</v>
      </c>
      <c r="H9" s="427">
        <v>2563</v>
      </c>
      <c r="I9" s="428">
        <v>2.4578065941734022</v>
      </c>
      <c r="K9" s="426" t="s">
        <v>330</v>
      </c>
      <c r="L9" s="427">
        <v>134727.45699999999</v>
      </c>
      <c r="M9" s="427">
        <v>27056.868999999999</v>
      </c>
      <c r="N9" s="428">
        <v>4.979417869820784</v>
      </c>
      <c r="O9" s="352"/>
      <c r="P9" s="426" t="s">
        <v>139</v>
      </c>
      <c r="Q9" s="427">
        <v>54289.232000000004</v>
      </c>
      <c r="R9" s="427">
        <v>10273.647000000001</v>
      </c>
      <c r="S9" s="428">
        <v>5.2843193853166257</v>
      </c>
    </row>
    <row r="10" spans="1:24" ht="16" thickBot="1">
      <c r="A10" s="426" t="s">
        <v>147</v>
      </c>
      <c r="B10" s="427">
        <v>4716.08</v>
      </c>
      <c r="C10" s="427">
        <v>2755</v>
      </c>
      <c r="D10" s="428">
        <v>3.1727839495915346</v>
      </c>
      <c r="F10" s="426" t="s">
        <v>330</v>
      </c>
      <c r="G10" s="427">
        <v>112.994</v>
      </c>
      <c r="H10" s="427">
        <v>688</v>
      </c>
      <c r="I10" s="428">
        <v>2.9089177221707341</v>
      </c>
      <c r="K10" s="426" t="s">
        <v>139</v>
      </c>
      <c r="L10" s="427">
        <v>105220.253</v>
      </c>
      <c r="M10" s="427">
        <v>15809.342000000001</v>
      </c>
      <c r="N10" s="428">
        <v>6.6555744698292942</v>
      </c>
      <c r="O10" s="352"/>
      <c r="P10" s="426" t="s">
        <v>144</v>
      </c>
      <c r="Q10" s="427">
        <v>48597.341</v>
      </c>
      <c r="R10" s="427">
        <v>6233.8789999999999</v>
      </c>
      <c r="S10" s="428">
        <v>7.79568243143635</v>
      </c>
    </row>
    <row r="11" spans="1:24" ht="16" thickBot="1">
      <c r="A11" s="426" t="s">
        <v>268</v>
      </c>
      <c r="B11" s="427">
        <v>2332.02</v>
      </c>
      <c r="C11" s="427">
        <v>1087</v>
      </c>
      <c r="D11" s="428">
        <v>4.1418518821109762</v>
      </c>
      <c r="F11" s="432" t="s">
        <v>222</v>
      </c>
      <c r="G11" s="433">
        <v>2904.607</v>
      </c>
      <c r="H11" s="433">
        <v>14465</v>
      </c>
      <c r="I11" s="434">
        <v>3.0182783821501569</v>
      </c>
      <c r="K11" s="426" t="s">
        <v>146</v>
      </c>
      <c r="L11" s="427">
        <v>78183.933999999994</v>
      </c>
      <c r="M11" s="427">
        <v>10956.008</v>
      </c>
      <c r="N11" s="428">
        <v>7.1361698531070799</v>
      </c>
      <c r="O11" s="352"/>
      <c r="P11" s="426" t="s">
        <v>141</v>
      </c>
      <c r="Q11" s="427">
        <v>44754.864999999998</v>
      </c>
      <c r="R11" s="427">
        <v>7123.335</v>
      </c>
      <c r="S11" s="428">
        <v>6.2828527648917252</v>
      </c>
    </row>
    <row r="12" spans="1:24" ht="15.5">
      <c r="A12" s="426" t="s">
        <v>145</v>
      </c>
      <c r="B12" s="427">
        <v>1917.316</v>
      </c>
      <c r="C12" s="427">
        <v>2275</v>
      </c>
      <c r="D12" s="428">
        <v>3.2534489019510691</v>
      </c>
      <c r="F12"/>
      <c r="G12"/>
      <c r="H12"/>
      <c r="I12"/>
      <c r="K12" s="426" t="s">
        <v>144</v>
      </c>
      <c r="L12" s="427">
        <v>62732.385000000002</v>
      </c>
      <c r="M12" s="427">
        <v>7370.3760000000002</v>
      </c>
      <c r="N12" s="428">
        <v>8.5114226194158888</v>
      </c>
      <c r="O12" s="352"/>
      <c r="P12" s="426" t="s">
        <v>237</v>
      </c>
      <c r="Q12" s="427">
        <v>39182.400000000001</v>
      </c>
      <c r="R12" s="427">
        <v>7205.17</v>
      </c>
      <c r="S12" s="428">
        <v>5.4380951455690845</v>
      </c>
    </row>
    <row r="13" spans="1:24" ht="15.5">
      <c r="A13" s="426" t="s">
        <v>150</v>
      </c>
      <c r="B13" s="427">
        <v>1064.06</v>
      </c>
      <c r="C13" s="427">
        <v>633</v>
      </c>
      <c r="D13" s="428">
        <v>2.9913357360126391</v>
      </c>
      <c r="F13"/>
      <c r="G13"/>
      <c r="H13"/>
      <c r="I13"/>
      <c r="K13" s="426" t="s">
        <v>138</v>
      </c>
      <c r="L13" s="427">
        <v>57452.887999999999</v>
      </c>
      <c r="M13" s="427">
        <v>8523.3209999999999</v>
      </c>
      <c r="N13" s="428">
        <v>6.7406692766821754</v>
      </c>
      <c r="O13" s="352"/>
      <c r="P13" s="426" t="s">
        <v>137</v>
      </c>
      <c r="Q13" s="427">
        <v>34347.535000000003</v>
      </c>
      <c r="R13" s="427">
        <v>6396.357</v>
      </c>
      <c r="S13" s="428">
        <v>5.3698589681595328</v>
      </c>
    </row>
    <row r="14" spans="1:24" ht="15.5">
      <c r="A14" s="426" t="s">
        <v>334</v>
      </c>
      <c r="B14" s="427">
        <v>912.45500000000004</v>
      </c>
      <c r="C14" s="427">
        <v>419</v>
      </c>
      <c r="D14" s="428">
        <v>4.3149220911261912</v>
      </c>
      <c r="K14" s="426" t="s">
        <v>142</v>
      </c>
      <c r="L14" s="427">
        <v>56349.718000000001</v>
      </c>
      <c r="M14" s="427">
        <v>9916.7919999999995</v>
      </c>
      <c r="N14" s="428">
        <v>5.682252688167706</v>
      </c>
      <c r="O14" s="352"/>
      <c r="P14" s="426" t="s">
        <v>330</v>
      </c>
      <c r="Q14" s="427">
        <v>32754.63</v>
      </c>
      <c r="R14" s="427">
        <v>6315.3429999999998</v>
      </c>
      <c r="S14" s="428">
        <v>5.1865163934880503</v>
      </c>
    </row>
    <row r="15" spans="1:24" ht="15.5">
      <c r="A15" s="426" t="s">
        <v>447</v>
      </c>
      <c r="B15" s="427">
        <v>874.6</v>
      </c>
      <c r="C15" s="427">
        <v>412</v>
      </c>
      <c r="D15" s="428">
        <v>4.1747016706443913</v>
      </c>
      <c r="E15" s="435"/>
      <c r="F15" s="352"/>
      <c r="K15" s="426" t="s">
        <v>147</v>
      </c>
      <c r="L15" s="427">
        <v>48360.302000000003</v>
      </c>
      <c r="M15" s="427">
        <v>8107.6819999999998</v>
      </c>
      <c r="N15" s="428">
        <v>5.9647507141992007</v>
      </c>
      <c r="O15" s="352"/>
      <c r="P15" s="426" t="s">
        <v>146</v>
      </c>
      <c r="Q15" s="427">
        <v>23512.32</v>
      </c>
      <c r="R15" s="427">
        <v>4556.0320000000002</v>
      </c>
      <c r="S15" s="428">
        <v>5.1607012417823226</v>
      </c>
    </row>
    <row r="16" spans="1:24" ht="15.5">
      <c r="A16" s="426" t="s">
        <v>139</v>
      </c>
      <c r="B16" s="427">
        <v>762.99699999999996</v>
      </c>
      <c r="C16" s="427">
        <v>3220</v>
      </c>
      <c r="D16" s="428">
        <v>2.9275214960729614</v>
      </c>
      <c r="F16" s="352"/>
      <c r="K16" s="426" t="s">
        <v>154</v>
      </c>
      <c r="L16" s="427">
        <v>45476.239000000001</v>
      </c>
      <c r="M16" s="427">
        <v>8755.0949999999993</v>
      </c>
      <c r="N16" s="428">
        <v>5.1942599137987653</v>
      </c>
      <c r="O16" s="352"/>
      <c r="P16" s="426" t="s">
        <v>147</v>
      </c>
      <c r="Q16" s="427">
        <v>13921.575999999999</v>
      </c>
      <c r="R16" s="427">
        <v>2390.3090000000002</v>
      </c>
      <c r="S16" s="428">
        <v>5.8241741967251928</v>
      </c>
    </row>
    <row r="17" spans="1:19" ht="15.5">
      <c r="A17" s="426" t="s">
        <v>149</v>
      </c>
      <c r="B17" s="427">
        <v>534.08600000000001</v>
      </c>
      <c r="C17" s="427">
        <v>247</v>
      </c>
      <c r="D17" s="428">
        <v>3.3501188661610937</v>
      </c>
      <c r="K17" s="426" t="s">
        <v>248</v>
      </c>
      <c r="L17" s="427">
        <v>38574.637000000002</v>
      </c>
      <c r="M17" s="427">
        <v>4629.491</v>
      </c>
      <c r="N17" s="428">
        <v>8.3323710965201148</v>
      </c>
      <c r="O17" s="352"/>
      <c r="P17" s="426" t="s">
        <v>153</v>
      </c>
      <c r="Q17" s="427">
        <v>11438.147999999999</v>
      </c>
      <c r="R17" s="427">
        <v>2386.5230000000001</v>
      </c>
      <c r="S17" s="428">
        <v>4.7928086173902358</v>
      </c>
    </row>
    <row r="18" spans="1:19" ht="15.5">
      <c r="A18" s="426" t="s">
        <v>140</v>
      </c>
      <c r="B18" s="427">
        <v>523.952</v>
      </c>
      <c r="C18" s="427">
        <v>361</v>
      </c>
      <c r="D18" s="428">
        <v>4.4591280074212136</v>
      </c>
      <c r="K18" s="426" t="s">
        <v>151</v>
      </c>
      <c r="L18" s="427">
        <v>31834.467000000001</v>
      </c>
      <c r="M18" s="427">
        <v>5088.1719999999996</v>
      </c>
      <c r="N18" s="428">
        <v>6.2565626712304541</v>
      </c>
      <c r="O18" s="352"/>
      <c r="P18" s="426" t="s">
        <v>151</v>
      </c>
      <c r="Q18" s="427">
        <v>8593.6910000000007</v>
      </c>
      <c r="R18" s="427">
        <v>1899.57</v>
      </c>
      <c r="S18" s="428">
        <v>4.5240191201166589</v>
      </c>
    </row>
    <row r="19" spans="1:19" ht="15.5">
      <c r="A19" s="426" t="s">
        <v>143</v>
      </c>
      <c r="B19" s="427">
        <v>510.858</v>
      </c>
      <c r="C19" s="427">
        <v>1066</v>
      </c>
      <c r="D19" s="428">
        <v>2.9447829420275653</v>
      </c>
      <c r="K19" s="426" t="s">
        <v>145</v>
      </c>
      <c r="L19" s="427">
        <v>22901.766</v>
      </c>
      <c r="M19" s="427">
        <v>4858.3779999999997</v>
      </c>
      <c r="N19" s="428">
        <v>4.7138707609823696</v>
      </c>
      <c r="O19" s="352"/>
      <c r="P19" s="426" t="s">
        <v>155</v>
      </c>
      <c r="Q19" s="427">
        <v>8357.8080000000009</v>
      </c>
      <c r="R19" s="427">
        <v>1734.34</v>
      </c>
      <c r="S19" s="428">
        <v>4.8190135728865169</v>
      </c>
    </row>
    <row r="20" spans="1:19" ht="15.5">
      <c r="A20" s="426" t="s">
        <v>155</v>
      </c>
      <c r="B20" s="427">
        <v>499.04300000000001</v>
      </c>
      <c r="C20" s="427">
        <v>558</v>
      </c>
      <c r="D20" s="428">
        <v>2.5982350184828449</v>
      </c>
      <c r="K20" s="426" t="s">
        <v>152</v>
      </c>
      <c r="L20" s="427">
        <v>20548.574000000001</v>
      </c>
      <c r="M20" s="427">
        <v>3741.3009999999999</v>
      </c>
      <c r="N20" s="428">
        <v>5.4923605451686459</v>
      </c>
      <c r="O20" s="352"/>
      <c r="P20" s="426" t="s">
        <v>248</v>
      </c>
      <c r="Q20" s="427">
        <v>7971.1859999999997</v>
      </c>
      <c r="R20" s="427">
        <v>1288.4780000000001</v>
      </c>
      <c r="S20" s="428">
        <v>6.1865130797731895</v>
      </c>
    </row>
    <row r="21" spans="1:19" ht="15.5">
      <c r="A21" s="426" t="s">
        <v>158</v>
      </c>
      <c r="B21" s="427">
        <v>422.66899999999998</v>
      </c>
      <c r="C21" s="427">
        <v>2563</v>
      </c>
      <c r="D21" s="428">
        <v>2.4578065941734022</v>
      </c>
      <c r="K21" s="426" t="s">
        <v>155</v>
      </c>
      <c r="L21" s="427">
        <v>20503.981</v>
      </c>
      <c r="M21" s="427">
        <v>5088.26</v>
      </c>
      <c r="N21" s="428">
        <v>4.0296645611662925</v>
      </c>
      <c r="O21" s="352"/>
      <c r="P21" s="426" t="s">
        <v>156</v>
      </c>
      <c r="Q21" s="427">
        <v>7568.4750000000004</v>
      </c>
      <c r="R21" s="427">
        <v>1405.7449999999999</v>
      </c>
      <c r="S21" s="428">
        <v>5.3839601065627134</v>
      </c>
    </row>
    <row r="22" spans="1:19" ht="15.5">
      <c r="A22" s="426" t="s">
        <v>249</v>
      </c>
      <c r="B22" s="427">
        <v>382.28399999999999</v>
      </c>
      <c r="C22" s="427">
        <v>397</v>
      </c>
      <c r="D22" s="428">
        <v>3.4139205915447679</v>
      </c>
      <c r="H22" s="367"/>
      <c r="K22" s="426" t="s">
        <v>247</v>
      </c>
      <c r="L22" s="427">
        <v>17472.686000000002</v>
      </c>
      <c r="M22" s="427">
        <v>2908.5639999999999</v>
      </c>
      <c r="N22" s="428">
        <v>6.0073238890394034</v>
      </c>
      <c r="O22" s="352"/>
      <c r="P22" s="426" t="s">
        <v>154</v>
      </c>
      <c r="Q22" s="427">
        <v>7380.558</v>
      </c>
      <c r="R22" s="427">
        <v>1514.96</v>
      </c>
      <c r="S22" s="428">
        <v>4.8717840735068911</v>
      </c>
    </row>
    <row r="23" spans="1:19" ht="15.5">
      <c r="A23" s="426" t="s">
        <v>152</v>
      </c>
      <c r="B23" s="427">
        <v>304.25700000000001</v>
      </c>
      <c r="C23" s="427">
        <v>254</v>
      </c>
      <c r="D23" s="428">
        <v>3.4788131717356507</v>
      </c>
      <c r="H23" s="367"/>
      <c r="K23" s="426" t="s">
        <v>141</v>
      </c>
      <c r="L23" s="427">
        <v>15077.405000000001</v>
      </c>
      <c r="M23" s="427">
        <v>2226.4969999999998</v>
      </c>
      <c r="N23" s="428">
        <v>6.7718056660305415</v>
      </c>
      <c r="O23" s="352"/>
      <c r="P23" s="426" t="s">
        <v>247</v>
      </c>
      <c r="Q23" s="427">
        <v>6542.0020000000004</v>
      </c>
      <c r="R23" s="427">
        <v>1174.711</v>
      </c>
      <c r="S23" s="428">
        <v>5.5690310212469285</v>
      </c>
    </row>
    <row r="24" spans="1:19" ht="15.5">
      <c r="A24" s="426" t="s">
        <v>409</v>
      </c>
      <c r="B24" s="427">
        <v>210.7</v>
      </c>
      <c r="C24" s="427">
        <v>50</v>
      </c>
      <c r="D24" s="428">
        <v>13.593548387096773</v>
      </c>
      <c r="H24" s="367"/>
      <c r="K24" s="426" t="s">
        <v>249</v>
      </c>
      <c r="L24" s="427">
        <v>14586.757</v>
      </c>
      <c r="M24" s="427">
        <v>2794.3679999999999</v>
      </c>
      <c r="N24" s="428">
        <v>5.2200558408913933</v>
      </c>
      <c r="O24" s="352"/>
      <c r="P24" s="426" t="s">
        <v>371</v>
      </c>
      <c r="Q24" s="427">
        <v>5097.95</v>
      </c>
      <c r="R24" s="427">
        <v>942.62300000000005</v>
      </c>
      <c r="S24" s="428">
        <v>5.4082597178299272</v>
      </c>
    </row>
    <row r="25" spans="1:19" ht="15.5">
      <c r="A25" s="426" t="s">
        <v>454</v>
      </c>
      <c r="B25" s="427">
        <v>167.43</v>
      </c>
      <c r="C25" s="427">
        <v>64</v>
      </c>
      <c r="D25" s="428">
        <v>4.8001720183486238</v>
      </c>
      <c r="H25" s="367"/>
      <c r="K25" s="426" t="s">
        <v>150</v>
      </c>
      <c r="L25" s="427">
        <v>10157.24</v>
      </c>
      <c r="M25" s="427">
        <v>1874.9010000000001</v>
      </c>
      <c r="N25" s="428">
        <v>5.4174807096481361</v>
      </c>
      <c r="O25" s="352"/>
      <c r="P25" s="426" t="s">
        <v>142</v>
      </c>
      <c r="Q25" s="427">
        <v>5019.3429999999998</v>
      </c>
      <c r="R25" s="427">
        <v>1222.4939999999999</v>
      </c>
      <c r="S25" s="428">
        <v>4.1058221962643584</v>
      </c>
    </row>
    <row r="26" spans="1:19" ht="15.5">
      <c r="A26" s="426" t="s">
        <v>247</v>
      </c>
      <c r="B26" s="427">
        <v>166.417</v>
      </c>
      <c r="C26" s="427">
        <v>117</v>
      </c>
      <c r="D26" s="428">
        <v>3.0493266147503433</v>
      </c>
      <c r="H26" s="367"/>
      <c r="K26" s="426" t="s">
        <v>143</v>
      </c>
      <c r="L26" s="427">
        <v>8685.9140000000007</v>
      </c>
      <c r="M26" s="427">
        <v>2250.7820000000002</v>
      </c>
      <c r="N26" s="428">
        <v>3.8590649827482184</v>
      </c>
      <c r="O26" s="352"/>
      <c r="P26" s="426" t="s">
        <v>157</v>
      </c>
      <c r="Q26" s="427">
        <v>4871.0940000000001</v>
      </c>
      <c r="R26" s="427">
        <v>1494.1959999999999</v>
      </c>
      <c r="S26" s="428">
        <v>3.2600100656138822</v>
      </c>
    </row>
    <row r="27" spans="1:19" ht="15.5">
      <c r="A27" s="426" t="s">
        <v>455</v>
      </c>
      <c r="B27" s="427">
        <v>149.80000000000001</v>
      </c>
      <c r="C27" s="427">
        <v>68</v>
      </c>
      <c r="D27" s="428">
        <v>4.4058823529411768</v>
      </c>
      <c r="H27" s="367"/>
      <c r="K27" s="426" t="s">
        <v>158</v>
      </c>
      <c r="L27" s="427">
        <v>3834.4850000000001</v>
      </c>
      <c r="M27" s="427">
        <v>879.09400000000005</v>
      </c>
      <c r="N27" s="428">
        <v>4.3618600513710701</v>
      </c>
      <c r="O27" s="352"/>
      <c r="P27" s="426" t="s">
        <v>150</v>
      </c>
      <c r="Q27" s="427">
        <v>4273.4859999999999</v>
      </c>
      <c r="R27" s="427">
        <v>843.27</v>
      </c>
      <c r="S27" s="428">
        <v>5.0677552859700929</v>
      </c>
    </row>
    <row r="28" spans="1:19" ht="15.5">
      <c r="A28" s="426" t="s">
        <v>153</v>
      </c>
      <c r="B28" s="427">
        <v>140.54599999999999</v>
      </c>
      <c r="C28" s="427">
        <v>120</v>
      </c>
      <c r="D28" s="428">
        <v>3.84215418261345</v>
      </c>
      <c r="H28" s="367"/>
      <c r="K28" s="426" t="s">
        <v>370</v>
      </c>
      <c r="L28" s="427">
        <v>3725.44</v>
      </c>
      <c r="M28" s="427">
        <v>439.50799999999998</v>
      </c>
      <c r="N28" s="428">
        <v>8.4763872329968972</v>
      </c>
      <c r="O28" s="352"/>
      <c r="P28" s="426" t="s">
        <v>158</v>
      </c>
      <c r="Q28" s="427">
        <v>3874.0650000000001</v>
      </c>
      <c r="R28" s="427">
        <v>1048.374</v>
      </c>
      <c r="S28" s="428">
        <v>3.6953081629265889</v>
      </c>
    </row>
    <row r="29" spans="1:19" ht="16" thickBot="1">
      <c r="A29" s="443" t="s">
        <v>330</v>
      </c>
      <c r="B29" s="444">
        <v>112.994</v>
      </c>
      <c r="C29" s="444">
        <v>688</v>
      </c>
      <c r="D29" s="445">
        <v>2.9089177221707341</v>
      </c>
      <c r="H29" s="367"/>
      <c r="K29" s="426" t="s">
        <v>159</v>
      </c>
      <c r="L29" s="427">
        <v>3463.8389999999999</v>
      </c>
      <c r="M29" s="427">
        <v>472.24700000000001</v>
      </c>
      <c r="N29" s="428">
        <v>7.334803609128274</v>
      </c>
      <c r="O29" s="352"/>
      <c r="P29" s="426" t="s">
        <v>152</v>
      </c>
      <c r="Q29" s="427">
        <v>3454.0320000000002</v>
      </c>
      <c r="R29" s="427">
        <v>694.11300000000006</v>
      </c>
      <c r="S29" s="428">
        <v>4.9761811117210017</v>
      </c>
    </row>
    <row r="30" spans="1:19" ht="16" thickBot="1">
      <c r="A30" s="432" t="s">
        <v>222</v>
      </c>
      <c r="B30" s="433">
        <v>52002.462</v>
      </c>
      <c r="C30" s="433">
        <v>44363</v>
      </c>
      <c r="D30" s="434">
        <v>3.8913734131805353</v>
      </c>
      <c r="E30" s="352"/>
      <c r="F30" s="352"/>
      <c r="G30" s="352"/>
      <c r="H30" s="352"/>
      <c r="I30" s="352"/>
      <c r="J30" s="352"/>
      <c r="K30" s="432" t="s">
        <v>222</v>
      </c>
      <c r="L30" s="433">
        <v>1498942.6259999999</v>
      </c>
      <c r="M30" s="433">
        <v>256407.24600000001</v>
      </c>
      <c r="N30" s="434">
        <v>5.8459448763004138</v>
      </c>
      <c r="O30" s="352"/>
      <c r="P30" s="426" t="s">
        <v>369</v>
      </c>
      <c r="Q30" s="427">
        <v>2745.3009999999999</v>
      </c>
      <c r="R30" s="427">
        <v>492.98700000000002</v>
      </c>
      <c r="S30" s="428">
        <v>5.5687087083432214</v>
      </c>
    </row>
    <row r="31" spans="1:19" ht="15.5">
      <c r="A31" s="352"/>
      <c r="B31" s="352"/>
      <c r="C31" s="352"/>
      <c r="D31" s="352"/>
      <c r="E31" s="352"/>
      <c r="F31" s="352"/>
      <c r="G31" s="352"/>
      <c r="H31" s="352"/>
      <c r="I31" s="352"/>
      <c r="J31" s="352"/>
      <c r="K31"/>
      <c r="L31"/>
      <c r="M31"/>
      <c r="N31"/>
      <c r="O31" s="352"/>
      <c r="P31" s="426" t="s">
        <v>428</v>
      </c>
      <c r="Q31" s="427">
        <v>2531.643</v>
      </c>
      <c r="R31" s="427">
        <v>405.58699999999999</v>
      </c>
      <c r="S31" s="428">
        <v>6.2419234344296051</v>
      </c>
    </row>
    <row r="32" spans="1:19" ht="15.5">
      <c r="A32" s="352"/>
      <c r="B32" s="352"/>
      <c r="C32" s="352"/>
      <c r="D32" s="352"/>
      <c r="E32" s="352"/>
      <c r="F32" s="352"/>
      <c r="G32" s="352"/>
      <c r="H32" s="352"/>
      <c r="I32" s="352"/>
      <c r="J32" s="352"/>
      <c r="K32"/>
      <c r="L32"/>
      <c r="M32"/>
      <c r="N32"/>
      <c r="O32" s="352"/>
      <c r="P32" s="426" t="s">
        <v>148</v>
      </c>
      <c r="Q32" s="427">
        <v>2304.5070000000001</v>
      </c>
      <c r="R32" s="427">
        <v>659.43499999999995</v>
      </c>
      <c r="S32" s="428">
        <v>3.4946689211218698</v>
      </c>
    </row>
    <row r="33" spans="1:19" ht="15.5">
      <c r="A33" s="436" t="s">
        <v>328</v>
      </c>
      <c r="B33" s="436"/>
      <c r="C33" s="352"/>
      <c r="D33" s="352"/>
      <c r="E33" s="352"/>
      <c r="F33" s="352"/>
      <c r="G33" s="352"/>
      <c r="H33" s="352"/>
      <c r="I33" s="352"/>
      <c r="J33" s="352"/>
      <c r="K33"/>
      <c r="L33"/>
      <c r="M33"/>
      <c r="N33"/>
      <c r="O33" s="352"/>
      <c r="P33" s="426" t="s">
        <v>334</v>
      </c>
      <c r="Q33" s="427">
        <v>2183.7550000000001</v>
      </c>
      <c r="R33" s="427">
        <v>494.05799999999999</v>
      </c>
      <c r="S33" s="428">
        <v>4.4200377283638765</v>
      </c>
    </row>
    <row r="34" spans="1:19" ht="16" thickBot="1">
      <c r="A34" s="396"/>
      <c r="C34" s="352"/>
      <c r="D34" s="352"/>
      <c r="E34" s="352"/>
      <c r="F34" s="352"/>
      <c r="G34" s="352"/>
      <c r="H34" s="352"/>
      <c r="I34" s="352"/>
      <c r="J34" s="352"/>
      <c r="O34" s="352"/>
      <c r="P34" s="426" t="s">
        <v>249</v>
      </c>
      <c r="Q34" s="427">
        <v>1895.682</v>
      </c>
      <c r="R34" s="427">
        <v>278.92200000000003</v>
      </c>
      <c r="S34" s="428">
        <v>6.7964592251597216</v>
      </c>
    </row>
    <row r="35" spans="1:19" ht="16" thickBot="1">
      <c r="A35" s="352"/>
      <c r="B35" s="352"/>
      <c r="C35" s="352"/>
      <c r="D35" s="352"/>
      <c r="E35" s="352"/>
      <c r="F35" s="352"/>
      <c r="G35" s="352"/>
      <c r="H35" s="352"/>
      <c r="I35" s="352"/>
      <c r="J35" s="352"/>
      <c r="K35"/>
      <c r="L35"/>
      <c r="M35"/>
      <c r="N35"/>
      <c r="O35" s="352"/>
      <c r="P35" s="432" t="s">
        <v>222</v>
      </c>
      <c r="Q35" s="433">
        <v>590361.348</v>
      </c>
      <c r="R35" s="433">
        <v>107854.86599999999</v>
      </c>
      <c r="S35" s="434">
        <v>5.4736644705487842</v>
      </c>
    </row>
    <row r="36" spans="1:19">
      <c r="A36"/>
      <c r="B36"/>
      <c r="C36"/>
      <c r="D36"/>
      <c r="E36"/>
      <c r="F36"/>
      <c r="G36"/>
      <c r="H36"/>
      <c r="I36"/>
      <c r="J36"/>
      <c r="K36"/>
      <c r="L36"/>
      <c r="M36"/>
      <c r="N36"/>
      <c r="O36" s="352"/>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c r="A83"/>
      <c r="B83"/>
      <c r="C83"/>
      <c r="D83"/>
      <c r="E83"/>
      <c r="F83"/>
      <c r="G83"/>
      <c r="H83"/>
      <c r="I83"/>
      <c r="J83"/>
      <c r="K83"/>
      <c r="L83"/>
      <c r="M83"/>
      <c r="N83"/>
      <c r="O83"/>
      <c r="P83"/>
      <c r="Q83" s="352"/>
      <c r="R83" s="352"/>
    </row>
    <row r="84" spans="1:18">
      <c r="A84"/>
      <c r="B84"/>
      <c r="C84"/>
      <c r="D84"/>
      <c r="E84"/>
      <c r="F84"/>
      <c r="G84"/>
      <c r="H84"/>
      <c r="I84"/>
      <c r="J84"/>
      <c r="K84"/>
      <c r="L84"/>
      <c r="M84"/>
      <c r="N84"/>
      <c r="O84"/>
      <c r="P84"/>
      <c r="Q84" s="352"/>
      <c r="R84" s="352"/>
    </row>
    <row r="85" spans="1:18">
      <c r="A85"/>
      <c r="B85"/>
      <c r="C85"/>
      <c r="D85"/>
      <c r="E85"/>
      <c r="F85"/>
      <c r="G85"/>
      <c r="H85"/>
      <c r="I85"/>
      <c r="J85"/>
      <c r="K85"/>
      <c r="L85"/>
      <c r="M85"/>
      <c r="N85"/>
      <c r="O85"/>
      <c r="P85"/>
      <c r="Q85" s="352"/>
      <c r="R85" s="352"/>
    </row>
    <row r="86" spans="1:18">
      <c r="A86"/>
      <c r="B86"/>
      <c r="C86"/>
      <c r="D86"/>
      <c r="E86"/>
      <c r="F86"/>
      <c r="G86"/>
      <c r="H86"/>
      <c r="I86"/>
      <c r="J86"/>
      <c r="K86"/>
      <c r="L86"/>
      <c r="M86"/>
      <c r="N86"/>
      <c r="O86"/>
      <c r="P86"/>
      <c r="Q86" s="352"/>
      <c r="R86" s="352"/>
    </row>
    <row r="87" spans="1:18">
      <c r="A87"/>
      <c r="B87"/>
      <c r="C87"/>
      <c r="D87"/>
      <c r="E87"/>
      <c r="F87"/>
      <c r="G87"/>
      <c r="H87"/>
      <c r="I87"/>
      <c r="J87"/>
      <c r="K87"/>
      <c r="L87"/>
      <c r="M87"/>
      <c r="N87"/>
      <c r="O87"/>
      <c r="P87"/>
      <c r="Q87" s="352"/>
      <c r="R87" s="352"/>
    </row>
    <row r="88" spans="1:18">
      <c r="A88"/>
      <c r="B88"/>
      <c r="C88"/>
      <c r="D88"/>
      <c r="E88"/>
      <c r="F88"/>
      <c r="G88"/>
      <c r="H88"/>
      <c r="I88"/>
      <c r="J88"/>
      <c r="K88"/>
      <c r="L88"/>
      <c r="M88"/>
      <c r="N88"/>
      <c r="O88"/>
      <c r="P88"/>
      <c r="Q88" s="352"/>
      <c r="R88" s="352"/>
    </row>
    <row r="89" spans="1:18">
      <c r="A89"/>
      <c r="B89"/>
      <c r="C89"/>
      <c r="D89"/>
      <c r="E89"/>
      <c r="F89"/>
      <c r="G89"/>
      <c r="H89"/>
      <c r="I89"/>
      <c r="J89"/>
      <c r="K89"/>
      <c r="L89"/>
      <c r="M89"/>
      <c r="N89"/>
      <c r="O89"/>
      <c r="P89"/>
      <c r="Q89" s="352"/>
      <c r="R89" s="352"/>
    </row>
    <row r="90" spans="1:18">
      <c r="A90"/>
      <c r="B90"/>
      <c r="C90"/>
      <c r="D90"/>
      <c r="E90"/>
      <c r="F90"/>
      <c r="G90"/>
      <c r="H90"/>
      <c r="I90"/>
      <c r="J90"/>
      <c r="K90"/>
      <c r="L90"/>
      <c r="M90"/>
      <c r="N9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67" customWidth="1"/>
    <col min="2" max="2" width="12.26953125" style="367" bestFit="1" customWidth="1"/>
    <col min="3" max="3" width="10.1796875" style="367" customWidth="1"/>
    <col min="4" max="4" width="9.1796875" style="367"/>
    <col min="5" max="5" width="6" style="367" customWidth="1"/>
    <col min="6" max="6" width="16.7265625" style="367" customWidth="1"/>
    <col min="7" max="7" width="11.26953125" style="367" customWidth="1"/>
    <col min="8" max="8" width="10.453125" style="367" customWidth="1"/>
    <col min="9" max="9" width="9.1796875" style="367"/>
    <col min="10" max="10" width="3.54296875" style="367" customWidth="1"/>
    <col min="11" max="11" width="27.26953125" style="367" customWidth="1"/>
    <col min="12" max="12" width="11.7265625" style="367" customWidth="1"/>
    <col min="13" max="13" width="12.26953125" style="367" customWidth="1"/>
    <col min="14" max="14" width="10.453125" style="367" customWidth="1"/>
    <col min="15" max="15" width="3.81640625" style="367" customWidth="1"/>
    <col min="16" max="16" width="22.54296875" style="367" customWidth="1"/>
    <col min="17" max="17" width="11.26953125" style="367" customWidth="1"/>
    <col min="18" max="18" width="10.26953125" style="367" customWidth="1"/>
    <col min="19" max="19" width="10" style="367" customWidth="1"/>
    <col min="20" max="255" width="9.1796875" style="367"/>
    <col min="256" max="256" width="4" style="367" customWidth="1"/>
    <col min="257" max="257" width="15.1796875" style="367" customWidth="1"/>
    <col min="258" max="258" width="13.81640625" style="367" customWidth="1"/>
    <col min="259" max="259" width="10.1796875" style="367" customWidth="1"/>
    <col min="260" max="260" width="9.1796875" style="367"/>
    <col min="261" max="261" width="3.453125" style="367" customWidth="1"/>
    <col min="262" max="262" width="19.54296875" style="367" customWidth="1"/>
    <col min="263" max="263" width="12.26953125" style="367" customWidth="1"/>
    <col min="264" max="264" width="10.453125" style="367" customWidth="1"/>
    <col min="265" max="265" width="9.1796875" style="367"/>
    <col min="266" max="266" width="3.54296875" style="367" customWidth="1"/>
    <col min="267" max="267" width="16.453125" style="367" customWidth="1"/>
    <col min="268" max="268" width="11.7265625" style="367" customWidth="1"/>
    <col min="269" max="269" width="10.1796875" style="367" customWidth="1"/>
    <col min="270" max="270" width="15.81640625" style="367" customWidth="1"/>
    <col min="271" max="271" width="3.81640625" style="367" customWidth="1"/>
    <col min="272" max="272" width="16.453125" style="367" customWidth="1"/>
    <col min="273" max="273" width="11.26953125" style="367" customWidth="1"/>
    <col min="274" max="274" width="10.26953125" style="367" customWidth="1"/>
    <col min="275" max="275" width="10" style="367" customWidth="1"/>
    <col min="276" max="511" width="9.1796875" style="367"/>
    <col min="512" max="512" width="4" style="367" customWidth="1"/>
    <col min="513" max="513" width="15.1796875" style="367" customWidth="1"/>
    <col min="514" max="514" width="13.81640625" style="367" customWidth="1"/>
    <col min="515" max="515" width="10.1796875" style="367" customWidth="1"/>
    <col min="516" max="516" width="9.1796875" style="367"/>
    <col min="517" max="517" width="3.453125" style="367" customWidth="1"/>
    <col min="518" max="518" width="19.54296875" style="367" customWidth="1"/>
    <col min="519" max="519" width="12.26953125" style="367" customWidth="1"/>
    <col min="520" max="520" width="10.453125" style="367" customWidth="1"/>
    <col min="521" max="521" width="9.1796875" style="367"/>
    <col min="522" max="522" width="3.54296875" style="367" customWidth="1"/>
    <col min="523" max="523" width="16.453125" style="367" customWidth="1"/>
    <col min="524" max="524" width="11.7265625" style="367" customWidth="1"/>
    <col min="525" max="525" width="10.1796875" style="367" customWidth="1"/>
    <col min="526" max="526" width="15.81640625" style="367" customWidth="1"/>
    <col min="527" max="527" width="3.81640625" style="367" customWidth="1"/>
    <col min="528" max="528" width="16.453125" style="367" customWidth="1"/>
    <col min="529" max="529" width="11.26953125" style="367" customWidth="1"/>
    <col min="530" max="530" width="10.26953125" style="367" customWidth="1"/>
    <col min="531" max="531" width="10" style="367" customWidth="1"/>
    <col min="532" max="767" width="9.1796875" style="367"/>
    <col min="768" max="768" width="4" style="367" customWidth="1"/>
    <col min="769" max="769" width="15.1796875" style="367" customWidth="1"/>
    <col min="770" max="770" width="13.81640625" style="367" customWidth="1"/>
    <col min="771" max="771" width="10.1796875" style="367" customWidth="1"/>
    <col min="772" max="772" width="9.1796875" style="367"/>
    <col min="773" max="773" width="3.453125" style="367" customWidth="1"/>
    <col min="774" max="774" width="19.54296875" style="367" customWidth="1"/>
    <col min="775" max="775" width="12.26953125" style="367" customWidth="1"/>
    <col min="776" max="776" width="10.453125" style="367" customWidth="1"/>
    <col min="777" max="777" width="9.1796875" style="367"/>
    <col min="778" max="778" width="3.54296875" style="367" customWidth="1"/>
    <col min="779" max="779" width="16.453125" style="367" customWidth="1"/>
    <col min="780" max="780" width="11.7265625" style="367" customWidth="1"/>
    <col min="781" max="781" width="10.1796875" style="367" customWidth="1"/>
    <col min="782" max="782" width="15.81640625" style="367" customWidth="1"/>
    <col min="783" max="783" width="3.81640625" style="367" customWidth="1"/>
    <col min="784" max="784" width="16.453125" style="367" customWidth="1"/>
    <col min="785" max="785" width="11.26953125" style="367" customWidth="1"/>
    <col min="786" max="786" width="10.26953125" style="367" customWidth="1"/>
    <col min="787" max="787" width="10" style="367" customWidth="1"/>
    <col min="788" max="1023" width="9.1796875" style="367"/>
    <col min="1024" max="1024" width="4" style="367" customWidth="1"/>
    <col min="1025" max="1025" width="15.1796875" style="367" customWidth="1"/>
    <col min="1026" max="1026" width="13.81640625" style="367" customWidth="1"/>
    <col min="1027" max="1027" width="10.1796875" style="367" customWidth="1"/>
    <col min="1028" max="1028" width="9.1796875" style="367"/>
    <col min="1029" max="1029" width="3.453125" style="367" customWidth="1"/>
    <col min="1030" max="1030" width="19.54296875" style="367" customWidth="1"/>
    <col min="1031" max="1031" width="12.26953125" style="367" customWidth="1"/>
    <col min="1032" max="1032" width="10.453125" style="367" customWidth="1"/>
    <col min="1033" max="1033" width="9.1796875" style="367"/>
    <col min="1034" max="1034" width="3.54296875" style="367" customWidth="1"/>
    <col min="1035" max="1035" width="16.453125" style="367" customWidth="1"/>
    <col min="1036" max="1036" width="11.7265625" style="367" customWidth="1"/>
    <col min="1037" max="1037" width="10.1796875" style="367" customWidth="1"/>
    <col min="1038" max="1038" width="15.81640625" style="367" customWidth="1"/>
    <col min="1039" max="1039" width="3.81640625" style="367" customWidth="1"/>
    <col min="1040" max="1040" width="16.453125" style="367" customWidth="1"/>
    <col min="1041" max="1041" width="11.26953125" style="367" customWidth="1"/>
    <col min="1042" max="1042" width="10.26953125" style="367" customWidth="1"/>
    <col min="1043" max="1043" width="10" style="367" customWidth="1"/>
    <col min="1044" max="1279" width="9.1796875" style="367"/>
    <col min="1280" max="1280" width="4" style="367" customWidth="1"/>
    <col min="1281" max="1281" width="15.1796875" style="367" customWidth="1"/>
    <col min="1282" max="1282" width="13.81640625" style="367" customWidth="1"/>
    <col min="1283" max="1283" width="10.1796875" style="367" customWidth="1"/>
    <col min="1284" max="1284" width="9.1796875" style="367"/>
    <col min="1285" max="1285" width="3.453125" style="367" customWidth="1"/>
    <col min="1286" max="1286" width="19.54296875" style="367" customWidth="1"/>
    <col min="1287" max="1287" width="12.26953125" style="367" customWidth="1"/>
    <col min="1288" max="1288" width="10.453125" style="367" customWidth="1"/>
    <col min="1289" max="1289" width="9.1796875" style="367"/>
    <col min="1290" max="1290" width="3.54296875" style="367" customWidth="1"/>
    <col min="1291" max="1291" width="16.453125" style="367" customWidth="1"/>
    <col min="1292" max="1292" width="11.7265625" style="367" customWidth="1"/>
    <col min="1293" max="1293" width="10.1796875" style="367" customWidth="1"/>
    <col min="1294" max="1294" width="15.81640625" style="367" customWidth="1"/>
    <col min="1295" max="1295" width="3.81640625" style="367" customWidth="1"/>
    <col min="1296" max="1296" width="16.453125" style="367" customWidth="1"/>
    <col min="1297" max="1297" width="11.26953125" style="367" customWidth="1"/>
    <col min="1298" max="1298" width="10.26953125" style="367" customWidth="1"/>
    <col min="1299" max="1299" width="10" style="367" customWidth="1"/>
    <col min="1300" max="1535" width="9.1796875" style="367"/>
    <col min="1536" max="1536" width="4" style="367" customWidth="1"/>
    <col min="1537" max="1537" width="15.1796875" style="367" customWidth="1"/>
    <col min="1538" max="1538" width="13.81640625" style="367" customWidth="1"/>
    <col min="1539" max="1539" width="10.1796875" style="367" customWidth="1"/>
    <col min="1540" max="1540" width="9.1796875" style="367"/>
    <col min="1541" max="1541" width="3.453125" style="367" customWidth="1"/>
    <col min="1542" max="1542" width="19.54296875" style="367" customWidth="1"/>
    <col min="1543" max="1543" width="12.26953125" style="367" customWidth="1"/>
    <col min="1544" max="1544" width="10.453125" style="367" customWidth="1"/>
    <col min="1545" max="1545" width="9.1796875" style="367"/>
    <col min="1546" max="1546" width="3.54296875" style="367" customWidth="1"/>
    <col min="1547" max="1547" width="16.453125" style="367" customWidth="1"/>
    <col min="1548" max="1548" width="11.7265625" style="367" customWidth="1"/>
    <col min="1549" max="1549" width="10.1796875" style="367" customWidth="1"/>
    <col min="1550" max="1550" width="15.81640625" style="367" customWidth="1"/>
    <col min="1551" max="1551" width="3.81640625" style="367" customWidth="1"/>
    <col min="1552" max="1552" width="16.453125" style="367" customWidth="1"/>
    <col min="1553" max="1553" width="11.26953125" style="367" customWidth="1"/>
    <col min="1554" max="1554" width="10.26953125" style="367" customWidth="1"/>
    <col min="1555" max="1555" width="10" style="367" customWidth="1"/>
    <col min="1556" max="1791" width="9.1796875" style="367"/>
    <col min="1792" max="1792" width="4" style="367" customWidth="1"/>
    <col min="1793" max="1793" width="15.1796875" style="367" customWidth="1"/>
    <col min="1794" max="1794" width="13.81640625" style="367" customWidth="1"/>
    <col min="1795" max="1795" width="10.1796875" style="367" customWidth="1"/>
    <col min="1796" max="1796" width="9.1796875" style="367"/>
    <col min="1797" max="1797" width="3.453125" style="367" customWidth="1"/>
    <col min="1798" max="1798" width="19.54296875" style="367" customWidth="1"/>
    <col min="1799" max="1799" width="12.26953125" style="367" customWidth="1"/>
    <col min="1800" max="1800" width="10.453125" style="367" customWidth="1"/>
    <col min="1801" max="1801" width="9.1796875" style="367"/>
    <col min="1802" max="1802" width="3.54296875" style="367" customWidth="1"/>
    <col min="1803" max="1803" width="16.453125" style="367" customWidth="1"/>
    <col min="1804" max="1804" width="11.7265625" style="367" customWidth="1"/>
    <col min="1805" max="1805" width="10.1796875" style="367" customWidth="1"/>
    <col min="1806" max="1806" width="15.81640625" style="367" customWidth="1"/>
    <col min="1807" max="1807" width="3.81640625" style="367" customWidth="1"/>
    <col min="1808" max="1808" width="16.453125" style="367" customWidth="1"/>
    <col min="1809" max="1809" width="11.26953125" style="367" customWidth="1"/>
    <col min="1810" max="1810" width="10.26953125" style="367" customWidth="1"/>
    <col min="1811" max="1811" width="10" style="367" customWidth="1"/>
    <col min="1812" max="2047" width="9.1796875" style="367"/>
    <col min="2048" max="2048" width="4" style="367" customWidth="1"/>
    <col min="2049" max="2049" width="15.1796875" style="367" customWidth="1"/>
    <col min="2050" max="2050" width="13.81640625" style="367" customWidth="1"/>
    <col min="2051" max="2051" width="10.1796875" style="367" customWidth="1"/>
    <col min="2052" max="2052" width="9.1796875" style="367"/>
    <col min="2053" max="2053" width="3.453125" style="367" customWidth="1"/>
    <col min="2054" max="2054" width="19.54296875" style="367" customWidth="1"/>
    <col min="2055" max="2055" width="12.26953125" style="367" customWidth="1"/>
    <col min="2056" max="2056" width="10.453125" style="367" customWidth="1"/>
    <col min="2057" max="2057" width="9.1796875" style="367"/>
    <col min="2058" max="2058" width="3.54296875" style="367" customWidth="1"/>
    <col min="2059" max="2059" width="16.453125" style="367" customWidth="1"/>
    <col min="2060" max="2060" width="11.7265625" style="367" customWidth="1"/>
    <col min="2061" max="2061" width="10.1796875" style="367" customWidth="1"/>
    <col min="2062" max="2062" width="15.81640625" style="367" customWidth="1"/>
    <col min="2063" max="2063" width="3.81640625" style="367" customWidth="1"/>
    <col min="2064" max="2064" width="16.453125" style="367" customWidth="1"/>
    <col min="2065" max="2065" width="11.26953125" style="367" customWidth="1"/>
    <col min="2066" max="2066" width="10.26953125" style="367" customWidth="1"/>
    <col min="2067" max="2067" width="10" style="367" customWidth="1"/>
    <col min="2068" max="2303" width="9.1796875" style="367"/>
    <col min="2304" max="2304" width="4" style="367" customWidth="1"/>
    <col min="2305" max="2305" width="15.1796875" style="367" customWidth="1"/>
    <col min="2306" max="2306" width="13.81640625" style="367" customWidth="1"/>
    <col min="2307" max="2307" width="10.1796875" style="367" customWidth="1"/>
    <col min="2308" max="2308" width="9.1796875" style="367"/>
    <col min="2309" max="2309" width="3.453125" style="367" customWidth="1"/>
    <col min="2310" max="2310" width="19.54296875" style="367" customWidth="1"/>
    <col min="2311" max="2311" width="12.26953125" style="367" customWidth="1"/>
    <col min="2312" max="2312" width="10.453125" style="367" customWidth="1"/>
    <col min="2313" max="2313" width="9.1796875" style="367"/>
    <col min="2314" max="2314" width="3.54296875" style="367" customWidth="1"/>
    <col min="2315" max="2315" width="16.453125" style="367" customWidth="1"/>
    <col min="2316" max="2316" width="11.7265625" style="367" customWidth="1"/>
    <col min="2317" max="2317" width="10.1796875" style="367" customWidth="1"/>
    <col min="2318" max="2318" width="15.81640625" style="367" customWidth="1"/>
    <col min="2319" max="2319" width="3.81640625" style="367" customWidth="1"/>
    <col min="2320" max="2320" width="16.453125" style="367" customWidth="1"/>
    <col min="2321" max="2321" width="11.26953125" style="367" customWidth="1"/>
    <col min="2322" max="2322" width="10.26953125" style="367" customWidth="1"/>
    <col min="2323" max="2323" width="10" style="367" customWidth="1"/>
    <col min="2324" max="2559" width="9.1796875" style="367"/>
    <col min="2560" max="2560" width="4" style="367" customWidth="1"/>
    <col min="2561" max="2561" width="15.1796875" style="367" customWidth="1"/>
    <col min="2562" max="2562" width="13.81640625" style="367" customWidth="1"/>
    <col min="2563" max="2563" width="10.1796875" style="367" customWidth="1"/>
    <col min="2564" max="2564" width="9.1796875" style="367"/>
    <col min="2565" max="2565" width="3.453125" style="367" customWidth="1"/>
    <col min="2566" max="2566" width="19.54296875" style="367" customWidth="1"/>
    <col min="2567" max="2567" width="12.26953125" style="367" customWidth="1"/>
    <col min="2568" max="2568" width="10.453125" style="367" customWidth="1"/>
    <col min="2569" max="2569" width="9.1796875" style="367"/>
    <col min="2570" max="2570" width="3.54296875" style="367" customWidth="1"/>
    <col min="2571" max="2571" width="16.453125" style="367" customWidth="1"/>
    <col min="2572" max="2572" width="11.7265625" style="367" customWidth="1"/>
    <col min="2573" max="2573" width="10.1796875" style="367" customWidth="1"/>
    <col min="2574" max="2574" width="15.81640625" style="367" customWidth="1"/>
    <col min="2575" max="2575" width="3.81640625" style="367" customWidth="1"/>
    <col min="2576" max="2576" width="16.453125" style="367" customWidth="1"/>
    <col min="2577" max="2577" width="11.26953125" style="367" customWidth="1"/>
    <col min="2578" max="2578" width="10.26953125" style="367" customWidth="1"/>
    <col min="2579" max="2579" width="10" style="367" customWidth="1"/>
    <col min="2580" max="2815" width="9.1796875" style="367"/>
    <col min="2816" max="2816" width="4" style="367" customWidth="1"/>
    <col min="2817" max="2817" width="15.1796875" style="367" customWidth="1"/>
    <col min="2818" max="2818" width="13.81640625" style="367" customWidth="1"/>
    <col min="2819" max="2819" width="10.1796875" style="367" customWidth="1"/>
    <col min="2820" max="2820" width="9.1796875" style="367"/>
    <col min="2821" max="2821" width="3.453125" style="367" customWidth="1"/>
    <col min="2822" max="2822" width="19.54296875" style="367" customWidth="1"/>
    <col min="2823" max="2823" width="12.26953125" style="367" customWidth="1"/>
    <col min="2824" max="2824" width="10.453125" style="367" customWidth="1"/>
    <col min="2825" max="2825" width="9.1796875" style="367"/>
    <col min="2826" max="2826" width="3.54296875" style="367" customWidth="1"/>
    <col min="2827" max="2827" width="16.453125" style="367" customWidth="1"/>
    <col min="2828" max="2828" width="11.7265625" style="367" customWidth="1"/>
    <col min="2829" max="2829" width="10.1796875" style="367" customWidth="1"/>
    <col min="2830" max="2830" width="15.81640625" style="367" customWidth="1"/>
    <col min="2831" max="2831" width="3.81640625" style="367" customWidth="1"/>
    <col min="2832" max="2832" width="16.453125" style="367" customWidth="1"/>
    <col min="2833" max="2833" width="11.26953125" style="367" customWidth="1"/>
    <col min="2834" max="2834" width="10.26953125" style="367" customWidth="1"/>
    <col min="2835" max="2835" width="10" style="367" customWidth="1"/>
    <col min="2836" max="3071" width="9.1796875" style="367"/>
    <col min="3072" max="3072" width="4" style="367" customWidth="1"/>
    <col min="3073" max="3073" width="15.1796875" style="367" customWidth="1"/>
    <col min="3074" max="3074" width="13.81640625" style="367" customWidth="1"/>
    <col min="3075" max="3075" width="10.1796875" style="367" customWidth="1"/>
    <col min="3076" max="3076" width="9.1796875" style="367"/>
    <col min="3077" max="3077" width="3.453125" style="367" customWidth="1"/>
    <col min="3078" max="3078" width="19.54296875" style="367" customWidth="1"/>
    <col min="3079" max="3079" width="12.26953125" style="367" customWidth="1"/>
    <col min="3080" max="3080" width="10.453125" style="367" customWidth="1"/>
    <col min="3081" max="3081" width="9.1796875" style="367"/>
    <col min="3082" max="3082" width="3.54296875" style="367" customWidth="1"/>
    <col min="3083" max="3083" width="16.453125" style="367" customWidth="1"/>
    <col min="3084" max="3084" width="11.7265625" style="367" customWidth="1"/>
    <col min="3085" max="3085" width="10.1796875" style="367" customWidth="1"/>
    <col min="3086" max="3086" width="15.81640625" style="367" customWidth="1"/>
    <col min="3087" max="3087" width="3.81640625" style="367" customWidth="1"/>
    <col min="3088" max="3088" width="16.453125" style="367" customWidth="1"/>
    <col min="3089" max="3089" width="11.26953125" style="367" customWidth="1"/>
    <col min="3090" max="3090" width="10.26953125" style="367" customWidth="1"/>
    <col min="3091" max="3091" width="10" style="367" customWidth="1"/>
    <col min="3092" max="3327" width="9.1796875" style="367"/>
    <col min="3328" max="3328" width="4" style="367" customWidth="1"/>
    <col min="3329" max="3329" width="15.1796875" style="367" customWidth="1"/>
    <col min="3330" max="3330" width="13.81640625" style="367" customWidth="1"/>
    <col min="3331" max="3331" width="10.1796875" style="367" customWidth="1"/>
    <col min="3332" max="3332" width="9.1796875" style="367"/>
    <col min="3333" max="3333" width="3.453125" style="367" customWidth="1"/>
    <col min="3334" max="3334" width="19.54296875" style="367" customWidth="1"/>
    <col min="3335" max="3335" width="12.26953125" style="367" customWidth="1"/>
    <col min="3336" max="3336" width="10.453125" style="367" customWidth="1"/>
    <col min="3337" max="3337" width="9.1796875" style="367"/>
    <col min="3338" max="3338" width="3.54296875" style="367" customWidth="1"/>
    <col min="3339" max="3339" width="16.453125" style="367" customWidth="1"/>
    <col min="3340" max="3340" width="11.7265625" style="367" customWidth="1"/>
    <col min="3341" max="3341" width="10.1796875" style="367" customWidth="1"/>
    <col min="3342" max="3342" width="15.81640625" style="367" customWidth="1"/>
    <col min="3343" max="3343" width="3.81640625" style="367" customWidth="1"/>
    <col min="3344" max="3344" width="16.453125" style="367" customWidth="1"/>
    <col min="3345" max="3345" width="11.26953125" style="367" customWidth="1"/>
    <col min="3346" max="3346" width="10.26953125" style="367" customWidth="1"/>
    <col min="3347" max="3347" width="10" style="367" customWidth="1"/>
    <col min="3348" max="3583" width="9.1796875" style="367"/>
    <col min="3584" max="3584" width="4" style="367" customWidth="1"/>
    <col min="3585" max="3585" width="15.1796875" style="367" customWidth="1"/>
    <col min="3586" max="3586" width="13.81640625" style="367" customWidth="1"/>
    <col min="3587" max="3587" width="10.1796875" style="367" customWidth="1"/>
    <col min="3588" max="3588" width="9.1796875" style="367"/>
    <col min="3589" max="3589" width="3.453125" style="367" customWidth="1"/>
    <col min="3590" max="3590" width="19.54296875" style="367" customWidth="1"/>
    <col min="3591" max="3591" width="12.26953125" style="367" customWidth="1"/>
    <col min="3592" max="3592" width="10.453125" style="367" customWidth="1"/>
    <col min="3593" max="3593" width="9.1796875" style="367"/>
    <col min="3594" max="3594" width="3.54296875" style="367" customWidth="1"/>
    <col min="3595" max="3595" width="16.453125" style="367" customWidth="1"/>
    <col min="3596" max="3596" width="11.7265625" style="367" customWidth="1"/>
    <col min="3597" max="3597" width="10.1796875" style="367" customWidth="1"/>
    <col min="3598" max="3598" width="15.81640625" style="367" customWidth="1"/>
    <col min="3599" max="3599" width="3.81640625" style="367" customWidth="1"/>
    <col min="3600" max="3600" width="16.453125" style="367" customWidth="1"/>
    <col min="3601" max="3601" width="11.26953125" style="367" customWidth="1"/>
    <col min="3602" max="3602" width="10.26953125" style="367" customWidth="1"/>
    <col min="3603" max="3603" width="10" style="367" customWidth="1"/>
    <col min="3604" max="3839" width="9.1796875" style="367"/>
    <col min="3840" max="3840" width="4" style="367" customWidth="1"/>
    <col min="3841" max="3841" width="15.1796875" style="367" customWidth="1"/>
    <col min="3842" max="3842" width="13.81640625" style="367" customWidth="1"/>
    <col min="3843" max="3843" width="10.1796875" style="367" customWidth="1"/>
    <col min="3844" max="3844" width="9.1796875" style="367"/>
    <col min="3845" max="3845" width="3.453125" style="367" customWidth="1"/>
    <col min="3846" max="3846" width="19.54296875" style="367" customWidth="1"/>
    <col min="3847" max="3847" width="12.26953125" style="367" customWidth="1"/>
    <col min="3848" max="3848" width="10.453125" style="367" customWidth="1"/>
    <col min="3849" max="3849" width="9.1796875" style="367"/>
    <col min="3850" max="3850" width="3.54296875" style="367" customWidth="1"/>
    <col min="3851" max="3851" width="16.453125" style="367" customWidth="1"/>
    <col min="3852" max="3852" width="11.7265625" style="367" customWidth="1"/>
    <col min="3853" max="3853" width="10.1796875" style="367" customWidth="1"/>
    <col min="3854" max="3854" width="15.81640625" style="367" customWidth="1"/>
    <col min="3855" max="3855" width="3.81640625" style="367" customWidth="1"/>
    <col min="3856" max="3856" width="16.453125" style="367" customWidth="1"/>
    <col min="3857" max="3857" width="11.26953125" style="367" customWidth="1"/>
    <col min="3858" max="3858" width="10.26953125" style="367" customWidth="1"/>
    <col min="3859" max="3859" width="10" style="367" customWidth="1"/>
    <col min="3860" max="4095" width="9.1796875" style="367"/>
    <col min="4096" max="4096" width="4" style="367" customWidth="1"/>
    <col min="4097" max="4097" width="15.1796875" style="367" customWidth="1"/>
    <col min="4098" max="4098" width="13.81640625" style="367" customWidth="1"/>
    <col min="4099" max="4099" width="10.1796875" style="367" customWidth="1"/>
    <col min="4100" max="4100" width="9.1796875" style="367"/>
    <col min="4101" max="4101" width="3.453125" style="367" customWidth="1"/>
    <col min="4102" max="4102" width="19.54296875" style="367" customWidth="1"/>
    <col min="4103" max="4103" width="12.26953125" style="367" customWidth="1"/>
    <col min="4104" max="4104" width="10.453125" style="367" customWidth="1"/>
    <col min="4105" max="4105" width="9.1796875" style="367"/>
    <col min="4106" max="4106" width="3.54296875" style="367" customWidth="1"/>
    <col min="4107" max="4107" width="16.453125" style="367" customWidth="1"/>
    <col min="4108" max="4108" width="11.7265625" style="367" customWidth="1"/>
    <col min="4109" max="4109" width="10.1796875" style="367" customWidth="1"/>
    <col min="4110" max="4110" width="15.81640625" style="367" customWidth="1"/>
    <col min="4111" max="4111" width="3.81640625" style="367" customWidth="1"/>
    <col min="4112" max="4112" width="16.453125" style="367" customWidth="1"/>
    <col min="4113" max="4113" width="11.26953125" style="367" customWidth="1"/>
    <col min="4114" max="4114" width="10.26953125" style="367" customWidth="1"/>
    <col min="4115" max="4115" width="10" style="367" customWidth="1"/>
    <col min="4116" max="4351" width="9.1796875" style="367"/>
    <col min="4352" max="4352" width="4" style="367" customWidth="1"/>
    <col min="4353" max="4353" width="15.1796875" style="367" customWidth="1"/>
    <col min="4354" max="4354" width="13.81640625" style="367" customWidth="1"/>
    <col min="4355" max="4355" width="10.1796875" style="367" customWidth="1"/>
    <col min="4356" max="4356" width="9.1796875" style="367"/>
    <col min="4357" max="4357" width="3.453125" style="367" customWidth="1"/>
    <col min="4358" max="4358" width="19.54296875" style="367" customWidth="1"/>
    <col min="4359" max="4359" width="12.26953125" style="367" customWidth="1"/>
    <col min="4360" max="4360" width="10.453125" style="367" customWidth="1"/>
    <col min="4361" max="4361" width="9.1796875" style="367"/>
    <col min="4362" max="4362" width="3.54296875" style="367" customWidth="1"/>
    <col min="4363" max="4363" width="16.453125" style="367" customWidth="1"/>
    <col min="4364" max="4364" width="11.7265625" style="367" customWidth="1"/>
    <col min="4365" max="4365" width="10.1796875" style="367" customWidth="1"/>
    <col min="4366" max="4366" width="15.81640625" style="367" customWidth="1"/>
    <col min="4367" max="4367" width="3.81640625" style="367" customWidth="1"/>
    <col min="4368" max="4368" width="16.453125" style="367" customWidth="1"/>
    <col min="4369" max="4369" width="11.26953125" style="367" customWidth="1"/>
    <col min="4370" max="4370" width="10.26953125" style="367" customWidth="1"/>
    <col min="4371" max="4371" width="10" style="367" customWidth="1"/>
    <col min="4372" max="4607" width="9.1796875" style="367"/>
    <col min="4608" max="4608" width="4" style="367" customWidth="1"/>
    <col min="4609" max="4609" width="15.1796875" style="367" customWidth="1"/>
    <col min="4610" max="4610" width="13.81640625" style="367" customWidth="1"/>
    <col min="4611" max="4611" width="10.1796875" style="367" customWidth="1"/>
    <col min="4612" max="4612" width="9.1796875" style="367"/>
    <col min="4613" max="4613" width="3.453125" style="367" customWidth="1"/>
    <col min="4614" max="4614" width="19.54296875" style="367" customWidth="1"/>
    <col min="4615" max="4615" width="12.26953125" style="367" customWidth="1"/>
    <col min="4616" max="4616" width="10.453125" style="367" customWidth="1"/>
    <col min="4617" max="4617" width="9.1796875" style="367"/>
    <col min="4618" max="4618" width="3.54296875" style="367" customWidth="1"/>
    <col min="4619" max="4619" width="16.453125" style="367" customWidth="1"/>
    <col min="4620" max="4620" width="11.7265625" style="367" customWidth="1"/>
    <col min="4621" max="4621" width="10.1796875" style="367" customWidth="1"/>
    <col min="4622" max="4622" width="15.81640625" style="367" customWidth="1"/>
    <col min="4623" max="4623" width="3.81640625" style="367" customWidth="1"/>
    <col min="4624" max="4624" width="16.453125" style="367" customWidth="1"/>
    <col min="4625" max="4625" width="11.26953125" style="367" customWidth="1"/>
    <col min="4626" max="4626" width="10.26953125" style="367" customWidth="1"/>
    <col min="4627" max="4627" width="10" style="367" customWidth="1"/>
    <col min="4628" max="4863" width="9.1796875" style="367"/>
    <col min="4864" max="4864" width="4" style="367" customWidth="1"/>
    <col min="4865" max="4865" width="15.1796875" style="367" customWidth="1"/>
    <col min="4866" max="4866" width="13.81640625" style="367" customWidth="1"/>
    <col min="4867" max="4867" width="10.1796875" style="367" customWidth="1"/>
    <col min="4868" max="4868" width="9.1796875" style="367"/>
    <col min="4869" max="4869" width="3.453125" style="367" customWidth="1"/>
    <col min="4870" max="4870" width="19.54296875" style="367" customWidth="1"/>
    <col min="4871" max="4871" width="12.26953125" style="367" customWidth="1"/>
    <col min="4872" max="4872" width="10.453125" style="367" customWidth="1"/>
    <col min="4873" max="4873" width="9.1796875" style="367"/>
    <col min="4874" max="4874" width="3.54296875" style="367" customWidth="1"/>
    <col min="4875" max="4875" width="16.453125" style="367" customWidth="1"/>
    <col min="4876" max="4876" width="11.7265625" style="367" customWidth="1"/>
    <col min="4877" max="4877" width="10.1796875" style="367" customWidth="1"/>
    <col min="4878" max="4878" width="15.81640625" style="367" customWidth="1"/>
    <col min="4879" max="4879" width="3.81640625" style="367" customWidth="1"/>
    <col min="4880" max="4880" width="16.453125" style="367" customWidth="1"/>
    <col min="4881" max="4881" width="11.26953125" style="367" customWidth="1"/>
    <col min="4882" max="4882" width="10.26953125" style="367" customWidth="1"/>
    <col min="4883" max="4883" width="10" style="367" customWidth="1"/>
    <col min="4884" max="5119" width="9.1796875" style="367"/>
    <col min="5120" max="5120" width="4" style="367" customWidth="1"/>
    <col min="5121" max="5121" width="15.1796875" style="367" customWidth="1"/>
    <col min="5122" max="5122" width="13.81640625" style="367" customWidth="1"/>
    <col min="5123" max="5123" width="10.1796875" style="367" customWidth="1"/>
    <col min="5124" max="5124" width="9.1796875" style="367"/>
    <col min="5125" max="5125" width="3.453125" style="367" customWidth="1"/>
    <col min="5126" max="5126" width="19.54296875" style="367" customWidth="1"/>
    <col min="5127" max="5127" width="12.26953125" style="367" customWidth="1"/>
    <col min="5128" max="5128" width="10.453125" style="367" customWidth="1"/>
    <col min="5129" max="5129" width="9.1796875" style="367"/>
    <col min="5130" max="5130" width="3.54296875" style="367" customWidth="1"/>
    <col min="5131" max="5131" width="16.453125" style="367" customWidth="1"/>
    <col min="5132" max="5132" width="11.7265625" style="367" customWidth="1"/>
    <col min="5133" max="5133" width="10.1796875" style="367" customWidth="1"/>
    <col min="5134" max="5134" width="15.81640625" style="367" customWidth="1"/>
    <col min="5135" max="5135" width="3.81640625" style="367" customWidth="1"/>
    <col min="5136" max="5136" width="16.453125" style="367" customWidth="1"/>
    <col min="5137" max="5137" width="11.26953125" style="367" customWidth="1"/>
    <col min="5138" max="5138" width="10.26953125" style="367" customWidth="1"/>
    <col min="5139" max="5139" width="10" style="367" customWidth="1"/>
    <col min="5140" max="5375" width="9.1796875" style="367"/>
    <col min="5376" max="5376" width="4" style="367" customWidth="1"/>
    <col min="5377" max="5377" width="15.1796875" style="367" customWidth="1"/>
    <col min="5378" max="5378" width="13.81640625" style="367" customWidth="1"/>
    <col min="5379" max="5379" width="10.1796875" style="367" customWidth="1"/>
    <col min="5380" max="5380" width="9.1796875" style="367"/>
    <col min="5381" max="5381" width="3.453125" style="367" customWidth="1"/>
    <col min="5382" max="5382" width="19.54296875" style="367" customWidth="1"/>
    <col min="5383" max="5383" width="12.26953125" style="367" customWidth="1"/>
    <col min="5384" max="5384" width="10.453125" style="367" customWidth="1"/>
    <col min="5385" max="5385" width="9.1796875" style="367"/>
    <col min="5386" max="5386" width="3.54296875" style="367" customWidth="1"/>
    <col min="5387" max="5387" width="16.453125" style="367" customWidth="1"/>
    <col min="5388" max="5388" width="11.7265625" style="367" customWidth="1"/>
    <col min="5389" max="5389" width="10.1796875" style="367" customWidth="1"/>
    <col min="5390" max="5390" width="15.81640625" style="367" customWidth="1"/>
    <col min="5391" max="5391" width="3.81640625" style="367" customWidth="1"/>
    <col min="5392" max="5392" width="16.453125" style="367" customWidth="1"/>
    <col min="5393" max="5393" width="11.26953125" style="367" customWidth="1"/>
    <col min="5394" max="5394" width="10.26953125" style="367" customWidth="1"/>
    <col min="5395" max="5395" width="10" style="367" customWidth="1"/>
    <col min="5396" max="5631" width="9.1796875" style="367"/>
    <col min="5632" max="5632" width="4" style="367" customWidth="1"/>
    <col min="5633" max="5633" width="15.1796875" style="367" customWidth="1"/>
    <col min="5634" max="5634" width="13.81640625" style="367" customWidth="1"/>
    <col min="5635" max="5635" width="10.1796875" style="367" customWidth="1"/>
    <col min="5636" max="5636" width="9.1796875" style="367"/>
    <col min="5637" max="5637" width="3.453125" style="367" customWidth="1"/>
    <col min="5638" max="5638" width="19.54296875" style="367" customWidth="1"/>
    <col min="5639" max="5639" width="12.26953125" style="367" customWidth="1"/>
    <col min="5640" max="5640" width="10.453125" style="367" customWidth="1"/>
    <col min="5641" max="5641" width="9.1796875" style="367"/>
    <col min="5642" max="5642" width="3.54296875" style="367" customWidth="1"/>
    <col min="5643" max="5643" width="16.453125" style="367" customWidth="1"/>
    <col min="5644" max="5644" width="11.7265625" style="367" customWidth="1"/>
    <col min="5645" max="5645" width="10.1796875" style="367" customWidth="1"/>
    <col min="5646" max="5646" width="15.81640625" style="367" customWidth="1"/>
    <col min="5647" max="5647" width="3.81640625" style="367" customWidth="1"/>
    <col min="5648" max="5648" width="16.453125" style="367" customWidth="1"/>
    <col min="5649" max="5649" width="11.26953125" style="367" customWidth="1"/>
    <col min="5650" max="5650" width="10.26953125" style="367" customWidth="1"/>
    <col min="5651" max="5651" width="10" style="367" customWidth="1"/>
    <col min="5652" max="5887" width="9.1796875" style="367"/>
    <col min="5888" max="5888" width="4" style="367" customWidth="1"/>
    <col min="5889" max="5889" width="15.1796875" style="367" customWidth="1"/>
    <col min="5890" max="5890" width="13.81640625" style="367" customWidth="1"/>
    <col min="5891" max="5891" width="10.1796875" style="367" customWidth="1"/>
    <col min="5892" max="5892" width="9.1796875" style="367"/>
    <col min="5893" max="5893" width="3.453125" style="367" customWidth="1"/>
    <col min="5894" max="5894" width="19.54296875" style="367" customWidth="1"/>
    <col min="5895" max="5895" width="12.26953125" style="367" customWidth="1"/>
    <col min="5896" max="5896" width="10.453125" style="367" customWidth="1"/>
    <col min="5897" max="5897" width="9.1796875" style="367"/>
    <col min="5898" max="5898" width="3.54296875" style="367" customWidth="1"/>
    <col min="5899" max="5899" width="16.453125" style="367" customWidth="1"/>
    <col min="5900" max="5900" width="11.7265625" style="367" customWidth="1"/>
    <col min="5901" max="5901" width="10.1796875" style="367" customWidth="1"/>
    <col min="5902" max="5902" width="15.81640625" style="367" customWidth="1"/>
    <col min="5903" max="5903" width="3.81640625" style="367" customWidth="1"/>
    <col min="5904" max="5904" width="16.453125" style="367" customWidth="1"/>
    <col min="5905" max="5905" width="11.26953125" style="367" customWidth="1"/>
    <col min="5906" max="5906" width="10.26953125" style="367" customWidth="1"/>
    <col min="5907" max="5907" width="10" style="367" customWidth="1"/>
    <col min="5908" max="6143" width="9.1796875" style="367"/>
    <col min="6144" max="6144" width="4" style="367" customWidth="1"/>
    <col min="6145" max="6145" width="15.1796875" style="367" customWidth="1"/>
    <col min="6146" max="6146" width="13.81640625" style="367" customWidth="1"/>
    <col min="6147" max="6147" width="10.1796875" style="367" customWidth="1"/>
    <col min="6148" max="6148" width="9.1796875" style="367"/>
    <col min="6149" max="6149" width="3.453125" style="367" customWidth="1"/>
    <col min="6150" max="6150" width="19.54296875" style="367" customWidth="1"/>
    <col min="6151" max="6151" width="12.26953125" style="367" customWidth="1"/>
    <col min="6152" max="6152" width="10.453125" style="367" customWidth="1"/>
    <col min="6153" max="6153" width="9.1796875" style="367"/>
    <col min="6154" max="6154" width="3.54296875" style="367" customWidth="1"/>
    <col min="6155" max="6155" width="16.453125" style="367" customWidth="1"/>
    <col min="6156" max="6156" width="11.7265625" style="367" customWidth="1"/>
    <col min="6157" max="6157" width="10.1796875" style="367" customWidth="1"/>
    <col min="6158" max="6158" width="15.81640625" style="367" customWidth="1"/>
    <col min="6159" max="6159" width="3.81640625" style="367" customWidth="1"/>
    <col min="6160" max="6160" width="16.453125" style="367" customWidth="1"/>
    <col min="6161" max="6161" width="11.26953125" style="367" customWidth="1"/>
    <col min="6162" max="6162" width="10.26953125" style="367" customWidth="1"/>
    <col min="6163" max="6163" width="10" style="367" customWidth="1"/>
    <col min="6164" max="6399" width="9.1796875" style="367"/>
    <col min="6400" max="6400" width="4" style="367" customWidth="1"/>
    <col min="6401" max="6401" width="15.1796875" style="367" customWidth="1"/>
    <col min="6402" max="6402" width="13.81640625" style="367" customWidth="1"/>
    <col min="6403" max="6403" width="10.1796875" style="367" customWidth="1"/>
    <col min="6404" max="6404" width="9.1796875" style="367"/>
    <col min="6405" max="6405" width="3.453125" style="367" customWidth="1"/>
    <col min="6406" max="6406" width="19.54296875" style="367" customWidth="1"/>
    <col min="6407" max="6407" width="12.26953125" style="367" customWidth="1"/>
    <col min="6408" max="6408" width="10.453125" style="367" customWidth="1"/>
    <col min="6409" max="6409" width="9.1796875" style="367"/>
    <col min="6410" max="6410" width="3.54296875" style="367" customWidth="1"/>
    <col min="6411" max="6411" width="16.453125" style="367" customWidth="1"/>
    <col min="6412" max="6412" width="11.7265625" style="367" customWidth="1"/>
    <col min="6413" max="6413" width="10.1796875" style="367" customWidth="1"/>
    <col min="6414" max="6414" width="15.81640625" style="367" customWidth="1"/>
    <col min="6415" max="6415" width="3.81640625" style="367" customWidth="1"/>
    <col min="6416" max="6416" width="16.453125" style="367" customWidth="1"/>
    <col min="6417" max="6417" width="11.26953125" style="367" customWidth="1"/>
    <col min="6418" max="6418" width="10.26953125" style="367" customWidth="1"/>
    <col min="6419" max="6419" width="10" style="367" customWidth="1"/>
    <col min="6420" max="6655" width="9.1796875" style="367"/>
    <col min="6656" max="6656" width="4" style="367" customWidth="1"/>
    <col min="6657" max="6657" width="15.1796875" style="367" customWidth="1"/>
    <col min="6658" max="6658" width="13.81640625" style="367" customWidth="1"/>
    <col min="6659" max="6659" width="10.1796875" style="367" customWidth="1"/>
    <col min="6660" max="6660" width="9.1796875" style="367"/>
    <col min="6661" max="6661" width="3.453125" style="367" customWidth="1"/>
    <col min="6662" max="6662" width="19.54296875" style="367" customWidth="1"/>
    <col min="6663" max="6663" width="12.26953125" style="367" customWidth="1"/>
    <col min="6664" max="6664" width="10.453125" style="367" customWidth="1"/>
    <col min="6665" max="6665" width="9.1796875" style="367"/>
    <col min="6666" max="6666" width="3.54296875" style="367" customWidth="1"/>
    <col min="6667" max="6667" width="16.453125" style="367" customWidth="1"/>
    <col min="6668" max="6668" width="11.7265625" style="367" customWidth="1"/>
    <col min="6669" max="6669" width="10.1796875" style="367" customWidth="1"/>
    <col min="6670" max="6670" width="15.81640625" style="367" customWidth="1"/>
    <col min="6671" max="6671" width="3.81640625" style="367" customWidth="1"/>
    <col min="6672" max="6672" width="16.453125" style="367" customWidth="1"/>
    <col min="6673" max="6673" width="11.26953125" style="367" customWidth="1"/>
    <col min="6674" max="6674" width="10.26953125" style="367" customWidth="1"/>
    <col min="6675" max="6675" width="10" style="367" customWidth="1"/>
    <col min="6676" max="6911" width="9.1796875" style="367"/>
    <col min="6912" max="6912" width="4" style="367" customWidth="1"/>
    <col min="6913" max="6913" width="15.1796875" style="367" customWidth="1"/>
    <col min="6914" max="6914" width="13.81640625" style="367" customWidth="1"/>
    <col min="6915" max="6915" width="10.1796875" style="367" customWidth="1"/>
    <col min="6916" max="6916" width="9.1796875" style="367"/>
    <col min="6917" max="6917" width="3.453125" style="367" customWidth="1"/>
    <col min="6918" max="6918" width="19.54296875" style="367" customWidth="1"/>
    <col min="6919" max="6919" width="12.26953125" style="367" customWidth="1"/>
    <col min="6920" max="6920" width="10.453125" style="367" customWidth="1"/>
    <col min="6921" max="6921" width="9.1796875" style="367"/>
    <col min="6922" max="6922" width="3.54296875" style="367" customWidth="1"/>
    <col min="6923" max="6923" width="16.453125" style="367" customWidth="1"/>
    <col min="6924" max="6924" width="11.7265625" style="367" customWidth="1"/>
    <col min="6925" max="6925" width="10.1796875" style="367" customWidth="1"/>
    <col min="6926" max="6926" width="15.81640625" style="367" customWidth="1"/>
    <col min="6927" max="6927" width="3.81640625" style="367" customWidth="1"/>
    <col min="6928" max="6928" width="16.453125" style="367" customWidth="1"/>
    <col min="6929" max="6929" width="11.26953125" style="367" customWidth="1"/>
    <col min="6930" max="6930" width="10.26953125" style="367" customWidth="1"/>
    <col min="6931" max="6931" width="10" style="367" customWidth="1"/>
    <col min="6932" max="7167" width="9.1796875" style="367"/>
    <col min="7168" max="7168" width="4" style="367" customWidth="1"/>
    <col min="7169" max="7169" width="15.1796875" style="367" customWidth="1"/>
    <col min="7170" max="7170" width="13.81640625" style="367" customWidth="1"/>
    <col min="7171" max="7171" width="10.1796875" style="367" customWidth="1"/>
    <col min="7172" max="7172" width="9.1796875" style="367"/>
    <col min="7173" max="7173" width="3.453125" style="367" customWidth="1"/>
    <col min="7174" max="7174" width="19.54296875" style="367" customWidth="1"/>
    <col min="7175" max="7175" width="12.26953125" style="367" customWidth="1"/>
    <col min="7176" max="7176" width="10.453125" style="367" customWidth="1"/>
    <col min="7177" max="7177" width="9.1796875" style="367"/>
    <col min="7178" max="7178" width="3.54296875" style="367" customWidth="1"/>
    <col min="7179" max="7179" width="16.453125" style="367" customWidth="1"/>
    <col min="7180" max="7180" width="11.7265625" style="367" customWidth="1"/>
    <col min="7181" max="7181" width="10.1796875" style="367" customWidth="1"/>
    <col min="7182" max="7182" width="15.81640625" style="367" customWidth="1"/>
    <col min="7183" max="7183" width="3.81640625" style="367" customWidth="1"/>
    <col min="7184" max="7184" width="16.453125" style="367" customWidth="1"/>
    <col min="7185" max="7185" width="11.26953125" style="367" customWidth="1"/>
    <col min="7186" max="7186" width="10.26953125" style="367" customWidth="1"/>
    <col min="7187" max="7187" width="10" style="367" customWidth="1"/>
    <col min="7188" max="7423" width="9.1796875" style="367"/>
    <col min="7424" max="7424" width="4" style="367" customWidth="1"/>
    <col min="7425" max="7425" width="15.1796875" style="367" customWidth="1"/>
    <col min="7426" max="7426" width="13.81640625" style="367" customWidth="1"/>
    <col min="7427" max="7427" width="10.1796875" style="367" customWidth="1"/>
    <col min="7428" max="7428" width="9.1796875" style="367"/>
    <col min="7429" max="7429" width="3.453125" style="367" customWidth="1"/>
    <col min="7430" max="7430" width="19.54296875" style="367" customWidth="1"/>
    <col min="7431" max="7431" width="12.26953125" style="367" customWidth="1"/>
    <col min="7432" max="7432" width="10.453125" style="367" customWidth="1"/>
    <col min="7433" max="7433" width="9.1796875" style="367"/>
    <col min="7434" max="7434" width="3.54296875" style="367" customWidth="1"/>
    <col min="7435" max="7435" width="16.453125" style="367" customWidth="1"/>
    <col min="7436" max="7436" width="11.7265625" style="367" customWidth="1"/>
    <col min="7437" max="7437" width="10.1796875" style="367" customWidth="1"/>
    <col min="7438" max="7438" width="15.81640625" style="367" customWidth="1"/>
    <col min="7439" max="7439" width="3.81640625" style="367" customWidth="1"/>
    <col min="7440" max="7440" width="16.453125" style="367" customWidth="1"/>
    <col min="7441" max="7441" width="11.26953125" style="367" customWidth="1"/>
    <col min="7442" max="7442" width="10.26953125" style="367" customWidth="1"/>
    <col min="7443" max="7443" width="10" style="367" customWidth="1"/>
    <col min="7444" max="7679" width="9.1796875" style="367"/>
    <col min="7680" max="7680" width="4" style="367" customWidth="1"/>
    <col min="7681" max="7681" width="15.1796875" style="367" customWidth="1"/>
    <col min="7682" max="7682" width="13.81640625" style="367" customWidth="1"/>
    <col min="7683" max="7683" width="10.1796875" style="367" customWidth="1"/>
    <col min="7684" max="7684" width="9.1796875" style="367"/>
    <col min="7685" max="7685" width="3.453125" style="367" customWidth="1"/>
    <col min="7686" max="7686" width="19.54296875" style="367" customWidth="1"/>
    <col min="7687" max="7687" width="12.26953125" style="367" customWidth="1"/>
    <col min="7688" max="7688" width="10.453125" style="367" customWidth="1"/>
    <col min="7689" max="7689" width="9.1796875" style="367"/>
    <col min="7690" max="7690" width="3.54296875" style="367" customWidth="1"/>
    <col min="7691" max="7691" width="16.453125" style="367" customWidth="1"/>
    <col min="7692" max="7692" width="11.7265625" style="367" customWidth="1"/>
    <col min="7693" max="7693" width="10.1796875" style="367" customWidth="1"/>
    <col min="7694" max="7694" width="15.81640625" style="367" customWidth="1"/>
    <col min="7695" max="7695" width="3.81640625" style="367" customWidth="1"/>
    <col min="7696" max="7696" width="16.453125" style="367" customWidth="1"/>
    <col min="7697" max="7697" width="11.26953125" style="367" customWidth="1"/>
    <col min="7698" max="7698" width="10.26953125" style="367" customWidth="1"/>
    <col min="7699" max="7699" width="10" style="367" customWidth="1"/>
    <col min="7700" max="7935" width="9.1796875" style="367"/>
    <col min="7936" max="7936" width="4" style="367" customWidth="1"/>
    <col min="7937" max="7937" width="15.1796875" style="367" customWidth="1"/>
    <col min="7938" max="7938" width="13.81640625" style="367" customWidth="1"/>
    <col min="7939" max="7939" width="10.1796875" style="367" customWidth="1"/>
    <col min="7940" max="7940" width="9.1796875" style="367"/>
    <col min="7941" max="7941" width="3.453125" style="367" customWidth="1"/>
    <col min="7942" max="7942" width="19.54296875" style="367" customWidth="1"/>
    <col min="7943" max="7943" width="12.26953125" style="367" customWidth="1"/>
    <col min="7944" max="7944" width="10.453125" style="367" customWidth="1"/>
    <col min="7945" max="7945" width="9.1796875" style="367"/>
    <col min="7946" max="7946" width="3.54296875" style="367" customWidth="1"/>
    <col min="7947" max="7947" width="16.453125" style="367" customWidth="1"/>
    <col min="7948" max="7948" width="11.7265625" style="367" customWidth="1"/>
    <col min="7949" max="7949" width="10.1796875" style="367" customWidth="1"/>
    <col min="7950" max="7950" width="15.81640625" style="367" customWidth="1"/>
    <col min="7951" max="7951" width="3.81640625" style="367" customWidth="1"/>
    <col min="7952" max="7952" width="16.453125" style="367" customWidth="1"/>
    <col min="7953" max="7953" width="11.26953125" style="367" customWidth="1"/>
    <col min="7954" max="7954" width="10.26953125" style="367" customWidth="1"/>
    <col min="7955" max="7955" width="10" style="367" customWidth="1"/>
    <col min="7956" max="8191" width="9.1796875" style="367"/>
    <col min="8192" max="8192" width="4" style="367" customWidth="1"/>
    <col min="8193" max="8193" width="15.1796875" style="367" customWidth="1"/>
    <col min="8194" max="8194" width="13.81640625" style="367" customWidth="1"/>
    <col min="8195" max="8195" width="10.1796875" style="367" customWidth="1"/>
    <col min="8196" max="8196" width="9.1796875" style="367"/>
    <col min="8197" max="8197" width="3.453125" style="367" customWidth="1"/>
    <col min="8198" max="8198" width="19.54296875" style="367" customWidth="1"/>
    <col min="8199" max="8199" width="12.26953125" style="367" customWidth="1"/>
    <col min="8200" max="8200" width="10.453125" style="367" customWidth="1"/>
    <col min="8201" max="8201" width="9.1796875" style="367"/>
    <col min="8202" max="8202" width="3.54296875" style="367" customWidth="1"/>
    <col min="8203" max="8203" width="16.453125" style="367" customWidth="1"/>
    <col min="8204" max="8204" width="11.7265625" style="367" customWidth="1"/>
    <col min="8205" max="8205" width="10.1796875" style="367" customWidth="1"/>
    <col min="8206" max="8206" width="15.81640625" style="367" customWidth="1"/>
    <col min="8207" max="8207" width="3.81640625" style="367" customWidth="1"/>
    <col min="8208" max="8208" width="16.453125" style="367" customWidth="1"/>
    <col min="8209" max="8209" width="11.26953125" style="367" customWidth="1"/>
    <col min="8210" max="8210" width="10.26953125" style="367" customWidth="1"/>
    <col min="8211" max="8211" width="10" style="367" customWidth="1"/>
    <col min="8212" max="8447" width="9.1796875" style="367"/>
    <col min="8448" max="8448" width="4" style="367" customWidth="1"/>
    <col min="8449" max="8449" width="15.1796875" style="367" customWidth="1"/>
    <col min="8450" max="8450" width="13.81640625" style="367" customWidth="1"/>
    <col min="8451" max="8451" width="10.1796875" style="367" customWidth="1"/>
    <col min="8452" max="8452" width="9.1796875" style="367"/>
    <col min="8453" max="8453" width="3.453125" style="367" customWidth="1"/>
    <col min="8454" max="8454" width="19.54296875" style="367" customWidth="1"/>
    <col min="8455" max="8455" width="12.26953125" style="367" customWidth="1"/>
    <col min="8456" max="8456" width="10.453125" style="367" customWidth="1"/>
    <col min="8457" max="8457" width="9.1796875" style="367"/>
    <col min="8458" max="8458" width="3.54296875" style="367" customWidth="1"/>
    <col min="8459" max="8459" width="16.453125" style="367" customWidth="1"/>
    <col min="8460" max="8460" width="11.7265625" style="367" customWidth="1"/>
    <col min="8461" max="8461" width="10.1796875" style="367" customWidth="1"/>
    <col min="8462" max="8462" width="15.81640625" style="367" customWidth="1"/>
    <col min="8463" max="8463" width="3.81640625" style="367" customWidth="1"/>
    <col min="8464" max="8464" width="16.453125" style="367" customWidth="1"/>
    <col min="8465" max="8465" width="11.26953125" style="367" customWidth="1"/>
    <col min="8466" max="8466" width="10.26953125" style="367" customWidth="1"/>
    <col min="8467" max="8467" width="10" style="367" customWidth="1"/>
    <col min="8468" max="8703" width="9.1796875" style="367"/>
    <col min="8704" max="8704" width="4" style="367" customWidth="1"/>
    <col min="8705" max="8705" width="15.1796875" style="367" customWidth="1"/>
    <col min="8706" max="8706" width="13.81640625" style="367" customWidth="1"/>
    <col min="8707" max="8707" width="10.1796875" style="367" customWidth="1"/>
    <col min="8708" max="8708" width="9.1796875" style="367"/>
    <col min="8709" max="8709" width="3.453125" style="367" customWidth="1"/>
    <col min="8710" max="8710" width="19.54296875" style="367" customWidth="1"/>
    <col min="8711" max="8711" width="12.26953125" style="367" customWidth="1"/>
    <col min="8712" max="8712" width="10.453125" style="367" customWidth="1"/>
    <col min="8713" max="8713" width="9.1796875" style="367"/>
    <col min="8714" max="8714" width="3.54296875" style="367" customWidth="1"/>
    <col min="8715" max="8715" width="16.453125" style="367" customWidth="1"/>
    <col min="8716" max="8716" width="11.7265625" style="367" customWidth="1"/>
    <col min="8717" max="8717" width="10.1796875" style="367" customWidth="1"/>
    <col min="8718" max="8718" width="15.81640625" style="367" customWidth="1"/>
    <col min="8719" max="8719" width="3.81640625" style="367" customWidth="1"/>
    <col min="8720" max="8720" width="16.453125" style="367" customWidth="1"/>
    <col min="8721" max="8721" width="11.26953125" style="367" customWidth="1"/>
    <col min="8722" max="8722" width="10.26953125" style="367" customWidth="1"/>
    <col min="8723" max="8723" width="10" style="367" customWidth="1"/>
    <col min="8724" max="8959" width="9.1796875" style="367"/>
    <col min="8960" max="8960" width="4" style="367" customWidth="1"/>
    <col min="8961" max="8961" width="15.1796875" style="367" customWidth="1"/>
    <col min="8962" max="8962" width="13.81640625" style="367" customWidth="1"/>
    <col min="8963" max="8963" width="10.1796875" style="367" customWidth="1"/>
    <col min="8964" max="8964" width="9.1796875" style="367"/>
    <col min="8965" max="8965" width="3.453125" style="367" customWidth="1"/>
    <col min="8966" max="8966" width="19.54296875" style="367" customWidth="1"/>
    <col min="8967" max="8967" width="12.26953125" style="367" customWidth="1"/>
    <col min="8968" max="8968" width="10.453125" style="367" customWidth="1"/>
    <col min="8969" max="8969" width="9.1796875" style="367"/>
    <col min="8970" max="8970" width="3.54296875" style="367" customWidth="1"/>
    <col min="8971" max="8971" width="16.453125" style="367" customWidth="1"/>
    <col min="8972" max="8972" width="11.7265625" style="367" customWidth="1"/>
    <col min="8973" max="8973" width="10.1796875" style="367" customWidth="1"/>
    <col min="8974" max="8974" width="15.81640625" style="367" customWidth="1"/>
    <col min="8975" max="8975" width="3.81640625" style="367" customWidth="1"/>
    <col min="8976" max="8976" width="16.453125" style="367" customWidth="1"/>
    <col min="8977" max="8977" width="11.26953125" style="367" customWidth="1"/>
    <col min="8978" max="8978" width="10.26953125" style="367" customWidth="1"/>
    <col min="8979" max="8979" width="10" style="367" customWidth="1"/>
    <col min="8980" max="9215" width="9.1796875" style="367"/>
    <col min="9216" max="9216" width="4" style="367" customWidth="1"/>
    <col min="9217" max="9217" width="15.1796875" style="367" customWidth="1"/>
    <col min="9218" max="9218" width="13.81640625" style="367" customWidth="1"/>
    <col min="9219" max="9219" width="10.1796875" style="367" customWidth="1"/>
    <col min="9220" max="9220" width="9.1796875" style="367"/>
    <col min="9221" max="9221" width="3.453125" style="367" customWidth="1"/>
    <col min="9222" max="9222" width="19.54296875" style="367" customWidth="1"/>
    <col min="9223" max="9223" width="12.26953125" style="367" customWidth="1"/>
    <col min="9224" max="9224" width="10.453125" style="367" customWidth="1"/>
    <col min="9225" max="9225" width="9.1796875" style="367"/>
    <col min="9226" max="9226" width="3.54296875" style="367" customWidth="1"/>
    <col min="9227" max="9227" width="16.453125" style="367" customWidth="1"/>
    <col min="9228" max="9228" width="11.7265625" style="367" customWidth="1"/>
    <col min="9229" max="9229" width="10.1796875" style="367" customWidth="1"/>
    <col min="9230" max="9230" width="15.81640625" style="367" customWidth="1"/>
    <col min="9231" max="9231" width="3.81640625" style="367" customWidth="1"/>
    <col min="9232" max="9232" width="16.453125" style="367" customWidth="1"/>
    <col min="9233" max="9233" width="11.26953125" style="367" customWidth="1"/>
    <col min="9234" max="9234" width="10.26953125" style="367" customWidth="1"/>
    <col min="9235" max="9235" width="10" style="367" customWidth="1"/>
    <col min="9236" max="9471" width="9.1796875" style="367"/>
    <col min="9472" max="9472" width="4" style="367" customWidth="1"/>
    <col min="9473" max="9473" width="15.1796875" style="367" customWidth="1"/>
    <col min="9474" max="9474" width="13.81640625" style="367" customWidth="1"/>
    <col min="9475" max="9475" width="10.1796875" style="367" customWidth="1"/>
    <col min="9476" max="9476" width="9.1796875" style="367"/>
    <col min="9477" max="9477" width="3.453125" style="367" customWidth="1"/>
    <col min="9478" max="9478" width="19.54296875" style="367" customWidth="1"/>
    <col min="9479" max="9479" width="12.26953125" style="367" customWidth="1"/>
    <col min="9480" max="9480" width="10.453125" style="367" customWidth="1"/>
    <col min="9481" max="9481" width="9.1796875" style="367"/>
    <col min="9482" max="9482" width="3.54296875" style="367" customWidth="1"/>
    <col min="9483" max="9483" width="16.453125" style="367" customWidth="1"/>
    <col min="9484" max="9484" width="11.7265625" style="367" customWidth="1"/>
    <col min="9485" max="9485" width="10.1796875" style="367" customWidth="1"/>
    <col min="9486" max="9486" width="15.81640625" style="367" customWidth="1"/>
    <col min="9487" max="9487" width="3.81640625" style="367" customWidth="1"/>
    <col min="9488" max="9488" width="16.453125" style="367" customWidth="1"/>
    <col min="9489" max="9489" width="11.26953125" style="367" customWidth="1"/>
    <col min="9490" max="9490" width="10.26953125" style="367" customWidth="1"/>
    <col min="9491" max="9491" width="10" style="367" customWidth="1"/>
    <col min="9492" max="9727" width="9.1796875" style="367"/>
    <col min="9728" max="9728" width="4" style="367" customWidth="1"/>
    <col min="9729" max="9729" width="15.1796875" style="367" customWidth="1"/>
    <col min="9730" max="9730" width="13.81640625" style="367" customWidth="1"/>
    <col min="9731" max="9731" width="10.1796875" style="367" customWidth="1"/>
    <col min="9732" max="9732" width="9.1796875" style="367"/>
    <col min="9733" max="9733" width="3.453125" style="367" customWidth="1"/>
    <col min="9734" max="9734" width="19.54296875" style="367" customWidth="1"/>
    <col min="9735" max="9735" width="12.26953125" style="367" customWidth="1"/>
    <col min="9736" max="9736" width="10.453125" style="367" customWidth="1"/>
    <col min="9737" max="9737" width="9.1796875" style="367"/>
    <col min="9738" max="9738" width="3.54296875" style="367" customWidth="1"/>
    <col min="9739" max="9739" width="16.453125" style="367" customWidth="1"/>
    <col min="9740" max="9740" width="11.7265625" style="367" customWidth="1"/>
    <col min="9741" max="9741" width="10.1796875" style="367" customWidth="1"/>
    <col min="9742" max="9742" width="15.81640625" style="367" customWidth="1"/>
    <col min="9743" max="9743" width="3.81640625" style="367" customWidth="1"/>
    <col min="9744" max="9744" width="16.453125" style="367" customWidth="1"/>
    <col min="9745" max="9745" width="11.26953125" style="367" customWidth="1"/>
    <col min="9746" max="9746" width="10.26953125" style="367" customWidth="1"/>
    <col min="9747" max="9747" width="10" style="367" customWidth="1"/>
    <col min="9748" max="9983" width="9.1796875" style="367"/>
    <col min="9984" max="9984" width="4" style="367" customWidth="1"/>
    <col min="9985" max="9985" width="15.1796875" style="367" customWidth="1"/>
    <col min="9986" max="9986" width="13.81640625" style="367" customWidth="1"/>
    <col min="9987" max="9987" width="10.1796875" style="367" customWidth="1"/>
    <col min="9988" max="9988" width="9.1796875" style="367"/>
    <col min="9989" max="9989" width="3.453125" style="367" customWidth="1"/>
    <col min="9990" max="9990" width="19.54296875" style="367" customWidth="1"/>
    <col min="9991" max="9991" width="12.26953125" style="367" customWidth="1"/>
    <col min="9992" max="9992" width="10.453125" style="367" customWidth="1"/>
    <col min="9993" max="9993" width="9.1796875" style="367"/>
    <col min="9994" max="9994" width="3.54296875" style="367" customWidth="1"/>
    <col min="9995" max="9995" width="16.453125" style="367" customWidth="1"/>
    <col min="9996" max="9996" width="11.7265625" style="367" customWidth="1"/>
    <col min="9997" max="9997" width="10.1796875" style="367" customWidth="1"/>
    <col min="9998" max="9998" width="15.81640625" style="367" customWidth="1"/>
    <col min="9999" max="9999" width="3.81640625" style="367" customWidth="1"/>
    <col min="10000" max="10000" width="16.453125" style="367" customWidth="1"/>
    <col min="10001" max="10001" width="11.26953125" style="367" customWidth="1"/>
    <col min="10002" max="10002" width="10.26953125" style="367" customWidth="1"/>
    <col min="10003" max="10003" width="10" style="367" customWidth="1"/>
    <col min="10004" max="10239" width="9.1796875" style="367"/>
    <col min="10240" max="10240" width="4" style="367" customWidth="1"/>
    <col min="10241" max="10241" width="15.1796875" style="367" customWidth="1"/>
    <col min="10242" max="10242" width="13.81640625" style="367" customWidth="1"/>
    <col min="10243" max="10243" width="10.1796875" style="367" customWidth="1"/>
    <col min="10244" max="10244" width="9.1796875" style="367"/>
    <col min="10245" max="10245" width="3.453125" style="367" customWidth="1"/>
    <col min="10246" max="10246" width="19.54296875" style="367" customWidth="1"/>
    <col min="10247" max="10247" width="12.26953125" style="367" customWidth="1"/>
    <col min="10248" max="10248" width="10.453125" style="367" customWidth="1"/>
    <col min="10249" max="10249" width="9.1796875" style="367"/>
    <col min="10250" max="10250" width="3.54296875" style="367" customWidth="1"/>
    <col min="10251" max="10251" width="16.453125" style="367" customWidth="1"/>
    <col min="10252" max="10252" width="11.7265625" style="367" customWidth="1"/>
    <col min="10253" max="10253" width="10.1796875" style="367" customWidth="1"/>
    <col min="10254" max="10254" width="15.81640625" style="367" customWidth="1"/>
    <col min="10255" max="10255" width="3.81640625" style="367" customWidth="1"/>
    <col min="10256" max="10256" width="16.453125" style="367" customWidth="1"/>
    <col min="10257" max="10257" width="11.26953125" style="367" customWidth="1"/>
    <col min="10258" max="10258" width="10.26953125" style="367" customWidth="1"/>
    <col min="10259" max="10259" width="10" style="367" customWidth="1"/>
    <col min="10260" max="10495" width="9.1796875" style="367"/>
    <col min="10496" max="10496" width="4" style="367" customWidth="1"/>
    <col min="10497" max="10497" width="15.1796875" style="367" customWidth="1"/>
    <col min="10498" max="10498" width="13.81640625" style="367" customWidth="1"/>
    <col min="10499" max="10499" width="10.1796875" style="367" customWidth="1"/>
    <col min="10500" max="10500" width="9.1796875" style="367"/>
    <col min="10501" max="10501" width="3.453125" style="367" customWidth="1"/>
    <col min="10502" max="10502" width="19.54296875" style="367" customWidth="1"/>
    <col min="10503" max="10503" width="12.26953125" style="367" customWidth="1"/>
    <col min="10504" max="10504" width="10.453125" style="367" customWidth="1"/>
    <col min="10505" max="10505" width="9.1796875" style="367"/>
    <col min="10506" max="10506" width="3.54296875" style="367" customWidth="1"/>
    <col min="10507" max="10507" width="16.453125" style="367" customWidth="1"/>
    <col min="10508" max="10508" width="11.7265625" style="367" customWidth="1"/>
    <col min="10509" max="10509" width="10.1796875" style="367" customWidth="1"/>
    <col min="10510" max="10510" width="15.81640625" style="367" customWidth="1"/>
    <col min="10511" max="10511" width="3.81640625" style="367" customWidth="1"/>
    <col min="10512" max="10512" width="16.453125" style="367" customWidth="1"/>
    <col min="10513" max="10513" width="11.26953125" style="367" customWidth="1"/>
    <col min="10514" max="10514" width="10.26953125" style="367" customWidth="1"/>
    <col min="10515" max="10515" width="10" style="367" customWidth="1"/>
    <col min="10516" max="10751" width="9.1796875" style="367"/>
    <col min="10752" max="10752" width="4" style="367" customWidth="1"/>
    <col min="10753" max="10753" width="15.1796875" style="367" customWidth="1"/>
    <col min="10754" max="10754" width="13.81640625" style="367" customWidth="1"/>
    <col min="10755" max="10755" width="10.1796875" style="367" customWidth="1"/>
    <col min="10756" max="10756" width="9.1796875" style="367"/>
    <col min="10757" max="10757" width="3.453125" style="367" customWidth="1"/>
    <col min="10758" max="10758" width="19.54296875" style="367" customWidth="1"/>
    <col min="10759" max="10759" width="12.26953125" style="367" customWidth="1"/>
    <col min="10760" max="10760" width="10.453125" style="367" customWidth="1"/>
    <col min="10761" max="10761" width="9.1796875" style="367"/>
    <col min="10762" max="10762" width="3.54296875" style="367" customWidth="1"/>
    <col min="10763" max="10763" width="16.453125" style="367" customWidth="1"/>
    <col min="10764" max="10764" width="11.7265625" style="367" customWidth="1"/>
    <col min="10765" max="10765" width="10.1796875" style="367" customWidth="1"/>
    <col min="10766" max="10766" width="15.81640625" style="367" customWidth="1"/>
    <col min="10767" max="10767" width="3.81640625" style="367" customWidth="1"/>
    <col min="10768" max="10768" width="16.453125" style="367" customWidth="1"/>
    <col min="10769" max="10769" width="11.26953125" style="367" customWidth="1"/>
    <col min="10770" max="10770" width="10.26953125" style="367" customWidth="1"/>
    <col min="10771" max="10771" width="10" style="367" customWidth="1"/>
    <col min="10772" max="11007" width="9.1796875" style="367"/>
    <col min="11008" max="11008" width="4" style="367" customWidth="1"/>
    <col min="11009" max="11009" width="15.1796875" style="367" customWidth="1"/>
    <col min="11010" max="11010" width="13.81640625" style="367" customWidth="1"/>
    <col min="11011" max="11011" width="10.1796875" style="367" customWidth="1"/>
    <col min="11012" max="11012" width="9.1796875" style="367"/>
    <col min="11013" max="11013" width="3.453125" style="367" customWidth="1"/>
    <col min="11014" max="11014" width="19.54296875" style="367" customWidth="1"/>
    <col min="11015" max="11015" width="12.26953125" style="367" customWidth="1"/>
    <col min="11016" max="11016" width="10.453125" style="367" customWidth="1"/>
    <col min="11017" max="11017" width="9.1796875" style="367"/>
    <col min="11018" max="11018" width="3.54296875" style="367" customWidth="1"/>
    <col min="11019" max="11019" width="16.453125" style="367" customWidth="1"/>
    <col min="11020" max="11020" width="11.7265625" style="367" customWidth="1"/>
    <col min="11021" max="11021" width="10.1796875" style="367" customWidth="1"/>
    <col min="11022" max="11022" width="15.81640625" style="367" customWidth="1"/>
    <col min="11023" max="11023" width="3.81640625" style="367" customWidth="1"/>
    <col min="11024" max="11024" width="16.453125" style="367" customWidth="1"/>
    <col min="11025" max="11025" width="11.26953125" style="367" customWidth="1"/>
    <col min="11026" max="11026" width="10.26953125" style="367" customWidth="1"/>
    <col min="11027" max="11027" width="10" style="367" customWidth="1"/>
    <col min="11028" max="11263" width="9.1796875" style="367"/>
    <col min="11264" max="11264" width="4" style="367" customWidth="1"/>
    <col min="11265" max="11265" width="15.1796875" style="367" customWidth="1"/>
    <col min="11266" max="11266" width="13.81640625" style="367" customWidth="1"/>
    <col min="11267" max="11267" width="10.1796875" style="367" customWidth="1"/>
    <col min="11268" max="11268" width="9.1796875" style="367"/>
    <col min="11269" max="11269" width="3.453125" style="367" customWidth="1"/>
    <col min="11270" max="11270" width="19.54296875" style="367" customWidth="1"/>
    <col min="11271" max="11271" width="12.26953125" style="367" customWidth="1"/>
    <col min="11272" max="11272" width="10.453125" style="367" customWidth="1"/>
    <col min="11273" max="11273" width="9.1796875" style="367"/>
    <col min="11274" max="11274" width="3.54296875" style="367" customWidth="1"/>
    <col min="11275" max="11275" width="16.453125" style="367" customWidth="1"/>
    <col min="11276" max="11276" width="11.7265625" style="367" customWidth="1"/>
    <col min="11277" max="11277" width="10.1796875" style="367" customWidth="1"/>
    <col min="11278" max="11278" width="15.81640625" style="367" customWidth="1"/>
    <col min="11279" max="11279" width="3.81640625" style="367" customWidth="1"/>
    <col min="11280" max="11280" width="16.453125" style="367" customWidth="1"/>
    <col min="11281" max="11281" width="11.26953125" style="367" customWidth="1"/>
    <col min="11282" max="11282" width="10.26953125" style="367" customWidth="1"/>
    <col min="11283" max="11283" width="10" style="367" customWidth="1"/>
    <col min="11284" max="11519" width="9.1796875" style="367"/>
    <col min="11520" max="11520" width="4" style="367" customWidth="1"/>
    <col min="11521" max="11521" width="15.1796875" style="367" customWidth="1"/>
    <col min="11522" max="11522" width="13.81640625" style="367" customWidth="1"/>
    <col min="11523" max="11523" width="10.1796875" style="367" customWidth="1"/>
    <col min="11524" max="11524" width="9.1796875" style="367"/>
    <col min="11525" max="11525" width="3.453125" style="367" customWidth="1"/>
    <col min="11526" max="11526" width="19.54296875" style="367" customWidth="1"/>
    <col min="11527" max="11527" width="12.26953125" style="367" customWidth="1"/>
    <col min="11528" max="11528" width="10.453125" style="367" customWidth="1"/>
    <col min="11529" max="11529" width="9.1796875" style="367"/>
    <col min="11530" max="11530" width="3.54296875" style="367" customWidth="1"/>
    <col min="11531" max="11531" width="16.453125" style="367" customWidth="1"/>
    <col min="11532" max="11532" width="11.7265625" style="367" customWidth="1"/>
    <col min="11533" max="11533" width="10.1796875" style="367" customWidth="1"/>
    <col min="11534" max="11534" width="15.81640625" style="367" customWidth="1"/>
    <col min="11535" max="11535" width="3.81640625" style="367" customWidth="1"/>
    <col min="11536" max="11536" width="16.453125" style="367" customWidth="1"/>
    <col min="11537" max="11537" width="11.26953125" style="367" customWidth="1"/>
    <col min="11538" max="11538" width="10.26953125" style="367" customWidth="1"/>
    <col min="11539" max="11539" width="10" style="367" customWidth="1"/>
    <col min="11540" max="11775" width="9.1796875" style="367"/>
    <col min="11776" max="11776" width="4" style="367" customWidth="1"/>
    <col min="11777" max="11777" width="15.1796875" style="367" customWidth="1"/>
    <col min="11778" max="11778" width="13.81640625" style="367" customWidth="1"/>
    <col min="11779" max="11779" width="10.1796875" style="367" customWidth="1"/>
    <col min="11780" max="11780" width="9.1796875" style="367"/>
    <col min="11781" max="11781" width="3.453125" style="367" customWidth="1"/>
    <col min="11782" max="11782" width="19.54296875" style="367" customWidth="1"/>
    <col min="11783" max="11783" width="12.26953125" style="367" customWidth="1"/>
    <col min="11784" max="11784" width="10.453125" style="367" customWidth="1"/>
    <col min="11785" max="11785" width="9.1796875" style="367"/>
    <col min="11786" max="11786" width="3.54296875" style="367" customWidth="1"/>
    <col min="11787" max="11787" width="16.453125" style="367" customWidth="1"/>
    <col min="11788" max="11788" width="11.7265625" style="367" customWidth="1"/>
    <col min="11789" max="11789" width="10.1796875" style="367" customWidth="1"/>
    <col min="11790" max="11790" width="15.81640625" style="367" customWidth="1"/>
    <col min="11791" max="11791" width="3.81640625" style="367" customWidth="1"/>
    <col min="11792" max="11792" width="16.453125" style="367" customWidth="1"/>
    <col min="11793" max="11793" width="11.26953125" style="367" customWidth="1"/>
    <col min="11794" max="11794" width="10.26953125" style="367" customWidth="1"/>
    <col min="11795" max="11795" width="10" style="367" customWidth="1"/>
    <col min="11796" max="12031" width="9.1796875" style="367"/>
    <col min="12032" max="12032" width="4" style="367" customWidth="1"/>
    <col min="12033" max="12033" width="15.1796875" style="367" customWidth="1"/>
    <col min="12034" max="12034" width="13.81640625" style="367" customWidth="1"/>
    <col min="12035" max="12035" width="10.1796875" style="367" customWidth="1"/>
    <col min="12036" max="12036" width="9.1796875" style="367"/>
    <col min="12037" max="12037" width="3.453125" style="367" customWidth="1"/>
    <col min="12038" max="12038" width="19.54296875" style="367" customWidth="1"/>
    <col min="12039" max="12039" width="12.26953125" style="367" customWidth="1"/>
    <col min="12040" max="12040" width="10.453125" style="367" customWidth="1"/>
    <col min="12041" max="12041" width="9.1796875" style="367"/>
    <col min="12042" max="12042" width="3.54296875" style="367" customWidth="1"/>
    <col min="12043" max="12043" width="16.453125" style="367" customWidth="1"/>
    <col min="12044" max="12044" width="11.7265625" style="367" customWidth="1"/>
    <col min="12045" max="12045" width="10.1796875" style="367" customWidth="1"/>
    <col min="12046" max="12046" width="15.81640625" style="367" customWidth="1"/>
    <col min="12047" max="12047" width="3.81640625" style="367" customWidth="1"/>
    <col min="12048" max="12048" width="16.453125" style="367" customWidth="1"/>
    <col min="12049" max="12049" width="11.26953125" style="367" customWidth="1"/>
    <col min="12050" max="12050" width="10.26953125" style="367" customWidth="1"/>
    <col min="12051" max="12051" width="10" style="367" customWidth="1"/>
    <col min="12052" max="12287" width="9.1796875" style="367"/>
    <col min="12288" max="12288" width="4" style="367" customWidth="1"/>
    <col min="12289" max="12289" width="15.1796875" style="367" customWidth="1"/>
    <col min="12290" max="12290" width="13.81640625" style="367" customWidth="1"/>
    <col min="12291" max="12291" width="10.1796875" style="367" customWidth="1"/>
    <col min="12292" max="12292" width="9.1796875" style="367"/>
    <col min="12293" max="12293" width="3.453125" style="367" customWidth="1"/>
    <col min="12294" max="12294" width="19.54296875" style="367" customWidth="1"/>
    <col min="12295" max="12295" width="12.26953125" style="367" customWidth="1"/>
    <col min="12296" max="12296" width="10.453125" style="367" customWidth="1"/>
    <col min="12297" max="12297" width="9.1796875" style="367"/>
    <col min="12298" max="12298" width="3.54296875" style="367" customWidth="1"/>
    <col min="12299" max="12299" width="16.453125" style="367" customWidth="1"/>
    <col min="12300" max="12300" width="11.7265625" style="367" customWidth="1"/>
    <col min="12301" max="12301" width="10.1796875" style="367" customWidth="1"/>
    <col min="12302" max="12302" width="15.81640625" style="367" customWidth="1"/>
    <col min="12303" max="12303" width="3.81640625" style="367" customWidth="1"/>
    <col min="12304" max="12304" width="16.453125" style="367" customWidth="1"/>
    <col min="12305" max="12305" width="11.26953125" style="367" customWidth="1"/>
    <col min="12306" max="12306" width="10.26953125" style="367" customWidth="1"/>
    <col min="12307" max="12307" width="10" style="367" customWidth="1"/>
    <col min="12308" max="12543" width="9.1796875" style="367"/>
    <col min="12544" max="12544" width="4" style="367" customWidth="1"/>
    <col min="12545" max="12545" width="15.1796875" style="367" customWidth="1"/>
    <col min="12546" max="12546" width="13.81640625" style="367" customWidth="1"/>
    <col min="12547" max="12547" width="10.1796875" style="367" customWidth="1"/>
    <col min="12548" max="12548" width="9.1796875" style="367"/>
    <col min="12549" max="12549" width="3.453125" style="367" customWidth="1"/>
    <col min="12550" max="12550" width="19.54296875" style="367" customWidth="1"/>
    <col min="12551" max="12551" width="12.26953125" style="367" customWidth="1"/>
    <col min="12552" max="12552" width="10.453125" style="367" customWidth="1"/>
    <col min="12553" max="12553" width="9.1796875" style="367"/>
    <col min="12554" max="12554" width="3.54296875" style="367" customWidth="1"/>
    <col min="12555" max="12555" width="16.453125" style="367" customWidth="1"/>
    <col min="12556" max="12556" width="11.7265625" style="367" customWidth="1"/>
    <col min="12557" max="12557" width="10.1796875" style="367" customWidth="1"/>
    <col min="12558" max="12558" width="15.81640625" style="367" customWidth="1"/>
    <col min="12559" max="12559" width="3.81640625" style="367" customWidth="1"/>
    <col min="12560" max="12560" width="16.453125" style="367" customWidth="1"/>
    <col min="12561" max="12561" width="11.26953125" style="367" customWidth="1"/>
    <col min="12562" max="12562" width="10.26953125" style="367" customWidth="1"/>
    <col min="12563" max="12563" width="10" style="367" customWidth="1"/>
    <col min="12564" max="12799" width="9.1796875" style="367"/>
    <col min="12800" max="12800" width="4" style="367" customWidth="1"/>
    <col min="12801" max="12801" width="15.1796875" style="367" customWidth="1"/>
    <col min="12802" max="12802" width="13.81640625" style="367" customWidth="1"/>
    <col min="12803" max="12803" width="10.1796875" style="367" customWidth="1"/>
    <col min="12804" max="12804" width="9.1796875" style="367"/>
    <col min="12805" max="12805" width="3.453125" style="367" customWidth="1"/>
    <col min="12806" max="12806" width="19.54296875" style="367" customWidth="1"/>
    <col min="12807" max="12807" width="12.26953125" style="367" customWidth="1"/>
    <col min="12808" max="12808" width="10.453125" style="367" customWidth="1"/>
    <col min="12809" max="12809" width="9.1796875" style="367"/>
    <col min="12810" max="12810" width="3.54296875" style="367" customWidth="1"/>
    <col min="12811" max="12811" width="16.453125" style="367" customWidth="1"/>
    <col min="12812" max="12812" width="11.7265625" style="367" customWidth="1"/>
    <col min="12813" max="12813" width="10.1796875" style="367" customWidth="1"/>
    <col min="12814" max="12814" width="15.81640625" style="367" customWidth="1"/>
    <col min="12815" max="12815" width="3.81640625" style="367" customWidth="1"/>
    <col min="12816" max="12816" width="16.453125" style="367" customWidth="1"/>
    <col min="12817" max="12817" width="11.26953125" style="367" customWidth="1"/>
    <col min="12818" max="12818" width="10.26953125" style="367" customWidth="1"/>
    <col min="12819" max="12819" width="10" style="367" customWidth="1"/>
    <col min="12820" max="13055" width="9.1796875" style="367"/>
    <col min="13056" max="13056" width="4" style="367" customWidth="1"/>
    <col min="13057" max="13057" width="15.1796875" style="367" customWidth="1"/>
    <col min="13058" max="13058" width="13.81640625" style="367" customWidth="1"/>
    <col min="13059" max="13059" width="10.1796875" style="367" customWidth="1"/>
    <col min="13060" max="13060" width="9.1796875" style="367"/>
    <col min="13061" max="13061" width="3.453125" style="367" customWidth="1"/>
    <col min="13062" max="13062" width="19.54296875" style="367" customWidth="1"/>
    <col min="13063" max="13063" width="12.26953125" style="367" customWidth="1"/>
    <col min="13064" max="13064" width="10.453125" style="367" customWidth="1"/>
    <col min="13065" max="13065" width="9.1796875" style="367"/>
    <col min="13066" max="13066" width="3.54296875" style="367" customWidth="1"/>
    <col min="13067" max="13067" width="16.453125" style="367" customWidth="1"/>
    <col min="13068" max="13068" width="11.7265625" style="367" customWidth="1"/>
    <col min="13069" max="13069" width="10.1796875" style="367" customWidth="1"/>
    <col min="13070" max="13070" width="15.81640625" style="367" customWidth="1"/>
    <col min="13071" max="13071" width="3.81640625" style="367" customWidth="1"/>
    <col min="13072" max="13072" width="16.453125" style="367" customWidth="1"/>
    <col min="13073" max="13073" width="11.26953125" style="367" customWidth="1"/>
    <col min="13074" max="13074" width="10.26953125" style="367" customWidth="1"/>
    <col min="13075" max="13075" width="10" style="367" customWidth="1"/>
    <col min="13076" max="13311" width="9.1796875" style="367"/>
    <col min="13312" max="13312" width="4" style="367" customWidth="1"/>
    <col min="13313" max="13313" width="15.1796875" style="367" customWidth="1"/>
    <col min="13314" max="13314" width="13.81640625" style="367" customWidth="1"/>
    <col min="13315" max="13315" width="10.1796875" style="367" customWidth="1"/>
    <col min="13316" max="13316" width="9.1796875" style="367"/>
    <col min="13317" max="13317" width="3.453125" style="367" customWidth="1"/>
    <col min="13318" max="13318" width="19.54296875" style="367" customWidth="1"/>
    <col min="13319" max="13319" width="12.26953125" style="367" customWidth="1"/>
    <col min="13320" max="13320" width="10.453125" style="367" customWidth="1"/>
    <col min="13321" max="13321" width="9.1796875" style="367"/>
    <col min="13322" max="13322" width="3.54296875" style="367" customWidth="1"/>
    <col min="13323" max="13323" width="16.453125" style="367" customWidth="1"/>
    <col min="13324" max="13324" width="11.7265625" style="367" customWidth="1"/>
    <col min="13325" max="13325" width="10.1796875" style="367" customWidth="1"/>
    <col min="13326" max="13326" width="15.81640625" style="367" customWidth="1"/>
    <col min="13327" max="13327" width="3.81640625" style="367" customWidth="1"/>
    <col min="13328" max="13328" width="16.453125" style="367" customWidth="1"/>
    <col min="13329" max="13329" width="11.26953125" style="367" customWidth="1"/>
    <col min="13330" max="13330" width="10.26953125" style="367" customWidth="1"/>
    <col min="13331" max="13331" width="10" style="367" customWidth="1"/>
    <col min="13332" max="13567" width="9.1796875" style="367"/>
    <col min="13568" max="13568" width="4" style="367" customWidth="1"/>
    <col min="13569" max="13569" width="15.1796875" style="367" customWidth="1"/>
    <col min="13570" max="13570" width="13.81640625" style="367" customWidth="1"/>
    <col min="13571" max="13571" width="10.1796875" style="367" customWidth="1"/>
    <col min="13572" max="13572" width="9.1796875" style="367"/>
    <col min="13573" max="13573" width="3.453125" style="367" customWidth="1"/>
    <col min="13574" max="13574" width="19.54296875" style="367" customWidth="1"/>
    <col min="13575" max="13575" width="12.26953125" style="367" customWidth="1"/>
    <col min="13576" max="13576" width="10.453125" style="367" customWidth="1"/>
    <col min="13577" max="13577" width="9.1796875" style="367"/>
    <col min="13578" max="13578" width="3.54296875" style="367" customWidth="1"/>
    <col min="13579" max="13579" width="16.453125" style="367" customWidth="1"/>
    <col min="13580" max="13580" width="11.7265625" style="367" customWidth="1"/>
    <col min="13581" max="13581" width="10.1796875" style="367" customWidth="1"/>
    <col min="13582" max="13582" width="15.81640625" style="367" customWidth="1"/>
    <col min="13583" max="13583" width="3.81640625" style="367" customWidth="1"/>
    <col min="13584" max="13584" width="16.453125" style="367" customWidth="1"/>
    <col min="13585" max="13585" width="11.26953125" style="367" customWidth="1"/>
    <col min="13586" max="13586" width="10.26953125" style="367" customWidth="1"/>
    <col min="13587" max="13587" width="10" style="367" customWidth="1"/>
    <col min="13588" max="13823" width="9.1796875" style="367"/>
    <col min="13824" max="13824" width="4" style="367" customWidth="1"/>
    <col min="13825" max="13825" width="15.1796875" style="367" customWidth="1"/>
    <col min="13826" max="13826" width="13.81640625" style="367" customWidth="1"/>
    <col min="13827" max="13827" width="10.1796875" style="367" customWidth="1"/>
    <col min="13828" max="13828" width="9.1796875" style="367"/>
    <col min="13829" max="13829" width="3.453125" style="367" customWidth="1"/>
    <col min="13830" max="13830" width="19.54296875" style="367" customWidth="1"/>
    <col min="13831" max="13831" width="12.26953125" style="367" customWidth="1"/>
    <col min="13832" max="13832" width="10.453125" style="367" customWidth="1"/>
    <col min="13833" max="13833" width="9.1796875" style="367"/>
    <col min="13834" max="13834" width="3.54296875" style="367" customWidth="1"/>
    <col min="13835" max="13835" width="16.453125" style="367" customWidth="1"/>
    <col min="13836" max="13836" width="11.7265625" style="367" customWidth="1"/>
    <col min="13837" max="13837" width="10.1796875" style="367" customWidth="1"/>
    <col min="13838" max="13838" width="15.81640625" style="367" customWidth="1"/>
    <col min="13839" max="13839" width="3.81640625" style="367" customWidth="1"/>
    <col min="13840" max="13840" width="16.453125" style="367" customWidth="1"/>
    <col min="13841" max="13841" width="11.26953125" style="367" customWidth="1"/>
    <col min="13842" max="13842" width="10.26953125" style="367" customWidth="1"/>
    <col min="13843" max="13843" width="10" style="367" customWidth="1"/>
    <col min="13844" max="14079" width="9.1796875" style="367"/>
    <col min="14080" max="14080" width="4" style="367" customWidth="1"/>
    <col min="14081" max="14081" width="15.1796875" style="367" customWidth="1"/>
    <col min="14082" max="14082" width="13.81640625" style="367" customWidth="1"/>
    <col min="14083" max="14083" width="10.1796875" style="367" customWidth="1"/>
    <col min="14084" max="14084" width="9.1796875" style="367"/>
    <col min="14085" max="14085" width="3.453125" style="367" customWidth="1"/>
    <col min="14086" max="14086" width="19.54296875" style="367" customWidth="1"/>
    <col min="14087" max="14087" width="12.26953125" style="367" customWidth="1"/>
    <col min="14088" max="14088" width="10.453125" style="367" customWidth="1"/>
    <col min="14089" max="14089" width="9.1796875" style="367"/>
    <col min="14090" max="14090" width="3.54296875" style="367" customWidth="1"/>
    <col min="14091" max="14091" width="16.453125" style="367" customWidth="1"/>
    <col min="14092" max="14092" width="11.7265625" style="367" customWidth="1"/>
    <col min="14093" max="14093" width="10.1796875" style="367" customWidth="1"/>
    <col min="14094" max="14094" width="15.81640625" style="367" customWidth="1"/>
    <col min="14095" max="14095" width="3.81640625" style="367" customWidth="1"/>
    <col min="14096" max="14096" width="16.453125" style="367" customWidth="1"/>
    <col min="14097" max="14097" width="11.26953125" style="367" customWidth="1"/>
    <col min="14098" max="14098" width="10.26953125" style="367" customWidth="1"/>
    <col min="14099" max="14099" width="10" style="367" customWidth="1"/>
    <col min="14100" max="14335" width="9.1796875" style="367"/>
    <col min="14336" max="14336" width="4" style="367" customWidth="1"/>
    <col min="14337" max="14337" width="15.1796875" style="367" customWidth="1"/>
    <col min="14338" max="14338" width="13.81640625" style="367" customWidth="1"/>
    <col min="14339" max="14339" width="10.1796875" style="367" customWidth="1"/>
    <col min="14340" max="14340" width="9.1796875" style="367"/>
    <col min="14341" max="14341" width="3.453125" style="367" customWidth="1"/>
    <col min="14342" max="14342" width="19.54296875" style="367" customWidth="1"/>
    <col min="14343" max="14343" width="12.26953125" style="367" customWidth="1"/>
    <col min="14344" max="14344" width="10.453125" style="367" customWidth="1"/>
    <col min="14345" max="14345" width="9.1796875" style="367"/>
    <col min="14346" max="14346" width="3.54296875" style="367" customWidth="1"/>
    <col min="14347" max="14347" width="16.453125" style="367" customWidth="1"/>
    <col min="14348" max="14348" width="11.7265625" style="367" customWidth="1"/>
    <col min="14349" max="14349" width="10.1796875" style="367" customWidth="1"/>
    <col min="14350" max="14350" width="15.81640625" style="367" customWidth="1"/>
    <col min="14351" max="14351" width="3.81640625" style="367" customWidth="1"/>
    <col min="14352" max="14352" width="16.453125" style="367" customWidth="1"/>
    <col min="14353" max="14353" width="11.26953125" style="367" customWidth="1"/>
    <col min="14354" max="14354" width="10.26953125" style="367" customWidth="1"/>
    <col min="14355" max="14355" width="10" style="367" customWidth="1"/>
    <col min="14356" max="14591" width="9.1796875" style="367"/>
    <col min="14592" max="14592" width="4" style="367" customWidth="1"/>
    <col min="14593" max="14593" width="15.1796875" style="367" customWidth="1"/>
    <col min="14594" max="14594" width="13.81640625" style="367" customWidth="1"/>
    <col min="14595" max="14595" width="10.1796875" style="367" customWidth="1"/>
    <col min="14596" max="14596" width="9.1796875" style="367"/>
    <col min="14597" max="14597" width="3.453125" style="367" customWidth="1"/>
    <col min="14598" max="14598" width="19.54296875" style="367" customWidth="1"/>
    <col min="14599" max="14599" width="12.26953125" style="367" customWidth="1"/>
    <col min="14600" max="14600" width="10.453125" style="367" customWidth="1"/>
    <col min="14601" max="14601" width="9.1796875" style="367"/>
    <col min="14602" max="14602" width="3.54296875" style="367" customWidth="1"/>
    <col min="14603" max="14603" width="16.453125" style="367" customWidth="1"/>
    <col min="14604" max="14604" width="11.7265625" style="367" customWidth="1"/>
    <col min="14605" max="14605" width="10.1796875" style="367" customWidth="1"/>
    <col min="14606" max="14606" width="15.81640625" style="367" customWidth="1"/>
    <col min="14607" max="14607" width="3.81640625" style="367" customWidth="1"/>
    <col min="14608" max="14608" width="16.453125" style="367" customWidth="1"/>
    <col min="14609" max="14609" width="11.26953125" style="367" customWidth="1"/>
    <col min="14610" max="14610" width="10.26953125" style="367" customWidth="1"/>
    <col min="14611" max="14611" width="10" style="367" customWidth="1"/>
    <col min="14612" max="14847" width="9.1796875" style="367"/>
    <col min="14848" max="14848" width="4" style="367" customWidth="1"/>
    <col min="14849" max="14849" width="15.1796875" style="367" customWidth="1"/>
    <col min="14850" max="14850" width="13.81640625" style="367" customWidth="1"/>
    <col min="14851" max="14851" width="10.1796875" style="367" customWidth="1"/>
    <col min="14852" max="14852" width="9.1796875" style="367"/>
    <col min="14853" max="14853" width="3.453125" style="367" customWidth="1"/>
    <col min="14854" max="14854" width="19.54296875" style="367" customWidth="1"/>
    <col min="14855" max="14855" width="12.26953125" style="367" customWidth="1"/>
    <col min="14856" max="14856" width="10.453125" style="367" customWidth="1"/>
    <col min="14857" max="14857" width="9.1796875" style="367"/>
    <col min="14858" max="14858" width="3.54296875" style="367" customWidth="1"/>
    <col min="14859" max="14859" width="16.453125" style="367" customWidth="1"/>
    <col min="14860" max="14860" width="11.7265625" style="367" customWidth="1"/>
    <col min="14861" max="14861" width="10.1796875" style="367" customWidth="1"/>
    <col min="14862" max="14862" width="15.81640625" style="367" customWidth="1"/>
    <col min="14863" max="14863" width="3.81640625" style="367" customWidth="1"/>
    <col min="14864" max="14864" width="16.453125" style="367" customWidth="1"/>
    <col min="14865" max="14865" width="11.26953125" style="367" customWidth="1"/>
    <col min="14866" max="14866" width="10.26953125" style="367" customWidth="1"/>
    <col min="14867" max="14867" width="10" style="367" customWidth="1"/>
    <col min="14868" max="15103" width="9.1796875" style="367"/>
    <col min="15104" max="15104" width="4" style="367" customWidth="1"/>
    <col min="15105" max="15105" width="15.1796875" style="367" customWidth="1"/>
    <col min="15106" max="15106" width="13.81640625" style="367" customWidth="1"/>
    <col min="15107" max="15107" width="10.1796875" style="367" customWidth="1"/>
    <col min="15108" max="15108" width="9.1796875" style="367"/>
    <col min="15109" max="15109" width="3.453125" style="367" customWidth="1"/>
    <col min="15110" max="15110" width="19.54296875" style="367" customWidth="1"/>
    <col min="15111" max="15111" width="12.26953125" style="367" customWidth="1"/>
    <col min="15112" max="15112" width="10.453125" style="367" customWidth="1"/>
    <col min="15113" max="15113" width="9.1796875" style="367"/>
    <col min="15114" max="15114" width="3.54296875" style="367" customWidth="1"/>
    <col min="15115" max="15115" width="16.453125" style="367" customWidth="1"/>
    <col min="15116" max="15116" width="11.7265625" style="367" customWidth="1"/>
    <col min="15117" max="15117" width="10.1796875" style="367" customWidth="1"/>
    <col min="15118" max="15118" width="15.81640625" style="367" customWidth="1"/>
    <col min="15119" max="15119" width="3.81640625" style="367" customWidth="1"/>
    <col min="15120" max="15120" width="16.453125" style="367" customWidth="1"/>
    <col min="15121" max="15121" width="11.26953125" style="367" customWidth="1"/>
    <col min="15122" max="15122" width="10.26953125" style="367" customWidth="1"/>
    <col min="15123" max="15123" width="10" style="367" customWidth="1"/>
    <col min="15124" max="15359" width="9.1796875" style="367"/>
    <col min="15360" max="15360" width="4" style="367" customWidth="1"/>
    <col min="15361" max="15361" width="15.1796875" style="367" customWidth="1"/>
    <col min="15362" max="15362" width="13.81640625" style="367" customWidth="1"/>
    <col min="15363" max="15363" width="10.1796875" style="367" customWidth="1"/>
    <col min="15364" max="15364" width="9.1796875" style="367"/>
    <col min="15365" max="15365" width="3.453125" style="367" customWidth="1"/>
    <col min="15366" max="15366" width="19.54296875" style="367" customWidth="1"/>
    <col min="15367" max="15367" width="12.26953125" style="367" customWidth="1"/>
    <col min="15368" max="15368" width="10.453125" style="367" customWidth="1"/>
    <col min="15369" max="15369" width="9.1796875" style="367"/>
    <col min="15370" max="15370" width="3.54296875" style="367" customWidth="1"/>
    <col min="15371" max="15371" width="16.453125" style="367" customWidth="1"/>
    <col min="15372" max="15372" width="11.7265625" style="367" customWidth="1"/>
    <col min="15373" max="15373" width="10.1796875" style="367" customWidth="1"/>
    <col min="15374" max="15374" width="15.81640625" style="367" customWidth="1"/>
    <col min="15375" max="15375" width="3.81640625" style="367" customWidth="1"/>
    <col min="15376" max="15376" width="16.453125" style="367" customWidth="1"/>
    <col min="15377" max="15377" width="11.26953125" style="367" customWidth="1"/>
    <col min="15378" max="15378" width="10.26953125" style="367" customWidth="1"/>
    <col min="15379" max="15379" width="10" style="367" customWidth="1"/>
    <col min="15380" max="15615" width="9.1796875" style="367"/>
    <col min="15616" max="15616" width="4" style="367" customWidth="1"/>
    <col min="15617" max="15617" width="15.1796875" style="367" customWidth="1"/>
    <col min="15618" max="15618" width="13.81640625" style="367" customWidth="1"/>
    <col min="15619" max="15619" width="10.1796875" style="367" customWidth="1"/>
    <col min="15620" max="15620" width="9.1796875" style="367"/>
    <col min="15621" max="15621" width="3.453125" style="367" customWidth="1"/>
    <col min="15622" max="15622" width="19.54296875" style="367" customWidth="1"/>
    <col min="15623" max="15623" width="12.26953125" style="367" customWidth="1"/>
    <col min="15624" max="15624" width="10.453125" style="367" customWidth="1"/>
    <col min="15625" max="15625" width="9.1796875" style="367"/>
    <col min="15626" max="15626" width="3.54296875" style="367" customWidth="1"/>
    <col min="15627" max="15627" width="16.453125" style="367" customWidth="1"/>
    <col min="15628" max="15628" width="11.7265625" style="367" customWidth="1"/>
    <col min="15629" max="15629" width="10.1796875" style="367" customWidth="1"/>
    <col min="15630" max="15630" width="15.81640625" style="367" customWidth="1"/>
    <col min="15631" max="15631" width="3.81640625" style="367" customWidth="1"/>
    <col min="15632" max="15632" width="16.453125" style="367" customWidth="1"/>
    <col min="15633" max="15633" width="11.26953125" style="367" customWidth="1"/>
    <col min="15634" max="15634" width="10.26953125" style="367" customWidth="1"/>
    <col min="15635" max="15635" width="10" style="367" customWidth="1"/>
    <col min="15636" max="15871" width="9.1796875" style="367"/>
    <col min="15872" max="15872" width="4" style="367" customWidth="1"/>
    <col min="15873" max="15873" width="15.1796875" style="367" customWidth="1"/>
    <col min="15874" max="15874" width="13.81640625" style="367" customWidth="1"/>
    <col min="15875" max="15875" width="10.1796875" style="367" customWidth="1"/>
    <col min="15876" max="15876" width="9.1796875" style="367"/>
    <col min="15877" max="15877" width="3.453125" style="367" customWidth="1"/>
    <col min="15878" max="15878" width="19.54296875" style="367" customWidth="1"/>
    <col min="15879" max="15879" width="12.26953125" style="367" customWidth="1"/>
    <col min="15880" max="15880" width="10.453125" style="367" customWidth="1"/>
    <col min="15881" max="15881" width="9.1796875" style="367"/>
    <col min="15882" max="15882" width="3.54296875" style="367" customWidth="1"/>
    <col min="15883" max="15883" width="16.453125" style="367" customWidth="1"/>
    <col min="15884" max="15884" width="11.7265625" style="367" customWidth="1"/>
    <col min="15885" max="15885" width="10.1796875" style="367" customWidth="1"/>
    <col min="15886" max="15886" width="15.81640625" style="367" customWidth="1"/>
    <col min="15887" max="15887" width="3.81640625" style="367" customWidth="1"/>
    <col min="15888" max="15888" width="16.453125" style="367" customWidth="1"/>
    <col min="15889" max="15889" width="11.26953125" style="367" customWidth="1"/>
    <col min="15890" max="15890" width="10.26953125" style="367" customWidth="1"/>
    <col min="15891" max="15891" width="10" style="367" customWidth="1"/>
    <col min="15892" max="16127" width="9.1796875" style="367"/>
    <col min="16128" max="16128" width="4" style="367" customWidth="1"/>
    <col min="16129" max="16129" width="15.1796875" style="367" customWidth="1"/>
    <col min="16130" max="16130" width="13.81640625" style="367" customWidth="1"/>
    <col min="16131" max="16131" width="10.1796875" style="367" customWidth="1"/>
    <col min="16132" max="16132" width="9.1796875" style="367"/>
    <col min="16133" max="16133" width="3.453125" style="367" customWidth="1"/>
    <col min="16134" max="16134" width="19.54296875" style="367" customWidth="1"/>
    <col min="16135" max="16135" width="12.26953125" style="367" customWidth="1"/>
    <col min="16136" max="16136" width="10.453125" style="367" customWidth="1"/>
    <col min="16137" max="16137" width="9.1796875" style="367"/>
    <col min="16138" max="16138" width="3.54296875" style="367" customWidth="1"/>
    <col min="16139" max="16139" width="16.453125" style="367" customWidth="1"/>
    <col min="16140" max="16140" width="11.7265625" style="367" customWidth="1"/>
    <col min="16141" max="16141" width="10.1796875" style="367" customWidth="1"/>
    <col min="16142" max="16142" width="15.81640625" style="367" customWidth="1"/>
    <col min="16143" max="16143" width="3.81640625" style="367" customWidth="1"/>
    <col min="16144" max="16144" width="16.453125" style="367" customWidth="1"/>
    <col min="16145" max="16145" width="11.26953125" style="367" customWidth="1"/>
    <col min="16146" max="16146" width="10.26953125" style="367" customWidth="1"/>
    <col min="16147" max="16147" width="10" style="367" customWidth="1"/>
    <col min="16148" max="16384" width="9.1796875" style="367"/>
  </cols>
  <sheetData>
    <row r="1" spans="1:27" ht="18.5">
      <c r="A1" s="408"/>
    </row>
    <row r="2" spans="1:27" ht="18" customHeight="1">
      <c r="A2" s="1304" t="s">
        <v>465</v>
      </c>
      <c r="B2" s="1304"/>
      <c r="C2" s="1304"/>
      <c r="D2" s="1304"/>
      <c r="E2" s="1304"/>
      <c r="F2" s="1304"/>
      <c r="G2" s="1304"/>
      <c r="H2" s="1304"/>
      <c r="I2" s="1304"/>
      <c r="J2" s="1304"/>
      <c r="K2" s="1304"/>
      <c r="L2" s="1304"/>
      <c r="M2" s="1304"/>
      <c r="N2" s="1304"/>
      <c r="O2" s="1304"/>
      <c r="P2" s="1304"/>
      <c r="Q2" s="1304"/>
      <c r="R2" s="1304"/>
      <c r="S2" s="1304"/>
      <c r="T2" s="1304"/>
      <c r="U2" s="1304"/>
      <c r="V2" s="1304"/>
      <c r="W2" s="1304"/>
      <c r="X2" s="1304"/>
      <c r="Y2" s="1304"/>
      <c r="Z2" s="1304"/>
      <c r="AA2" s="1304"/>
    </row>
    <row r="3" spans="1:27" ht="18" customHeight="1">
      <c r="A3" s="1305" t="s">
        <v>466</v>
      </c>
      <c r="B3" s="1305"/>
      <c r="C3" s="1305"/>
      <c r="D3" s="1305"/>
      <c r="E3" s="1305"/>
      <c r="F3" s="1305"/>
      <c r="G3" s="1305"/>
      <c r="H3" s="437"/>
      <c r="I3" s="437"/>
      <c r="J3" s="437"/>
      <c r="K3" s="437"/>
      <c r="L3" s="437"/>
      <c r="M3" s="437"/>
      <c r="N3" s="437"/>
      <c r="O3" s="437"/>
      <c r="P3" s="437"/>
      <c r="Q3" s="437"/>
      <c r="R3" s="437"/>
      <c r="S3" s="437"/>
      <c r="T3" s="437"/>
      <c r="U3" s="437"/>
      <c r="V3" s="437"/>
      <c r="W3" s="437"/>
      <c r="X3" s="437"/>
      <c r="Y3" s="437"/>
      <c r="Z3" s="437"/>
      <c r="AA3" s="437"/>
    </row>
    <row r="5" spans="1:27" s="438" customFormat="1" ht="14.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29.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5">
      <c r="A8" s="426" t="s">
        <v>152</v>
      </c>
      <c r="B8" s="427">
        <v>44575.875999999997</v>
      </c>
      <c r="C8" s="427">
        <v>46685</v>
      </c>
      <c r="D8" s="428">
        <v>2.7203782566620798</v>
      </c>
      <c r="E8" s="441"/>
      <c r="F8" s="426" t="s">
        <v>330</v>
      </c>
      <c r="G8" s="427">
        <v>6298.6170000000002</v>
      </c>
      <c r="H8" s="427">
        <v>18718</v>
      </c>
      <c r="I8" s="428">
        <v>4.4831769215165007</v>
      </c>
      <c r="K8" s="429" t="s">
        <v>140</v>
      </c>
      <c r="L8" s="430">
        <v>24459.469000000001</v>
      </c>
      <c r="M8" s="430">
        <v>5321.1329999999998</v>
      </c>
      <c r="N8" s="431">
        <v>4.5966655973455284</v>
      </c>
      <c r="P8" s="429" t="s">
        <v>142</v>
      </c>
      <c r="Q8" s="430">
        <v>7816.665</v>
      </c>
      <c r="R8" s="430">
        <v>1504.66</v>
      </c>
      <c r="S8" s="431">
        <v>5.1949709568939157</v>
      </c>
    </row>
    <row r="9" spans="1:27" ht="15.5">
      <c r="A9" s="426" t="s">
        <v>150</v>
      </c>
      <c r="B9" s="427">
        <v>36067.987999999998</v>
      </c>
      <c r="C9" s="427">
        <v>26608</v>
      </c>
      <c r="D9" s="428">
        <v>2.4378951281622334</v>
      </c>
      <c r="E9" s="442"/>
      <c r="F9" s="426" t="s">
        <v>155</v>
      </c>
      <c r="G9" s="427">
        <v>6058.2910000000002</v>
      </c>
      <c r="H9" s="427">
        <v>34356</v>
      </c>
      <c r="I9" s="428">
        <v>2.9354588626685034</v>
      </c>
      <c r="K9" s="426" t="s">
        <v>142</v>
      </c>
      <c r="L9" s="427">
        <v>10919.285</v>
      </c>
      <c r="M9" s="427">
        <v>1928.511</v>
      </c>
      <c r="N9" s="428">
        <v>5.6620288917200892</v>
      </c>
      <c r="P9" s="426" t="s">
        <v>330</v>
      </c>
      <c r="Q9" s="427">
        <v>7749.6229999999996</v>
      </c>
      <c r="R9" s="427">
        <v>1481.8109999999999</v>
      </c>
      <c r="S9" s="428">
        <v>5.2298322795552199</v>
      </c>
    </row>
    <row r="10" spans="1:27" ht="15.5">
      <c r="A10" s="426" t="s">
        <v>330</v>
      </c>
      <c r="B10" s="427">
        <v>21176.702000000001</v>
      </c>
      <c r="C10" s="427">
        <v>47776</v>
      </c>
      <c r="D10" s="428">
        <v>3.9521594786069585</v>
      </c>
      <c r="E10" s="441"/>
      <c r="F10" s="426" t="s">
        <v>137</v>
      </c>
      <c r="G10" s="427">
        <v>2089.8710000000001</v>
      </c>
      <c r="H10" s="427">
        <v>9056</v>
      </c>
      <c r="I10" s="428">
        <v>3.3114631232352303</v>
      </c>
      <c r="K10" s="426" t="s">
        <v>157</v>
      </c>
      <c r="L10" s="427">
        <v>6954.6040000000003</v>
      </c>
      <c r="M10" s="427">
        <v>1187.444</v>
      </c>
      <c r="N10" s="428">
        <v>5.856784825221232</v>
      </c>
      <c r="P10" s="426" t="s">
        <v>154</v>
      </c>
      <c r="Q10" s="427">
        <v>6833.8459999999995</v>
      </c>
      <c r="R10" s="427">
        <v>1361.454</v>
      </c>
      <c r="S10" s="428">
        <v>5.0195203069659344</v>
      </c>
    </row>
    <row r="11" spans="1:27" ht="15.5">
      <c r="A11" s="426" t="s">
        <v>155</v>
      </c>
      <c r="B11" s="427">
        <v>18890.097000000002</v>
      </c>
      <c r="C11" s="427">
        <v>49327</v>
      </c>
      <c r="D11" s="428">
        <v>2.5737247082434385</v>
      </c>
      <c r="E11" s="442"/>
      <c r="F11" s="426" t="s">
        <v>152</v>
      </c>
      <c r="G11" s="427">
        <v>1629.607</v>
      </c>
      <c r="H11" s="427">
        <v>7729</v>
      </c>
      <c r="I11" s="428">
        <v>2.9367315126012561</v>
      </c>
      <c r="K11" s="426" t="s">
        <v>330</v>
      </c>
      <c r="L11" s="427">
        <v>6021.0780000000004</v>
      </c>
      <c r="M11" s="427">
        <v>859.83699999999999</v>
      </c>
      <c r="N11" s="428">
        <v>7.0025807216949261</v>
      </c>
      <c r="P11" s="426" t="s">
        <v>140</v>
      </c>
      <c r="Q11" s="427">
        <v>6502.9269999999997</v>
      </c>
      <c r="R11" s="427">
        <v>1901.5340000000001</v>
      </c>
      <c r="S11" s="428">
        <v>3.4198320934571766</v>
      </c>
    </row>
    <row r="12" spans="1:27" ht="15.5">
      <c r="A12" s="426" t="s">
        <v>159</v>
      </c>
      <c r="B12" s="427">
        <v>17539.192999999999</v>
      </c>
      <c r="C12" s="427">
        <v>29721</v>
      </c>
      <c r="D12" s="428">
        <v>2.2461437290775019</v>
      </c>
      <c r="E12" s="442"/>
      <c r="F12" s="426" t="s">
        <v>159</v>
      </c>
      <c r="G12" s="427">
        <v>1086.9860000000001</v>
      </c>
      <c r="H12" s="427">
        <v>8665</v>
      </c>
      <c r="I12" s="428">
        <v>2.1314119658655959</v>
      </c>
      <c r="K12" s="426" t="s">
        <v>158</v>
      </c>
      <c r="L12" s="427">
        <v>4438.915</v>
      </c>
      <c r="M12" s="427">
        <v>1180.932</v>
      </c>
      <c r="N12" s="428">
        <v>3.7588235393739859</v>
      </c>
      <c r="P12" s="426" t="s">
        <v>139</v>
      </c>
      <c r="Q12" s="427">
        <v>3419.1469999999999</v>
      </c>
      <c r="R12" s="427">
        <v>577.86800000000005</v>
      </c>
      <c r="S12" s="428">
        <v>5.9168304872392996</v>
      </c>
    </row>
    <row r="13" spans="1:27" ht="15.5">
      <c r="A13" s="426" t="s">
        <v>156</v>
      </c>
      <c r="B13" s="427">
        <v>16951.991000000002</v>
      </c>
      <c r="C13" s="427">
        <v>20653</v>
      </c>
      <c r="D13" s="428">
        <v>2.5788830260208404</v>
      </c>
      <c r="E13" s="442"/>
      <c r="F13" s="426" t="s">
        <v>154</v>
      </c>
      <c r="G13" s="427">
        <v>514.98599999999999</v>
      </c>
      <c r="H13" s="427">
        <v>2381</v>
      </c>
      <c r="I13" s="428">
        <v>3.3893590975503809</v>
      </c>
      <c r="K13" s="426" t="s">
        <v>155</v>
      </c>
      <c r="L13" s="427">
        <v>3407.7040000000002</v>
      </c>
      <c r="M13" s="427">
        <v>779.77499999999998</v>
      </c>
      <c r="N13" s="428">
        <v>4.3701118912506818</v>
      </c>
      <c r="P13" s="426" t="s">
        <v>137</v>
      </c>
      <c r="Q13" s="427">
        <v>1976.0039999999999</v>
      </c>
      <c r="R13" s="427">
        <v>511.94900000000001</v>
      </c>
      <c r="S13" s="428">
        <v>3.859767281506556</v>
      </c>
    </row>
    <row r="14" spans="1:27" ht="16" thickBot="1">
      <c r="A14" s="426" t="s">
        <v>142</v>
      </c>
      <c r="B14" s="427">
        <v>15190.829</v>
      </c>
      <c r="C14" s="427">
        <v>14626</v>
      </c>
      <c r="D14" s="428">
        <v>2.561359938773518</v>
      </c>
      <c r="E14" s="442"/>
      <c r="F14" s="426" t="s">
        <v>142</v>
      </c>
      <c r="G14" s="427">
        <v>260.40499999999997</v>
      </c>
      <c r="H14" s="427">
        <v>877</v>
      </c>
      <c r="I14" s="428">
        <v>4.0935815006366623</v>
      </c>
      <c r="K14" s="426" t="s">
        <v>139</v>
      </c>
      <c r="L14" s="427">
        <v>3289.4360000000001</v>
      </c>
      <c r="M14" s="427">
        <v>712.45</v>
      </c>
      <c r="N14" s="428">
        <v>4.6170762860551617</v>
      </c>
      <c r="P14" s="426" t="s">
        <v>158</v>
      </c>
      <c r="Q14" s="427">
        <v>1663.5329999999999</v>
      </c>
      <c r="R14" s="427">
        <v>493.47800000000001</v>
      </c>
      <c r="S14" s="428">
        <v>3.3710378172887139</v>
      </c>
    </row>
    <row r="15" spans="1:27" ht="16" thickBot="1">
      <c r="A15" s="426" t="s">
        <v>140</v>
      </c>
      <c r="B15" s="427">
        <v>6293.4369999999999</v>
      </c>
      <c r="C15" s="427">
        <v>5231</v>
      </c>
      <c r="D15" s="428">
        <v>2.9118770702248971</v>
      </c>
      <c r="E15" s="442"/>
      <c r="F15" s="432" t="s">
        <v>222</v>
      </c>
      <c r="G15" s="433">
        <v>18232.07</v>
      </c>
      <c r="H15" s="433">
        <v>83071</v>
      </c>
      <c r="I15" s="434">
        <v>3.3363203704340787</v>
      </c>
      <c r="K15" s="426" t="s">
        <v>154</v>
      </c>
      <c r="L15" s="427">
        <v>2542.1010000000001</v>
      </c>
      <c r="M15" s="427">
        <v>523.23800000000006</v>
      </c>
      <c r="N15" s="428">
        <v>4.8584028682932043</v>
      </c>
      <c r="P15" s="443" t="s">
        <v>155</v>
      </c>
      <c r="Q15" s="444">
        <v>1534.3620000000001</v>
      </c>
      <c r="R15" s="444">
        <v>601.18299999999999</v>
      </c>
      <c r="S15" s="445">
        <v>2.5522378377299426</v>
      </c>
      <c r="U15" s="352"/>
      <c r="V15" s="352"/>
      <c r="W15" s="352"/>
      <c r="X15" s="352"/>
    </row>
    <row r="16" spans="1:27" ht="15.5">
      <c r="A16" s="426" t="s">
        <v>151</v>
      </c>
      <c r="B16" s="427">
        <v>4758.3019999999997</v>
      </c>
      <c r="C16" s="427">
        <v>2795</v>
      </c>
      <c r="D16" s="428">
        <v>3.6061210740071856</v>
      </c>
      <c r="E16" s="442"/>
      <c r="F16"/>
      <c r="G16"/>
      <c r="H16"/>
      <c r="I16"/>
      <c r="K16" s="426" t="s">
        <v>151</v>
      </c>
      <c r="L16" s="427">
        <v>2257.9360000000001</v>
      </c>
      <c r="M16" s="427">
        <v>318.887</v>
      </c>
      <c r="N16" s="428">
        <v>7.080677481364873</v>
      </c>
      <c r="P16" s="443" t="s">
        <v>151</v>
      </c>
      <c r="Q16" s="444">
        <v>1344.8610000000001</v>
      </c>
      <c r="R16" s="444">
        <v>360.41</v>
      </c>
      <c r="S16" s="445">
        <v>3.731475264282345</v>
      </c>
      <c r="U16" s="352"/>
      <c r="V16" s="352"/>
      <c r="W16" s="352"/>
      <c r="X16" s="352"/>
    </row>
    <row r="17" spans="1:24" ht="15.5">
      <c r="A17" s="426" t="s">
        <v>137</v>
      </c>
      <c r="B17" s="427">
        <v>4041.5610000000001</v>
      </c>
      <c r="C17" s="427">
        <v>14583</v>
      </c>
      <c r="D17" s="428">
        <v>3.587552627444297</v>
      </c>
      <c r="E17" s="441"/>
      <c r="F17"/>
      <c r="G17"/>
      <c r="H17"/>
      <c r="I17"/>
      <c r="K17" s="426" t="s">
        <v>150</v>
      </c>
      <c r="L17" s="427">
        <v>2003.8779999999999</v>
      </c>
      <c r="M17" s="427">
        <v>432.23200000000003</v>
      </c>
      <c r="N17" s="428">
        <v>4.6361167150974474</v>
      </c>
      <c r="P17" s="426" t="s">
        <v>138</v>
      </c>
      <c r="Q17" s="427">
        <v>1263.674</v>
      </c>
      <c r="R17" s="427">
        <v>423.83199999999999</v>
      </c>
      <c r="S17" s="428">
        <v>2.9815445742652749</v>
      </c>
      <c r="U17" s="352"/>
      <c r="V17" s="352"/>
      <c r="W17" s="352"/>
      <c r="X17" s="352"/>
    </row>
    <row r="18" spans="1:24" ht="15.5">
      <c r="A18" s="426" t="s">
        <v>145</v>
      </c>
      <c r="B18" s="427">
        <v>1592.07</v>
      </c>
      <c r="C18" s="427">
        <v>678</v>
      </c>
      <c r="D18" s="428">
        <v>3.6880107855673541</v>
      </c>
      <c r="E18" s="446"/>
      <c r="F18"/>
      <c r="G18"/>
      <c r="H18"/>
      <c r="I18"/>
      <c r="K18" s="443" t="s">
        <v>137</v>
      </c>
      <c r="L18" s="444">
        <v>1665.114</v>
      </c>
      <c r="M18" s="444">
        <v>479.32799999999997</v>
      </c>
      <c r="N18" s="445">
        <v>3.4738508912477473</v>
      </c>
      <c r="P18" s="426" t="s">
        <v>157</v>
      </c>
      <c r="Q18" s="427">
        <v>928.995</v>
      </c>
      <c r="R18" s="427">
        <v>170.809</v>
      </c>
      <c r="S18" s="428">
        <v>5.4387942087360734</v>
      </c>
      <c r="U18" s="352"/>
      <c r="V18" s="352"/>
      <c r="W18" s="352"/>
      <c r="X18" s="352"/>
    </row>
    <row r="19" spans="1:24" ht="15.5">
      <c r="A19" s="426" t="s">
        <v>139</v>
      </c>
      <c r="B19" s="427">
        <v>1317.6010000000001</v>
      </c>
      <c r="C19" s="427">
        <v>1813</v>
      </c>
      <c r="D19" s="428">
        <v>1.6588683796710719</v>
      </c>
      <c r="E19" s="447"/>
      <c r="K19" s="426" t="s">
        <v>453</v>
      </c>
      <c r="L19" s="427">
        <v>1305.816</v>
      </c>
      <c r="M19" s="427">
        <v>64.218999999999994</v>
      </c>
      <c r="N19" s="428">
        <v>20.333795294227567</v>
      </c>
      <c r="P19" s="426" t="s">
        <v>150</v>
      </c>
      <c r="Q19" s="427">
        <v>563.28099999999995</v>
      </c>
      <c r="R19" s="427">
        <v>109.608</v>
      </c>
      <c r="S19" s="428">
        <v>5.1390500693380039</v>
      </c>
      <c r="U19" s="352"/>
      <c r="V19" s="352"/>
      <c r="W19" s="352"/>
      <c r="X19" s="352"/>
    </row>
    <row r="20" spans="1:24" ht="15" customHeight="1">
      <c r="A20" s="426" t="s">
        <v>157</v>
      </c>
      <c r="B20" s="427">
        <v>1243.5809999999999</v>
      </c>
      <c r="C20" s="427">
        <v>2099</v>
      </c>
      <c r="D20" s="428">
        <v>3.4941080279173264</v>
      </c>
      <c r="E20" s="447"/>
      <c r="F20" s="352"/>
      <c r="G20" s="352"/>
      <c r="H20" s="352"/>
      <c r="K20" s="426" t="s">
        <v>145</v>
      </c>
      <c r="L20" s="427">
        <v>1197.2360000000001</v>
      </c>
      <c r="M20" s="427">
        <v>297.89</v>
      </c>
      <c r="N20" s="428">
        <v>4.0190540132263592</v>
      </c>
      <c r="P20" s="426" t="s">
        <v>320</v>
      </c>
      <c r="Q20" s="427">
        <v>508.57799999999997</v>
      </c>
      <c r="R20" s="427">
        <v>111.68300000000001</v>
      </c>
      <c r="S20" s="428">
        <v>4.5537637778354805</v>
      </c>
      <c r="U20" s="352"/>
      <c r="V20" s="352"/>
      <c r="W20" s="352"/>
      <c r="X20" s="352"/>
    </row>
    <row r="21" spans="1:24" ht="15.5">
      <c r="A21" s="426" t="s">
        <v>138</v>
      </c>
      <c r="B21" s="427">
        <v>608.24699999999996</v>
      </c>
      <c r="C21" s="427">
        <v>487</v>
      </c>
      <c r="D21" s="428">
        <v>2.672051064652313</v>
      </c>
      <c r="E21" s="448"/>
      <c r="F21" s="352"/>
      <c r="G21" s="352"/>
      <c r="H21" s="352"/>
      <c r="K21" s="426" t="s">
        <v>247</v>
      </c>
      <c r="L21" s="427">
        <v>775.66700000000003</v>
      </c>
      <c r="M21" s="427">
        <v>296.72500000000002</v>
      </c>
      <c r="N21" s="428">
        <v>2.6140938579492796</v>
      </c>
      <c r="P21" s="426" t="s">
        <v>146</v>
      </c>
      <c r="Q21" s="427">
        <v>498.40499999999997</v>
      </c>
      <c r="R21" s="427">
        <v>239.38800000000001</v>
      </c>
      <c r="S21" s="428">
        <v>2.0819965913078349</v>
      </c>
    </row>
    <row r="22" spans="1:24" ht="16" thickBot="1">
      <c r="A22" s="426" t="s">
        <v>154</v>
      </c>
      <c r="B22" s="427">
        <v>567.29100000000005</v>
      </c>
      <c r="C22" s="427">
        <v>2412</v>
      </c>
      <c r="D22" s="428">
        <v>3.391124235595115</v>
      </c>
      <c r="E22" s="352"/>
      <c r="F22" s="352"/>
      <c r="G22" s="352"/>
      <c r="H22" s="352"/>
      <c r="I22" s="352"/>
      <c r="J22" s="352"/>
      <c r="K22" s="426" t="s">
        <v>138</v>
      </c>
      <c r="L22" s="427">
        <v>696.37599999999998</v>
      </c>
      <c r="M22" s="427">
        <v>124.70399999999999</v>
      </c>
      <c r="N22" s="428">
        <v>5.5842314600975111</v>
      </c>
      <c r="P22" s="426" t="s">
        <v>247</v>
      </c>
      <c r="Q22" s="427">
        <v>487.72800000000001</v>
      </c>
      <c r="R22" s="427">
        <v>74.037000000000006</v>
      </c>
      <c r="S22" s="428">
        <v>6.5876251063657358</v>
      </c>
    </row>
    <row r="23" spans="1:24" ht="16" thickBot="1">
      <c r="A23" s="432" t="s">
        <v>222</v>
      </c>
      <c r="B23" s="433">
        <v>191915.215</v>
      </c>
      <c r="C23" s="433">
        <v>266857</v>
      </c>
      <c r="D23" s="434">
        <v>2.6989495112145541</v>
      </c>
      <c r="E23" s="352"/>
      <c r="F23" s="352"/>
      <c r="G23" s="352"/>
      <c r="H23" s="352"/>
      <c r="I23" s="352"/>
      <c r="J23" s="352"/>
      <c r="K23" s="426" t="s">
        <v>152</v>
      </c>
      <c r="L23" s="427">
        <v>633.41</v>
      </c>
      <c r="M23" s="427">
        <v>187.226</v>
      </c>
      <c r="N23" s="428">
        <v>3.3831305481076344</v>
      </c>
      <c r="P23" s="443" t="s">
        <v>408</v>
      </c>
      <c r="Q23" s="444">
        <v>450.73500000000001</v>
      </c>
      <c r="R23" s="444">
        <v>81.7</v>
      </c>
      <c r="S23" s="445">
        <v>5.5169522643818851</v>
      </c>
    </row>
    <row r="24" spans="1:24" ht="15.5">
      <c r="A24"/>
      <c r="B24"/>
      <c r="C24"/>
      <c r="D24"/>
      <c r="E24" s="352"/>
      <c r="F24" s="352"/>
      <c r="G24" s="352"/>
      <c r="H24" s="352"/>
      <c r="I24" s="352"/>
      <c r="J24" s="352"/>
      <c r="K24" s="426" t="s">
        <v>364</v>
      </c>
      <c r="L24" s="427">
        <v>599.28099999999995</v>
      </c>
      <c r="M24" s="427">
        <v>26.681999999999999</v>
      </c>
      <c r="N24" s="428">
        <v>22.460122929315641</v>
      </c>
      <c r="P24" s="426" t="s">
        <v>334</v>
      </c>
      <c r="Q24" s="427">
        <v>411.298</v>
      </c>
      <c r="R24" s="427">
        <v>347.279</v>
      </c>
      <c r="S24" s="428">
        <v>1.1843445759749367</v>
      </c>
    </row>
    <row r="25" spans="1:24" ht="15.5">
      <c r="A25"/>
      <c r="B25"/>
      <c r="C25"/>
      <c r="D25"/>
      <c r="E25" s="352"/>
      <c r="F25" s="352"/>
      <c r="G25" s="352"/>
      <c r="H25" s="352"/>
      <c r="I25" s="352"/>
      <c r="J25" s="352"/>
      <c r="K25" s="426" t="s">
        <v>237</v>
      </c>
      <c r="L25" s="427">
        <v>312.78899999999999</v>
      </c>
      <c r="M25" s="427">
        <v>3.8159999999999998</v>
      </c>
      <c r="N25" s="428">
        <v>81.967767295597483</v>
      </c>
      <c r="P25" s="443" t="s">
        <v>147</v>
      </c>
      <c r="Q25" s="444">
        <v>409.66399999999999</v>
      </c>
      <c r="R25" s="444">
        <v>45.607999999999997</v>
      </c>
      <c r="S25" s="445">
        <v>8.9822838098579201</v>
      </c>
    </row>
    <row r="26" spans="1:24" ht="15.5">
      <c r="A26"/>
      <c r="B26"/>
      <c r="C26"/>
      <c r="D26"/>
      <c r="E26" s="352"/>
      <c r="F26" s="352"/>
      <c r="G26" s="352"/>
      <c r="H26" s="352"/>
      <c r="I26" s="352"/>
      <c r="J26" s="352"/>
      <c r="K26" s="443" t="s">
        <v>249</v>
      </c>
      <c r="L26" s="444">
        <v>305.16300000000001</v>
      </c>
      <c r="M26" s="444">
        <v>81.399000000000001</v>
      </c>
      <c r="N26" s="445">
        <v>3.7489772601629014</v>
      </c>
      <c r="P26" s="443" t="s">
        <v>159</v>
      </c>
      <c r="Q26" s="444">
        <v>285.44299999999998</v>
      </c>
      <c r="R26" s="444">
        <v>55.469000000000001</v>
      </c>
      <c r="S26" s="445">
        <v>5.145991454686401</v>
      </c>
    </row>
    <row r="27" spans="1:24" ht="16" thickBot="1">
      <c r="E27" s="352"/>
      <c r="F27" s="352"/>
      <c r="G27" s="352"/>
      <c r="H27" s="352"/>
      <c r="I27" s="352"/>
      <c r="J27" s="352"/>
      <c r="K27" s="426" t="s">
        <v>146</v>
      </c>
      <c r="L27" s="427">
        <v>227.53399999999999</v>
      </c>
      <c r="M27" s="427">
        <v>67.307000000000002</v>
      </c>
      <c r="N27" s="428">
        <v>3.3805399141248307</v>
      </c>
      <c r="O27" s="352"/>
      <c r="P27" s="426" t="s">
        <v>464</v>
      </c>
      <c r="Q27" s="427">
        <v>184.249</v>
      </c>
      <c r="R27" s="427">
        <v>10.736000000000001</v>
      </c>
      <c r="S27" s="428">
        <v>17.16179210134128</v>
      </c>
    </row>
    <row r="28" spans="1:24" ht="16" thickBot="1">
      <c r="A28" s="352"/>
      <c r="B28" s="352"/>
      <c r="C28" s="352"/>
      <c r="D28" s="352"/>
      <c r="E28" s="352"/>
      <c r="F28" s="352"/>
      <c r="G28" s="352"/>
      <c r="H28" s="352"/>
      <c r="I28" s="352"/>
      <c r="J28" s="352"/>
      <c r="K28" s="432" t="s">
        <v>222</v>
      </c>
      <c r="L28" s="433">
        <v>74696.667000000001</v>
      </c>
      <c r="M28" s="433">
        <v>14964.701999999999</v>
      </c>
      <c r="N28" s="434">
        <v>4.9915238539330753</v>
      </c>
      <c r="O28" s="352"/>
      <c r="P28" s="432" t="s">
        <v>222</v>
      </c>
      <c r="Q28" s="433">
        <v>45208.245999999999</v>
      </c>
      <c r="R28" s="433">
        <v>10667.078</v>
      </c>
      <c r="S28" s="434">
        <v>4.2381096303973775</v>
      </c>
    </row>
    <row r="29" spans="1:24">
      <c r="A29" s="352"/>
      <c r="B29" s="352"/>
      <c r="C29" s="352"/>
      <c r="D29" s="352"/>
      <c r="E29" s="352"/>
      <c r="F29" s="352"/>
      <c r="G29" s="352"/>
      <c r="H29" s="352"/>
      <c r="I29" s="352"/>
      <c r="J29" s="352"/>
      <c r="K29"/>
      <c r="L29"/>
      <c r="M29"/>
      <c r="N29"/>
      <c r="O29" s="352"/>
      <c r="P29"/>
      <c r="Q29"/>
      <c r="R29"/>
      <c r="S29"/>
    </row>
    <row r="30" spans="1:24">
      <c r="A30"/>
      <c r="B30"/>
      <c r="C30"/>
      <c r="D30"/>
      <c r="E30"/>
      <c r="F30"/>
      <c r="G30"/>
      <c r="H30"/>
      <c r="I30"/>
      <c r="J30"/>
      <c r="K30"/>
      <c r="L30"/>
      <c r="M30"/>
      <c r="N30"/>
      <c r="O30" s="352"/>
      <c r="P30"/>
      <c r="Q30"/>
      <c r="R30"/>
      <c r="S30"/>
    </row>
    <row r="31" spans="1:24">
      <c r="A31"/>
      <c r="B31"/>
      <c r="C31"/>
      <c r="D31"/>
      <c r="E31"/>
      <c r="F31"/>
      <c r="G31"/>
      <c r="H31"/>
      <c r="I31"/>
      <c r="J31"/>
      <c r="K31"/>
      <c r="L31"/>
      <c r="M31"/>
      <c r="N31"/>
      <c r="O31" s="352"/>
      <c r="P31"/>
      <c r="Q31"/>
      <c r="R31"/>
      <c r="S31"/>
    </row>
    <row r="32" spans="1:24">
      <c r="A32"/>
      <c r="B32"/>
      <c r="C32"/>
      <c r="D32"/>
      <c r="E32"/>
      <c r="F32"/>
      <c r="G32"/>
      <c r="H32"/>
      <c r="I32"/>
      <c r="J32"/>
      <c r="K32"/>
      <c r="L32"/>
      <c r="M32"/>
      <c r="N32"/>
      <c r="O32" s="352"/>
      <c r="P32"/>
      <c r="Q32"/>
      <c r="R32"/>
      <c r="S32"/>
    </row>
    <row r="33" spans="1:19">
      <c r="A33"/>
      <c r="B33"/>
      <c r="C33"/>
      <c r="D33"/>
      <c r="E33"/>
      <c r="F33"/>
      <c r="G33"/>
      <c r="H33"/>
      <c r="I33"/>
      <c r="J33"/>
      <c r="K33"/>
      <c r="L33"/>
      <c r="M33"/>
      <c r="N33"/>
      <c r="O33" s="352"/>
      <c r="P33"/>
      <c r="Q33"/>
      <c r="R33"/>
      <c r="S33"/>
    </row>
    <row r="34" spans="1:19">
      <c r="A34"/>
      <c r="B34"/>
      <c r="C34"/>
      <c r="D34"/>
      <c r="E34"/>
      <c r="F34"/>
      <c r="G34"/>
      <c r="H34"/>
      <c r="I34"/>
      <c r="J34"/>
      <c r="K34"/>
      <c r="L34"/>
      <c r="M34"/>
      <c r="N34"/>
      <c r="O34" s="352"/>
      <c r="P34"/>
      <c r="Q34"/>
      <c r="R34"/>
      <c r="S34"/>
    </row>
    <row r="35" spans="1:19">
      <c r="A35"/>
      <c r="B35"/>
      <c r="C35"/>
      <c r="D35"/>
      <c r="E35"/>
      <c r="F35"/>
      <c r="G35"/>
      <c r="H35"/>
      <c r="I35"/>
      <c r="J35"/>
      <c r="K35"/>
      <c r="L35"/>
      <c r="M35"/>
      <c r="N35"/>
      <c r="O35" s="352"/>
      <c r="P35"/>
      <c r="Q35"/>
      <c r="R35"/>
      <c r="S35"/>
    </row>
    <row r="36" spans="1:19">
      <c r="A36"/>
      <c r="B36"/>
      <c r="C36"/>
      <c r="D36"/>
      <c r="E36"/>
      <c r="F36"/>
      <c r="G36"/>
      <c r="H36"/>
      <c r="I36"/>
      <c r="J36"/>
      <c r="K36"/>
      <c r="L36"/>
      <c r="M36"/>
      <c r="N36"/>
      <c r="O36" s="352"/>
    </row>
    <row r="37" spans="1:19">
      <c r="A37"/>
      <c r="B37"/>
      <c r="C37"/>
      <c r="D37"/>
      <c r="E37"/>
      <c r="F37"/>
      <c r="G37"/>
      <c r="H37"/>
      <c r="I37"/>
      <c r="J37"/>
      <c r="K37"/>
      <c r="L37"/>
      <c r="M37"/>
      <c r="N37"/>
      <c r="O37" s="352"/>
    </row>
    <row r="38" spans="1:19">
      <c r="A38"/>
      <c r="B38"/>
      <c r="C38"/>
      <c r="D38"/>
      <c r="E38"/>
      <c r="F38"/>
      <c r="G38"/>
      <c r="H38"/>
      <c r="I38"/>
      <c r="J38"/>
      <c r="K38"/>
      <c r="L38"/>
      <c r="M38"/>
      <c r="N38"/>
      <c r="O38" s="352"/>
    </row>
    <row r="39" spans="1:19">
      <c r="A39"/>
      <c r="B39"/>
      <c r="C39"/>
      <c r="D39"/>
      <c r="E39"/>
      <c r="F39"/>
      <c r="G39"/>
      <c r="H39"/>
      <c r="I39"/>
      <c r="J39"/>
      <c r="K39"/>
      <c r="L39"/>
      <c r="M39"/>
      <c r="N39"/>
      <c r="O39" s="352"/>
    </row>
    <row r="40" spans="1:19">
      <c r="A40"/>
      <c r="B40"/>
      <c r="C40"/>
      <c r="D40"/>
      <c r="E40"/>
      <c r="F40"/>
      <c r="G40"/>
      <c r="H40"/>
      <c r="I40"/>
      <c r="J40"/>
      <c r="K40"/>
    </row>
    <row r="41" spans="1:19">
      <c r="A41"/>
      <c r="B41"/>
      <c r="C41"/>
      <c r="D41"/>
      <c r="E41"/>
      <c r="F41"/>
      <c r="G41"/>
      <c r="H41"/>
      <c r="I41"/>
      <c r="J41"/>
      <c r="K41"/>
      <c r="L41" s="352"/>
    </row>
    <row r="42" spans="1:19">
      <c r="A42"/>
      <c r="B42"/>
      <c r="C42"/>
      <c r="D42"/>
      <c r="E42"/>
      <c r="F42"/>
      <c r="G42"/>
      <c r="H42"/>
      <c r="I42"/>
      <c r="J42"/>
      <c r="K42"/>
      <c r="L42" s="352"/>
    </row>
    <row r="43" spans="1:19">
      <c r="A43"/>
      <c r="B43"/>
      <c r="C43"/>
      <c r="D43"/>
      <c r="E43"/>
      <c r="F43"/>
      <c r="G43"/>
      <c r="H43"/>
      <c r="I43"/>
      <c r="J43"/>
      <c r="K43"/>
      <c r="L43" s="352"/>
    </row>
    <row r="44" spans="1:19">
      <c r="A44"/>
      <c r="B44"/>
      <c r="C44"/>
      <c r="D44"/>
      <c r="E44"/>
      <c r="F44"/>
      <c r="G44"/>
      <c r="H44"/>
      <c r="I44"/>
      <c r="J44"/>
      <c r="K44"/>
      <c r="L44" s="352"/>
    </row>
    <row r="45" spans="1:19">
      <c r="A45"/>
      <c r="B45"/>
      <c r="C45"/>
      <c r="D45"/>
      <c r="E45"/>
      <c r="F45"/>
      <c r="G45"/>
      <c r="H45"/>
      <c r="I45"/>
      <c r="J45"/>
      <c r="K45"/>
      <c r="L45" s="352"/>
    </row>
    <row r="46" spans="1:19">
      <c r="A46"/>
      <c r="B46"/>
      <c r="C46"/>
      <c r="D46"/>
      <c r="E46"/>
      <c r="F46"/>
      <c r="G46"/>
      <c r="H46"/>
      <c r="I46"/>
      <c r="J46"/>
      <c r="K46"/>
      <c r="L46" s="352"/>
    </row>
    <row r="47" spans="1:19">
      <c r="A47"/>
      <c r="B47"/>
      <c r="C47"/>
      <c r="D47"/>
      <c r="E47"/>
      <c r="F47"/>
      <c r="G47"/>
      <c r="H47"/>
      <c r="I47"/>
      <c r="J47"/>
      <c r="K47"/>
      <c r="L47" s="352"/>
    </row>
    <row r="48" spans="1:19">
      <c r="A48"/>
      <c r="B48"/>
      <c r="C48"/>
      <c r="D48"/>
      <c r="E48"/>
      <c r="F48"/>
      <c r="G48"/>
      <c r="H48"/>
      <c r="I48"/>
      <c r="J48"/>
      <c r="K48"/>
      <c r="L48" s="352"/>
    </row>
    <row r="49" spans="1:12">
      <c r="A49"/>
      <c r="B49"/>
      <c r="C49"/>
      <c r="D49"/>
      <c r="E49"/>
      <c r="F49"/>
      <c r="G49"/>
      <c r="H49"/>
      <c r="I49"/>
      <c r="J49"/>
      <c r="K49"/>
      <c r="L49" s="352"/>
    </row>
    <row r="50" spans="1:12">
      <c r="A50"/>
      <c r="B50"/>
      <c r="C50"/>
      <c r="D50"/>
      <c r="E50"/>
      <c r="F50"/>
      <c r="G50"/>
      <c r="H50"/>
      <c r="I50"/>
      <c r="J50"/>
      <c r="K50"/>
      <c r="L50" s="352"/>
    </row>
    <row r="51" spans="1:12">
      <c r="A51"/>
      <c r="B51"/>
      <c r="C51"/>
      <c r="D51"/>
      <c r="E51"/>
      <c r="F51"/>
      <c r="G51"/>
      <c r="H51"/>
      <c r="I51"/>
      <c r="J51"/>
      <c r="K51"/>
      <c r="L51" s="352"/>
    </row>
    <row r="52" spans="1:12">
      <c r="A52"/>
      <c r="B52"/>
      <c r="C52"/>
      <c r="D52"/>
      <c r="E52"/>
      <c r="F52"/>
      <c r="G52"/>
      <c r="H52"/>
      <c r="I52"/>
      <c r="J52"/>
      <c r="K52"/>
      <c r="L52" s="352"/>
    </row>
    <row r="53" spans="1:12">
      <c r="A53"/>
      <c r="B53"/>
      <c r="C53"/>
      <c r="D53"/>
      <c r="E53"/>
      <c r="F53"/>
      <c r="G53"/>
      <c r="H53"/>
      <c r="I53"/>
      <c r="J53"/>
      <c r="K53"/>
      <c r="L53" s="352"/>
    </row>
    <row r="54" spans="1:12">
      <c r="A54"/>
      <c r="B54"/>
      <c r="C54"/>
      <c r="D54"/>
      <c r="E54"/>
      <c r="F54"/>
      <c r="G54"/>
      <c r="H54"/>
      <c r="I54"/>
      <c r="J54"/>
      <c r="K54"/>
      <c r="L54" s="352"/>
    </row>
    <row r="55" spans="1:12">
      <c r="A55"/>
      <c r="B55"/>
      <c r="C55"/>
      <c r="D55"/>
      <c r="E55"/>
      <c r="F55"/>
      <c r="G55"/>
      <c r="H55"/>
      <c r="I55"/>
      <c r="J55"/>
      <c r="K55"/>
      <c r="L55" s="352"/>
    </row>
    <row r="56" spans="1:12">
      <c r="A56"/>
      <c r="B56"/>
      <c r="C56"/>
      <c r="D56"/>
      <c r="E56"/>
      <c r="F56"/>
      <c r="G56"/>
      <c r="H56"/>
      <c r="I56"/>
      <c r="J56"/>
      <c r="K56"/>
      <c r="L56" s="352"/>
    </row>
    <row r="57" spans="1:12">
      <c r="A57"/>
      <c r="B57"/>
      <c r="C57"/>
      <c r="D57"/>
      <c r="E57"/>
      <c r="F57"/>
      <c r="G57"/>
      <c r="H57"/>
      <c r="I57"/>
      <c r="J57"/>
      <c r="K57"/>
      <c r="L57" s="352"/>
    </row>
    <row r="58" spans="1:12">
      <c r="A58"/>
      <c r="B58"/>
      <c r="C58"/>
      <c r="D58"/>
      <c r="E58"/>
      <c r="F58"/>
      <c r="G58"/>
      <c r="H58"/>
      <c r="I58"/>
      <c r="J58"/>
      <c r="K58"/>
      <c r="L58" s="352"/>
    </row>
    <row r="59" spans="1:12">
      <c r="A59"/>
      <c r="B59"/>
      <c r="C59"/>
      <c r="D59"/>
      <c r="E59"/>
      <c r="F59"/>
      <c r="G59"/>
      <c r="H59"/>
      <c r="I59"/>
      <c r="J59"/>
      <c r="K59"/>
      <c r="L59" s="352"/>
    </row>
    <row r="60" spans="1:12">
      <c r="A60"/>
      <c r="B60"/>
      <c r="C60"/>
      <c r="D60"/>
      <c r="E60"/>
      <c r="F60"/>
      <c r="G60"/>
      <c r="H60"/>
      <c r="I60"/>
      <c r="J60"/>
      <c r="K60"/>
      <c r="L60" s="352"/>
    </row>
    <row r="61" spans="1:12">
      <c r="A61"/>
      <c r="B61"/>
      <c r="C61"/>
      <c r="D61"/>
      <c r="E61"/>
      <c r="F61"/>
      <c r="G61"/>
      <c r="H61"/>
      <c r="I61"/>
      <c r="J61"/>
      <c r="K61"/>
      <c r="L61" s="352"/>
    </row>
    <row r="62" spans="1:12">
      <c r="A62"/>
      <c r="B62"/>
      <c r="C62"/>
      <c r="D62"/>
      <c r="E62"/>
      <c r="F62"/>
      <c r="G62"/>
      <c r="H62"/>
      <c r="I62"/>
      <c r="J62"/>
      <c r="K62"/>
      <c r="L62" s="352"/>
    </row>
    <row r="63" spans="1:12">
      <c r="A63"/>
      <c r="B63"/>
      <c r="C63"/>
      <c r="D63"/>
      <c r="E63"/>
      <c r="F63"/>
      <c r="G63"/>
      <c r="H63"/>
      <c r="I63"/>
      <c r="J63"/>
      <c r="K63"/>
      <c r="L63" s="352"/>
    </row>
    <row r="64" spans="1:12">
      <c r="A64"/>
      <c r="B64"/>
      <c r="C64"/>
      <c r="D64"/>
      <c r="E64"/>
      <c r="F64"/>
      <c r="G64"/>
      <c r="H64"/>
      <c r="I64"/>
      <c r="J64"/>
      <c r="K64"/>
      <c r="L64" s="352"/>
    </row>
    <row r="65" spans="1:12">
      <c r="A65"/>
      <c r="B65"/>
      <c r="C65"/>
      <c r="D65"/>
      <c r="E65"/>
      <c r="F65"/>
      <c r="G65"/>
      <c r="H65"/>
      <c r="I65"/>
      <c r="J65"/>
      <c r="K65"/>
      <c r="L65" s="352"/>
    </row>
    <row r="66" spans="1:12">
      <c r="A66"/>
      <c r="B66"/>
      <c r="C66"/>
      <c r="D66"/>
      <c r="E66"/>
      <c r="F66"/>
      <c r="G66"/>
      <c r="H66"/>
      <c r="I66"/>
      <c r="J66"/>
      <c r="K66"/>
      <c r="L66" s="352"/>
    </row>
    <row r="67" spans="1:12">
      <c r="A67"/>
      <c r="B67"/>
      <c r="C67"/>
      <c r="D67"/>
      <c r="E67"/>
      <c r="F67"/>
      <c r="G67"/>
      <c r="H67"/>
      <c r="I67"/>
      <c r="J67"/>
      <c r="K67"/>
      <c r="L67" s="352"/>
    </row>
    <row r="68" spans="1:12">
      <c r="A68"/>
      <c r="B68"/>
      <c r="C68"/>
      <c r="D68"/>
      <c r="E68"/>
      <c r="F68"/>
      <c r="G68"/>
      <c r="H68"/>
      <c r="I68"/>
      <c r="J68"/>
      <c r="K68"/>
      <c r="L68" s="352"/>
    </row>
    <row r="69" spans="1:12">
      <c r="A69"/>
      <c r="B69"/>
      <c r="C69"/>
      <c r="D69"/>
      <c r="E69"/>
      <c r="F69"/>
      <c r="G69"/>
      <c r="H69"/>
      <c r="I69"/>
      <c r="J69"/>
      <c r="K69"/>
      <c r="L69" s="352"/>
    </row>
    <row r="70" spans="1:12">
      <c r="A70"/>
      <c r="B70"/>
      <c r="C70"/>
      <c r="D70"/>
      <c r="E70"/>
      <c r="F70"/>
      <c r="G70"/>
      <c r="H70"/>
      <c r="I70"/>
      <c r="J70"/>
      <c r="K70"/>
      <c r="L70" s="352"/>
    </row>
    <row r="71" spans="1:12">
      <c r="A71"/>
      <c r="B71"/>
      <c r="C71"/>
      <c r="D71"/>
      <c r="E71"/>
      <c r="F71"/>
      <c r="G71"/>
      <c r="H71"/>
      <c r="I71"/>
      <c r="J71"/>
      <c r="K71"/>
      <c r="L71" s="352"/>
    </row>
    <row r="72" spans="1:12">
      <c r="A72"/>
      <c r="B72"/>
      <c r="C72"/>
      <c r="D72"/>
      <c r="E72"/>
      <c r="F72"/>
      <c r="G72"/>
      <c r="H72"/>
      <c r="I72"/>
      <c r="J72"/>
      <c r="K72"/>
      <c r="L72" s="352"/>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2"/>
      <c r="B152" s="352"/>
      <c r="C152" s="352"/>
      <c r="D152" s="352"/>
      <c r="E152" s="352"/>
      <c r="F152" s="352"/>
      <c r="G152" s="352"/>
      <c r="H152" s="352"/>
      <c r="I152" s="352"/>
      <c r="J152" s="352"/>
      <c r="K152" s="352"/>
    </row>
    <row r="153" spans="1:11">
      <c r="A153" s="352"/>
      <c r="B153" s="352"/>
      <c r="C153" s="352"/>
      <c r="D153" s="352"/>
      <c r="E153" s="352"/>
      <c r="F153" s="352"/>
      <c r="G153" s="352"/>
      <c r="H153" s="352"/>
      <c r="I153" s="352"/>
      <c r="J153" s="352"/>
      <c r="K153" s="352"/>
    </row>
    <row r="154" spans="1:11">
      <c r="A154" s="352"/>
      <c r="B154" s="352"/>
      <c r="C154" s="352"/>
      <c r="D154" s="352"/>
      <c r="E154" s="352"/>
      <c r="F154" s="352"/>
      <c r="G154" s="352"/>
      <c r="H154" s="352"/>
      <c r="I154" s="352"/>
      <c r="J154" s="352"/>
      <c r="K154" s="352"/>
    </row>
    <row r="155" spans="1:11">
      <c r="A155" s="352"/>
      <c r="B155" s="352"/>
      <c r="C155" s="352"/>
      <c r="D155" s="352"/>
      <c r="E155" s="352"/>
      <c r="F155" s="352"/>
      <c r="G155" s="352"/>
      <c r="H155" s="352"/>
      <c r="I155" s="352"/>
      <c r="J155" s="352"/>
      <c r="K155" s="352"/>
    </row>
    <row r="156" spans="1:11">
      <c r="A156" s="352"/>
      <c r="B156" s="352"/>
      <c r="C156" s="352"/>
      <c r="D156" s="352"/>
      <c r="E156" s="352"/>
      <c r="F156" s="352"/>
      <c r="G156" s="352"/>
      <c r="H156" s="352"/>
      <c r="I156" s="352"/>
      <c r="J156" s="352"/>
      <c r="K156" s="352"/>
    </row>
    <row r="157" spans="1:11">
      <c r="A157" s="352"/>
      <c r="B157" s="352"/>
      <c r="C157" s="352"/>
      <c r="D157" s="352"/>
      <c r="E157" s="352"/>
      <c r="F157" s="352"/>
      <c r="G157" s="352"/>
      <c r="H157" s="352"/>
      <c r="I157" s="352"/>
      <c r="J157" s="352"/>
      <c r="K157" s="352"/>
    </row>
    <row r="158" spans="1:11">
      <c r="A158" s="352"/>
      <c r="B158" s="352"/>
      <c r="C158" s="352"/>
      <c r="D158" s="352"/>
      <c r="E158" s="352"/>
      <c r="F158" s="352"/>
      <c r="G158" s="352"/>
      <c r="H158" s="352"/>
      <c r="I158" s="352"/>
      <c r="J158" s="352"/>
      <c r="K158" s="352"/>
    </row>
    <row r="159" spans="1:11">
      <c r="A159" s="352"/>
      <c r="B159" s="352"/>
      <c r="C159" s="352"/>
      <c r="D159" s="352"/>
      <c r="E159" s="352"/>
      <c r="F159" s="352"/>
      <c r="G159" s="352"/>
      <c r="H159" s="352"/>
      <c r="I159" s="352"/>
      <c r="J159" s="352"/>
      <c r="K159" s="352"/>
    </row>
    <row r="160" spans="1:11">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319" t="s">
        <v>410</v>
      </c>
      <c r="B5" s="1319"/>
      <c r="C5" s="1319"/>
      <c r="D5" s="1319"/>
      <c r="E5" s="1319"/>
      <c r="F5" s="1319"/>
      <c r="H5" s="61" t="s">
        <v>230</v>
      </c>
    </row>
    <row r="6" spans="1:20" ht="15.75" customHeight="1" thickBot="1">
      <c r="A6" s="1320" t="s">
        <v>115</v>
      </c>
      <c r="B6" s="1312" t="s">
        <v>411</v>
      </c>
      <c r="C6" s="1313"/>
      <c r="D6" s="1314"/>
      <c r="E6" s="1315" t="s">
        <v>412</v>
      </c>
      <c r="F6" s="1317" t="s">
        <v>413</v>
      </c>
    </row>
    <row r="7" spans="1:20" ht="21" customHeight="1" thickBot="1">
      <c r="A7" s="1321"/>
      <c r="B7" s="233" t="s">
        <v>218</v>
      </c>
      <c r="C7" s="233" t="s">
        <v>220</v>
      </c>
      <c r="D7" s="233" t="s">
        <v>221</v>
      </c>
      <c r="E7" s="1322"/>
      <c r="F7" s="1323"/>
    </row>
    <row r="8" spans="1:20" ht="17.25" customHeight="1" thickBot="1">
      <c r="A8" s="96" t="s">
        <v>116</v>
      </c>
      <c r="B8" s="240">
        <v>14377.906000000001</v>
      </c>
      <c r="C8" s="234">
        <v>5387.8370000000004</v>
      </c>
      <c r="D8" s="102">
        <f t="shared" ref="D8:D13" si="0">(C8/B8)*100</f>
        <v>37.473029800027909</v>
      </c>
      <c r="E8" s="234">
        <v>16711.374</v>
      </c>
      <c r="F8" s="102">
        <f t="shared" ref="F8:F13" si="1">((B8-E8)/E8)*100</f>
        <v>-13.963352145670363</v>
      </c>
      <c r="H8" s="65" t="s">
        <v>117</v>
      </c>
    </row>
    <row r="9" spans="1:20" ht="18" customHeight="1" thickBot="1">
      <c r="A9" s="96" t="s">
        <v>118</v>
      </c>
      <c r="B9" s="241">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41">
        <v>12049</v>
      </c>
      <c r="C10" s="77">
        <v>0</v>
      </c>
      <c r="D10" s="103">
        <f t="shared" si="0"/>
        <v>0</v>
      </c>
      <c r="E10" s="77">
        <v>14811</v>
      </c>
      <c r="F10" s="103">
        <f t="shared" si="1"/>
        <v>-18.648301937748972</v>
      </c>
      <c r="O10"/>
      <c r="P10"/>
      <c r="Q10"/>
      <c r="R10"/>
      <c r="S10"/>
      <c r="T10"/>
    </row>
    <row r="11" spans="1:20" ht="17.25" customHeight="1" thickBot="1">
      <c r="A11" s="96" t="s">
        <v>119</v>
      </c>
      <c r="B11" s="241">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41">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41">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319" t="s">
        <v>416</v>
      </c>
      <c r="B18" s="1319"/>
      <c r="C18" s="1319"/>
      <c r="D18" s="1319"/>
      <c r="E18" s="1319"/>
      <c r="F18" s="1319"/>
      <c r="K18"/>
      <c r="L18"/>
      <c r="M18"/>
      <c r="O18"/>
      <c r="P18"/>
      <c r="Q18"/>
      <c r="R18"/>
      <c r="S18"/>
      <c r="T18"/>
    </row>
    <row r="19" spans="1:20" ht="16.5" customHeight="1" thickBot="1">
      <c r="A19" s="1310" t="s">
        <v>122</v>
      </c>
      <c r="B19" s="1312" t="s">
        <v>411</v>
      </c>
      <c r="C19" s="1313"/>
      <c r="D19" s="1314"/>
      <c r="E19" s="1315" t="s">
        <v>412</v>
      </c>
      <c r="F19" s="1317" t="s">
        <v>413</v>
      </c>
      <c r="K19"/>
      <c r="L19"/>
      <c r="M19"/>
      <c r="O19"/>
      <c r="P19"/>
      <c r="Q19"/>
      <c r="R19"/>
      <c r="S19"/>
      <c r="T19"/>
    </row>
    <row r="20" spans="1:20" ht="21" customHeight="1" thickBot="1">
      <c r="A20" s="1311"/>
      <c r="B20" s="94" t="s">
        <v>218</v>
      </c>
      <c r="C20" s="94" t="s">
        <v>325</v>
      </c>
      <c r="D20" s="94" t="s">
        <v>326</v>
      </c>
      <c r="E20" s="1316"/>
      <c r="F20" s="1318"/>
      <c r="K20"/>
      <c r="L20"/>
      <c r="M20"/>
      <c r="O20"/>
      <c r="P20"/>
      <c r="Q20"/>
      <c r="R20"/>
      <c r="S20"/>
      <c r="T20"/>
    </row>
    <row r="21" spans="1:20" ht="14.5" thickBot="1">
      <c r="A21" s="18" t="s">
        <v>116</v>
      </c>
      <c r="B21" s="241">
        <v>41721.821000000004</v>
      </c>
      <c r="C21" s="237">
        <v>0</v>
      </c>
      <c r="D21" s="101">
        <f t="shared" ref="D21:D26" si="2">(C21/B21)*100</f>
        <v>0</v>
      </c>
      <c r="E21" s="74">
        <v>29790.733</v>
      </c>
      <c r="F21" s="101">
        <f t="shared" ref="F21:F26" si="3">((B21-E21)/E21)*100</f>
        <v>40.04966242354628</v>
      </c>
      <c r="H21" s="65" t="s">
        <v>123</v>
      </c>
      <c r="K21"/>
      <c r="L21"/>
      <c r="M21"/>
      <c r="O21"/>
      <c r="P21"/>
      <c r="Q21"/>
      <c r="R21"/>
      <c r="S21"/>
      <c r="T21"/>
    </row>
    <row r="22" spans="1:20" ht="14.5" thickBot="1">
      <c r="A22" s="18" t="s">
        <v>118</v>
      </c>
      <c r="B22" s="241">
        <v>162785</v>
      </c>
      <c r="C22" s="237">
        <v>0</v>
      </c>
      <c r="D22" s="102">
        <f t="shared" si="2"/>
        <v>0</v>
      </c>
      <c r="E22" s="74">
        <v>121202</v>
      </c>
      <c r="F22" s="102">
        <f t="shared" si="3"/>
        <v>34.308839788122306</v>
      </c>
      <c r="H22" s="60">
        <f>B22-E22</f>
        <v>41583</v>
      </c>
      <c r="K22"/>
      <c r="L22"/>
      <c r="M22"/>
      <c r="O22"/>
      <c r="P22"/>
      <c r="Q22"/>
      <c r="R22"/>
      <c r="S22"/>
      <c r="T22"/>
    </row>
    <row r="23" spans="1:20" ht="14.5" thickBot="1">
      <c r="A23" s="19" t="s">
        <v>214</v>
      </c>
      <c r="B23" s="241">
        <v>40226</v>
      </c>
      <c r="C23" s="238">
        <v>0</v>
      </c>
      <c r="D23" s="102">
        <f t="shared" si="2"/>
        <v>0</v>
      </c>
      <c r="E23" s="77">
        <v>32923</v>
      </c>
      <c r="F23" s="102">
        <f t="shared" si="3"/>
        <v>22.182061173040125</v>
      </c>
      <c r="O23"/>
      <c r="P23"/>
      <c r="Q23"/>
      <c r="R23"/>
      <c r="S23"/>
      <c r="T23"/>
    </row>
    <row r="24" spans="1:20" ht="14.5" thickBot="1">
      <c r="A24" s="18" t="s">
        <v>119</v>
      </c>
      <c r="B24" s="241">
        <v>12359.263999999999</v>
      </c>
      <c r="C24" s="239">
        <v>667.33399999999995</v>
      </c>
      <c r="D24" s="103">
        <f t="shared" si="2"/>
        <v>5.3994639162979281</v>
      </c>
      <c r="E24" s="74">
        <v>15139.212</v>
      </c>
      <c r="F24" s="103">
        <f t="shared" si="3"/>
        <v>-18.362567351590034</v>
      </c>
      <c r="O24"/>
      <c r="P24"/>
      <c r="Q24"/>
      <c r="R24"/>
      <c r="S24"/>
      <c r="T24"/>
    </row>
    <row r="25" spans="1:20" ht="14.5" thickBot="1">
      <c r="A25" s="18" t="s">
        <v>120</v>
      </c>
      <c r="B25" s="241">
        <v>7481.7489999999998</v>
      </c>
      <c r="C25" s="239">
        <v>396.25599999999997</v>
      </c>
      <c r="D25" s="102">
        <f t="shared" si="2"/>
        <v>5.2963017069939129</v>
      </c>
      <c r="E25" s="74">
        <v>5850.241</v>
      </c>
      <c r="F25" s="102">
        <f t="shared" si="3"/>
        <v>27.887876755846463</v>
      </c>
      <c r="O25"/>
      <c r="P25"/>
      <c r="Q25"/>
      <c r="R25"/>
      <c r="S25"/>
      <c r="T25"/>
    </row>
    <row r="26" spans="1:20" ht="14.5" thickBot="1">
      <c r="A26" s="18" t="s">
        <v>121</v>
      </c>
      <c r="B26" s="241">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309"/>
      <c r="D30" s="1309"/>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309"/>
      <c r="C41" s="1309"/>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activeCell="T42" sqref="T42"/>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4" t="s">
        <v>414</v>
      </c>
      <c r="B2" s="1324"/>
      <c r="C2" s="1324"/>
      <c r="D2" s="1324"/>
      <c r="E2" s="1324"/>
      <c r="F2" s="1324"/>
      <c r="G2" s="1324"/>
      <c r="H2" s="1324"/>
      <c r="I2" s="1324"/>
      <c r="J2" s="1324"/>
      <c r="K2" s="1324"/>
      <c r="L2" s="1324"/>
      <c r="M2" s="1324"/>
      <c r="N2" s="1324"/>
      <c r="O2" s="1324"/>
      <c r="P2" s="1324"/>
      <c r="Q2" s="1324"/>
      <c r="R2" s="1324"/>
      <c r="S2" s="1324"/>
      <c r="T2" s="1324"/>
      <c r="U2" s="1324"/>
      <c r="V2" s="1324"/>
      <c r="W2" s="1324"/>
      <c r="X2" s="1324"/>
    </row>
    <row r="3" spans="1:24" ht="15.75" customHeight="1">
      <c r="A3" s="1325" t="s">
        <v>415</v>
      </c>
      <c r="B3" s="1325"/>
      <c r="C3" s="1325"/>
      <c r="D3" s="1325"/>
      <c r="E3" s="1325"/>
      <c r="F3" s="1325"/>
      <c r="P3" s="36"/>
    </row>
    <row r="4" spans="1:24" ht="4.5" customHeight="1">
      <c r="A4" s="37"/>
      <c r="B4" s="37"/>
      <c r="C4" s="35"/>
      <c r="D4" s="35"/>
    </row>
    <row r="5" spans="1:24" ht="14.5" thickBot="1">
      <c r="A5" s="38" t="s">
        <v>124</v>
      </c>
      <c r="B5" s="1326" t="s">
        <v>125</v>
      </c>
      <c r="C5" s="1326"/>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0"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4" t="s">
        <v>334</v>
      </c>
      <c r="L33" s="109">
        <v>1213.9670000000001</v>
      </c>
      <c r="M33" s="109">
        <v>103.95</v>
      </c>
      <c r="N33" s="115">
        <v>11.67837421837422</v>
      </c>
      <c r="O33"/>
      <c r="P33" s="51" t="s">
        <v>369</v>
      </c>
      <c r="Q33" s="52">
        <v>1888.9829999999999</v>
      </c>
      <c r="R33" s="52">
        <v>471.70499999999998</v>
      </c>
      <c r="S33" s="62">
        <v>4.0045854930518017</v>
      </c>
    </row>
    <row r="34" spans="1:19" ht="16" thickBot="1">
      <c r="A34" s="143"/>
      <c r="C34"/>
      <c r="D34"/>
      <c r="E34"/>
      <c r="F34"/>
      <c r="G34"/>
      <c r="H34"/>
      <c r="I34"/>
      <c r="J34"/>
      <c r="K34" s="110"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4" t="s">
        <v>367</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324" t="s">
        <v>417</v>
      </c>
      <c r="B2" s="1324"/>
      <c r="C2" s="1324"/>
      <c r="D2" s="1324"/>
      <c r="E2" s="1324"/>
      <c r="F2" s="1324"/>
      <c r="G2" s="1324"/>
      <c r="H2" s="1324"/>
      <c r="I2" s="1324"/>
      <c r="J2" s="1324"/>
      <c r="K2" s="1324"/>
      <c r="L2" s="1324"/>
      <c r="M2" s="1324"/>
      <c r="N2" s="1324"/>
      <c r="O2" s="1324"/>
      <c r="P2" s="1324"/>
      <c r="Q2" s="1324"/>
      <c r="R2" s="1324"/>
      <c r="S2" s="1324"/>
      <c r="T2" s="1324"/>
      <c r="U2" s="1324"/>
      <c r="V2" s="1324"/>
      <c r="W2" s="1324"/>
      <c r="X2" s="1324"/>
      <c r="Y2" s="1324"/>
      <c r="Z2" s="1324"/>
      <c r="AA2" s="1324"/>
    </row>
    <row r="3" spans="1:27" ht="18" customHeight="1">
      <c r="A3" s="1327" t="s">
        <v>415</v>
      </c>
      <c r="B3" s="1327"/>
      <c r="C3" s="1327"/>
      <c r="D3" s="1327"/>
      <c r="E3" s="1327"/>
      <c r="F3" s="1327"/>
      <c r="G3" s="1327"/>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0"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4" t="s">
        <v>364</v>
      </c>
      <c r="L21" s="109">
        <v>501.49799999999999</v>
      </c>
      <c r="M21" s="109">
        <v>32.646999999999998</v>
      </c>
      <c r="N21" s="115">
        <v>15.361227677887708</v>
      </c>
      <c r="P21" s="51" t="s">
        <v>138</v>
      </c>
      <c r="Q21" s="52">
        <v>227.72200000000001</v>
      </c>
      <c r="R21" s="52">
        <v>105.32299999999999</v>
      </c>
      <c r="S21" s="62">
        <v>2.1621298291921045</v>
      </c>
    </row>
    <row r="22" spans="1:19" ht="16" thickBot="1">
      <c r="A22"/>
      <c r="B22"/>
      <c r="C22"/>
      <c r="D22"/>
      <c r="F22"/>
      <c r="G22"/>
      <c r="H22"/>
      <c r="K22" s="110" t="s">
        <v>222</v>
      </c>
      <c r="L22" s="54">
        <v>46698.260999999999</v>
      </c>
      <c r="M22" s="54">
        <v>12359.263999999999</v>
      </c>
      <c r="N22" s="72">
        <v>3.7784014485004933</v>
      </c>
      <c r="P22" s="114" t="s">
        <v>320</v>
      </c>
      <c r="Q22" s="109">
        <v>222.72499999999999</v>
      </c>
      <c r="R22" s="109">
        <v>29.5</v>
      </c>
      <c r="S22" s="115">
        <v>7.55</v>
      </c>
    </row>
    <row r="23" spans="1:19" ht="16"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36"/>
      <c r="G94" s="236"/>
      <c r="H94"/>
      <c r="I94"/>
    </row>
    <row r="95" spans="1:12">
      <c r="A95"/>
      <c r="B95"/>
      <c r="C95"/>
      <c r="D95"/>
      <c r="E95"/>
      <c r="F95" s="236"/>
      <c r="G95" s="236"/>
      <c r="H95"/>
      <c r="I95"/>
    </row>
    <row r="96" spans="1:12">
      <c r="A96"/>
      <c r="B96"/>
      <c r="C96"/>
      <c r="D96"/>
      <c r="E96"/>
      <c r="F96" s="236"/>
      <c r="G96" s="236"/>
      <c r="H96"/>
      <c r="I96"/>
    </row>
    <row r="97" spans="1:8">
      <c r="A97"/>
      <c r="B97"/>
      <c r="C97"/>
      <c r="D97"/>
      <c r="E97"/>
      <c r="F97" s="236"/>
      <c r="G97" s="236"/>
      <c r="H97"/>
    </row>
    <row r="98" spans="1:8">
      <c r="A98"/>
      <c r="B98"/>
      <c r="C98"/>
      <c r="D98"/>
      <c r="E98"/>
      <c r="F98" s="236"/>
      <c r="G98" s="236"/>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9" t="s">
        <v>420</v>
      </c>
      <c r="B5" s="1319"/>
      <c r="C5" s="1319"/>
      <c r="D5" s="1319"/>
      <c r="E5" s="1319"/>
      <c r="F5" s="1319"/>
      <c r="H5" s="61" t="s">
        <v>230</v>
      </c>
    </row>
    <row r="6" spans="1:20" ht="15.75" customHeight="1" thickBot="1">
      <c r="A6" s="1320" t="s">
        <v>115</v>
      </c>
      <c r="B6" s="1312" t="s">
        <v>422</v>
      </c>
      <c r="C6" s="1313"/>
      <c r="D6" s="1314"/>
      <c r="E6" s="1315" t="s">
        <v>365</v>
      </c>
      <c r="F6" s="1317" t="s">
        <v>366</v>
      </c>
    </row>
    <row r="7" spans="1:20" ht="21" customHeight="1" thickBot="1">
      <c r="A7" s="1328"/>
      <c r="B7" s="140" t="s">
        <v>218</v>
      </c>
      <c r="C7" s="140" t="s">
        <v>220</v>
      </c>
      <c r="D7" s="140" t="s">
        <v>221</v>
      </c>
      <c r="E7" s="1316"/>
      <c r="F7" s="1318"/>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319" t="s">
        <v>421</v>
      </c>
      <c r="B18" s="1319"/>
      <c r="C18" s="1319"/>
      <c r="D18" s="1319"/>
      <c r="E18" s="1319"/>
      <c r="F18" s="1319"/>
      <c r="K18"/>
      <c r="L18"/>
      <c r="M18"/>
      <c r="N18"/>
      <c r="O18"/>
      <c r="P18"/>
      <c r="Q18"/>
      <c r="R18"/>
      <c r="S18"/>
      <c r="T18"/>
    </row>
    <row r="19" spans="1:20" ht="16.5" customHeight="1" thickBot="1">
      <c r="A19" s="1310" t="s">
        <v>122</v>
      </c>
      <c r="B19" s="1312" t="s">
        <v>422</v>
      </c>
      <c r="C19" s="1313"/>
      <c r="D19" s="1314"/>
      <c r="E19" s="1315" t="s">
        <v>365</v>
      </c>
      <c r="F19" s="1317" t="s">
        <v>366</v>
      </c>
      <c r="I19"/>
      <c r="J19"/>
      <c r="K19"/>
      <c r="L19"/>
      <c r="M19"/>
      <c r="N19"/>
      <c r="O19"/>
      <c r="P19"/>
      <c r="Q19"/>
      <c r="R19"/>
      <c r="S19"/>
      <c r="T19"/>
    </row>
    <row r="20" spans="1:20" ht="21" customHeight="1" thickBot="1">
      <c r="A20" s="1311"/>
      <c r="B20" s="94" t="s">
        <v>218</v>
      </c>
      <c r="C20" s="94" t="s">
        <v>325</v>
      </c>
      <c r="D20" s="94" t="s">
        <v>326</v>
      </c>
      <c r="E20" s="1316"/>
      <c r="F20" s="1318"/>
      <c r="I20"/>
      <c r="J20"/>
      <c r="K20"/>
      <c r="L20"/>
      <c r="M20"/>
      <c r="N20"/>
      <c r="O20"/>
      <c r="P20"/>
      <c r="Q20"/>
      <c r="R20"/>
      <c r="S20"/>
      <c r="T20"/>
    </row>
    <row r="21" spans="1:20" ht="14.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4.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214</v>
      </c>
      <c r="B23" s="77">
        <v>32923</v>
      </c>
      <c r="C23" s="80">
        <v>0</v>
      </c>
      <c r="D23" s="102">
        <f t="shared" si="2"/>
        <v>0</v>
      </c>
      <c r="E23" s="77">
        <v>48910</v>
      </c>
      <c r="F23" s="102">
        <f t="shared" si="3"/>
        <v>-32.686567164179102</v>
      </c>
      <c r="I23"/>
      <c r="J23"/>
      <c r="K23"/>
      <c r="O23"/>
      <c r="P23"/>
      <c r="Q23"/>
      <c r="R23"/>
      <c r="S23"/>
      <c r="T23"/>
    </row>
    <row r="24" spans="1:20" ht="14.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29"/>
      <c r="B27" s="1329"/>
      <c r="C27" s="1329"/>
      <c r="D27" s="1329"/>
      <c r="E27" s="1329"/>
      <c r="F27" s="1329"/>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09"/>
      <c r="D32" s="1309"/>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09"/>
      <c r="C43" s="1309"/>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4" t="s">
        <v>418</v>
      </c>
      <c r="B2" s="1324"/>
      <c r="C2" s="1324"/>
      <c r="D2" s="1324"/>
      <c r="E2" s="1324"/>
      <c r="F2" s="1324"/>
      <c r="G2" s="1324"/>
      <c r="H2" s="1324"/>
      <c r="I2" s="1324"/>
      <c r="J2" s="1324"/>
      <c r="K2" s="1324"/>
      <c r="L2" s="1324"/>
      <c r="M2" s="1324"/>
      <c r="N2" s="1324"/>
      <c r="O2" s="1324"/>
      <c r="P2" s="1324"/>
      <c r="Q2" s="1324"/>
      <c r="R2" s="1324"/>
      <c r="S2" s="1324"/>
      <c r="T2" s="1324"/>
      <c r="U2" s="1324"/>
      <c r="V2" s="1324"/>
      <c r="W2" s="1324"/>
      <c r="X2" s="1324"/>
    </row>
    <row r="3" spans="1:24" ht="15.75" customHeight="1">
      <c r="A3" s="1325" t="s">
        <v>419</v>
      </c>
      <c r="B3" s="1325"/>
      <c r="C3" s="1325"/>
      <c r="D3" s="1325"/>
      <c r="E3" s="1325"/>
      <c r="F3" s="1325"/>
      <c r="P3" s="36"/>
    </row>
    <row r="4" spans="1:24" ht="4.5" customHeight="1">
      <c r="A4" s="37"/>
      <c r="B4" s="37"/>
      <c r="C4" s="35"/>
      <c r="D4" s="35"/>
    </row>
    <row r="5" spans="1:24" ht="14.5" thickBot="1">
      <c r="A5" s="38" t="s">
        <v>124</v>
      </c>
      <c r="B5" s="1326" t="s">
        <v>125</v>
      </c>
      <c r="C5" s="1326"/>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0" t="s">
        <v>222</v>
      </c>
      <c r="G9" s="54">
        <v>2648.8649999999998</v>
      </c>
      <c r="H9" s="54">
        <v>14811</v>
      </c>
      <c r="I9" s="111">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4" t="s">
        <v>370</v>
      </c>
      <c r="L32" s="109">
        <v>2324.5369999999998</v>
      </c>
      <c r="M32" s="109">
        <v>298.08800000000002</v>
      </c>
      <c r="N32" s="115">
        <v>7.7981569201041294</v>
      </c>
      <c r="P32" s="51" t="s">
        <v>249</v>
      </c>
      <c r="Q32" s="52">
        <v>1805.4960000000001</v>
      </c>
      <c r="R32" s="52">
        <v>523.03700000000003</v>
      </c>
      <c r="S32" s="62">
        <v>3.4519469941897034</v>
      </c>
    </row>
    <row r="33" spans="1:19" ht="16"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5">
      <c r="A34" s="143"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4" t="s">
        <v>369</v>
      </c>
      <c r="Q35" s="109">
        <v>1290.7139999999999</v>
      </c>
      <c r="R35" s="109">
        <v>344.488</v>
      </c>
      <c r="S35" s="115">
        <v>3.7467604096514244</v>
      </c>
    </row>
    <row r="36" spans="1:19" ht="16"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24" t="s">
        <v>423</v>
      </c>
      <c r="B2" s="1324"/>
      <c r="C2" s="1324"/>
      <c r="D2" s="1324"/>
      <c r="E2" s="1324"/>
      <c r="F2" s="1324"/>
      <c r="G2" s="1324"/>
      <c r="H2" s="1324"/>
      <c r="I2" s="1324"/>
      <c r="J2" s="1324"/>
      <c r="K2" s="1324"/>
      <c r="L2" s="1324"/>
      <c r="M2" s="1324"/>
      <c r="N2" s="1324"/>
      <c r="O2" s="1324"/>
      <c r="P2" s="1324"/>
      <c r="Q2" s="1324"/>
      <c r="R2" s="1324"/>
      <c r="S2" s="1324"/>
      <c r="T2" s="1324"/>
      <c r="U2" s="1324"/>
      <c r="V2" s="1324"/>
      <c r="W2" s="1324"/>
      <c r="X2" s="1324"/>
      <c r="Y2" s="1324"/>
      <c r="Z2" s="1324"/>
      <c r="AA2" s="1324"/>
    </row>
    <row r="3" spans="1:27" ht="18" customHeight="1">
      <c r="A3" s="1330" t="s">
        <v>424</v>
      </c>
      <c r="B3" s="1330"/>
      <c r="C3" s="1330"/>
      <c r="D3" s="1330"/>
      <c r="E3" s="1330"/>
      <c r="F3" s="1330"/>
      <c r="G3" s="1330"/>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S23"/>
  <sheetViews>
    <sheetView showGridLines="0" zoomScaleNormal="100" workbookViewId="0">
      <selection activeCell="L2" sqref="L2"/>
    </sheetView>
  </sheetViews>
  <sheetFormatPr defaultColWidth="9.1796875" defaultRowHeight="15.5"/>
  <cols>
    <col min="1" max="1" width="25.1796875" style="315" customWidth="1"/>
    <col min="2" max="2" width="11.26953125" style="315" customWidth="1"/>
    <col min="3" max="4" width="12" style="315" bestFit="1" customWidth="1"/>
    <col min="5" max="5" width="8.81640625" style="315" bestFit="1" customWidth="1"/>
    <col min="6" max="6" width="12.1796875" style="315" bestFit="1" customWidth="1"/>
    <col min="7" max="7" width="9.81640625" style="315" bestFit="1" customWidth="1"/>
    <col min="8" max="8" width="11.54296875" style="315" bestFit="1" customWidth="1"/>
    <col min="9" max="9" width="13" style="315" customWidth="1"/>
    <col min="10" max="10" width="14" style="315" customWidth="1"/>
    <col min="11" max="11" width="11.7265625" style="315" customWidth="1"/>
    <col min="12" max="12" width="13.1796875" style="315" customWidth="1"/>
    <col min="13" max="13" width="9.1796875" style="315"/>
    <col min="14" max="14" width="17.7265625" style="315" customWidth="1"/>
    <col min="15" max="15" width="37.7265625" style="315" customWidth="1"/>
    <col min="16" max="16384" width="9.1796875" style="315"/>
  </cols>
  <sheetData>
    <row r="1" spans="1:19" ht="31.5" customHeight="1">
      <c r="A1" s="1209" t="s">
        <v>64</v>
      </c>
      <c r="B1" s="1209"/>
      <c r="C1" s="1209"/>
      <c r="D1" s="1209"/>
      <c r="E1" s="1209"/>
      <c r="F1" s="1209"/>
      <c r="G1" s="1209"/>
      <c r="H1" s="1209"/>
      <c r="I1" s="1209"/>
      <c r="J1" s="1209"/>
      <c r="K1" s="1209"/>
      <c r="L1" s="1209"/>
      <c r="M1" s="252"/>
    </row>
    <row r="2" spans="1:19" ht="31.5" customHeight="1" thickBot="1">
      <c r="A2" s="1208" t="s">
        <v>543</v>
      </c>
      <c r="B2" s="1208"/>
      <c r="C2" s="1208"/>
      <c r="D2" s="1208"/>
      <c r="E2" s="1208"/>
      <c r="F2" s="1208"/>
      <c r="G2" s="1208"/>
      <c r="H2" s="1208"/>
      <c r="I2" s="1208"/>
      <c r="J2" s="1208"/>
      <c r="K2"/>
      <c r="L2"/>
      <c r="M2" s="252"/>
    </row>
    <row r="3" spans="1:19" ht="16" thickBot="1">
      <c r="A3" s="316"/>
      <c r="B3" s="317"/>
      <c r="C3" s="317"/>
      <c r="D3" s="317"/>
      <c r="E3" s="318" t="s">
        <v>4</v>
      </c>
      <c r="F3" s="319"/>
      <c r="G3" s="317"/>
      <c r="H3" s="317"/>
      <c r="I3" s="317"/>
      <c r="J3" s="317"/>
      <c r="K3" s="317"/>
      <c r="L3" s="320"/>
    </row>
    <row r="4" spans="1:19" ht="39" customHeight="1" thickBot="1">
      <c r="A4" s="253"/>
      <c r="B4" s="1215" t="s">
        <v>474</v>
      </c>
      <c r="C4" s="1216"/>
      <c r="D4" s="1216"/>
      <c r="E4" s="1216"/>
      <c r="F4" s="1216"/>
      <c r="G4" s="1217"/>
      <c r="H4" s="1211" t="s">
        <v>51</v>
      </c>
      <c r="I4" s="1212"/>
      <c r="J4" s="1218" t="s">
        <v>435</v>
      </c>
      <c r="K4" s="1213" t="s">
        <v>52</v>
      </c>
      <c r="L4" s="1214"/>
      <c r="N4" s="1091"/>
      <c r="O4" s="1001"/>
      <c r="P4" s="1001"/>
      <c r="Q4" s="1001"/>
      <c r="R4" s="1001"/>
      <c r="S4" s="1001"/>
    </row>
    <row r="5" spans="1:19" ht="31">
      <c r="A5" s="254" t="s">
        <v>53</v>
      </c>
      <c r="B5" s="255" t="s">
        <v>54</v>
      </c>
      <c r="C5" s="256" t="s">
        <v>61</v>
      </c>
      <c r="D5" s="256" t="s">
        <v>62</v>
      </c>
      <c r="E5" s="257"/>
      <c r="F5" s="258" t="s">
        <v>333</v>
      </c>
      <c r="G5" s="259"/>
      <c r="H5" s="260" t="s">
        <v>55</v>
      </c>
      <c r="I5" s="261" t="s">
        <v>66</v>
      </c>
      <c r="J5" s="1219"/>
      <c r="K5" s="262" t="s">
        <v>50</v>
      </c>
      <c r="L5" s="263" t="s">
        <v>58</v>
      </c>
    </row>
    <row r="6" spans="1:19" ht="21" customHeight="1" thickBot="1">
      <c r="A6" s="264"/>
      <c r="B6" s="472" t="s">
        <v>533</v>
      </c>
      <c r="C6" s="472" t="s">
        <v>533</v>
      </c>
      <c r="D6" s="472" t="s">
        <v>533</v>
      </c>
      <c r="E6" s="265" t="s">
        <v>97</v>
      </c>
      <c r="F6" s="266" t="s">
        <v>332</v>
      </c>
      <c r="G6" s="267" t="s">
        <v>56</v>
      </c>
      <c r="H6" s="472" t="s">
        <v>533</v>
      </c>
      <c r="I6" s="268" t="s">
        <v>65</v>
      </c>
      <c r="J6" s="269"/>
      <c r="K6" s="472" t="s">
        <v>533</v>
      </c>
      <c r="L6" s="270" t="s">
        <v>57</v>
      </c>
    </row>
    <row r="7" spans="1:19" ht="28.5" customHeight="1" thickBot="1">
      <c r="A7" s="321" t="s">
        <v>18</v>
      </c>
      <c r="B7" s="271">
        <v>10.172496758863881</v>
      </c>
      <c r="C7" s="272">
        <v>19638.024631011354</v>
      </c>
      <c r="D7" s="272">
        <v>20030.78512363158</v>
      </c>
      <c r="E7" s="273">
        <v>0.8133851125926661</v>
      </c>
      <c r="F7" s="274">
        <v>1.7034832222340319</v>
      </c>
      <c r="G7" s="275">
        <v>2.3914656514313775</v>
      </c>
      <c r="H7" s="276">
        <v>314.91292157122069</v>
      </c>
      <c r="I7" s="273">
        <v>1.6740447847690489</v>
      </c>
      <c r="J7" s="276">
        <v>5.0649621343708748</v>
      </c>
      <c r="K7" s="277">
        <v>100</v>
      </c>
      <c r="L7" s="278" t="s">
        <v>19</v>
      </c>
    </row>
    <row r="8" spans="1:19" ht="25.5" customHeight="1">
      <c r="A8" s="322" t="s">
        <v>74</v>
      </c>
      <c r="B8" s="279">
        <v>10.2341472419137</v>
      </c>
      <c r="C8" s="280">
        <v>18987.286163105193</v>
      </c>
      <c r="D8" s="280">
        <v>19367.031886367298</v>
      </c>
      <c r="E8" s="281">
        <v>-3.3744076708150885</v>
      </c>
      <c r="F8" s="282">
        <v>3.5440718719833209</v>
      </c>
      <c r="G8" s="283">
        <v>-2.2461559168792506E-3</v>
      </c>
      <c r="H8" s="284">
        <v>248.52</v>
      </c>
      <c r="I8" s="282">
        <v>-0.49249249249248839</v>
      </c>
      <c r="J8" s="285">
        <v>56.25</v>
      </c>
      <c r="K8" s="285">
        <v>0.16532204734823436</v>
      </c>
      <c r="L8" s="286">
        <v>5.4156897622673325E-2</v>
      </c>
    </row>
    <row r="9" spans="1:19" ht="24" customHeight="1">
      <c r="A9" s="323" t="s">
        <v>75</v>
      </c>
      <c r="B9" s="287">
        <v>11.187397985491463</v>
      </c>
      <c r="C9" s="288">
        <v>20989.489653830136</v>
      </c>
      <c r="D9" s="288">
        <v>21409.279446906741</v>
      </c>
      <c r="E9" s="289">
        <v>1.5018656392333551</v>
      </c>
      <c r="F9" s="290">
        <v>2.4115791092431036</v>
      </c>
      <c r="G9" s="291">
        <v>2.24337128489117</v>
      </c>
      <c r="H9" s="292">
        <v>359.30104793756965</v>
      </c>
      <c r="I9" s="293">
        <v>3.4991084667481824</v>
      </c>
      <c r="J9" s="294">
        <v>12.462387161484454</v>
      </c>
      <c r="K9" s="294">
        <v>29.658775294273244</v>
      </c>
      <c r="L9" s="295">
        <v>1.9508617251771554</v>
      </c>
      <c r="N9" s="744"/>
      <c r="O9" s="360"/>
    </row>
    <row r="10" spans="1:19" ht="24" customHeight="1">
      <c r="A10" s="323" t="s">
        <v>76</v>
      </c>
      <c r="B10" s="287">
        <v>11.027896194189031</v>
      </c>
      <c r="C10" s="288">
        <v>20690.236762080734</v>
      </c>
      <c r="D10" s="288">
        <v>21104.041497322349</v>
      </c>
      <c r="E10" s="289">
        <v>0.68121404299722754</v>
      </c>
      <c r="F10" s="290">
        <v>1.4940712423748501</v>
      </c>
      <c r="G10" s="291">
        <v>2.1625286615062946</v>
      </c>
      <c r="H10" s="296">
        <v>401.12499999999994</v>
      </c>
      <c r="I10" s="290">
        <v>-0.40280846454160335</v>
      </c>
      <c r="J10" s="297">
        <v>-6.6954643628509727</v>
      </c>
      <c r="K10" s="297">
        <v>5.7135299563549795</v>
      </c>
      <c r="L10" s="298">
        <v>-0.72015308401186484</v>
      </c>
    </row>
    <row r="11" spans="1:19" ht="24" customHeight="1">
      <c r="A11" s="323" t="s">
        <v>77</v>
      </c>
      <c r="B11" s="299" t="s">
        <v>72</v>
      </c>
      <c r="C11" s="300" t="s">
        <v>471</v>
      </c>
      <c r="D11" s="300" t="s">
        <v>471</v>
      </c>
      <c r="E11" s="301" t="s">
        <v>72</v>
      </c>
      <c r="F11" s="302" t="s">
        <v>72</v>
      </c>
      <c r="G11" s="303" t="s">
        <v>72</v>
      </c>
      <c r="H11" s="304" t="s">
        <v>471</v>
      </c>
      <c r="I11" s="301" t="s">
        <v>72</v>
      </c>
      <c r="J11" s="305" t="s">
        <v>72</v>
      </c>
      <c r="K11" s="305">
        <v>0.52903055151434997</v>
      </c>
      <c r="L11" s="306" t="s">
        <v>72</v>
      </c>
    </row>
    <row r="12" spans="1:19" ht="24" customHeight="1">
      <c r="A12" s="323" t="s">
        <v>71</v>
      </c>
      <c r="B12" s="287">
        <v>8.4971470415162198</v>
      </c>
      <c r="C12" s="288">
        <v>17447.940536994294</v>
      </c>
      <c r="D12" s="288">
        <v>17796.899347734179</v>
      </c>
      <c r="E12" s="289">
        <v>0.8901690853241816</v>
      </c>
      <c r="F12" s="290">
        <v>1.7760613801155216</v>
      </c>
      <c r="G12" s="291">
        <v>3.7729821530160601</v>
      </c>
      <c r="H12" s="296">
        <v>282.51341526743983</v>
      </c>
      <c r="I12" s="290">
        <v>0.52280937893948398</v>
      </c>
      <c r="J12" s="297">
        <v>7.0211189329381254</v>
      </c>
      <c r="K12" s="297">
        <v>38.202618701229994</v>
      </c>
      <c r="L12" s="298">
        <v>0.69827631256883649</v>
      </c>
    </row>
    <row r="13" spans="1:19" ht="24" customHeight="1" thickBot="1">
      <c r="A13" s="324" t="s">
        <v>78</v>
      </c>
      <c r="B13" s="307">
        <v>10.60596437270074</v>
      </c>
      <c r="C13" s="308">
        <v>20474.834696333477</v>
      </c>
      <c r="D13" s="308">
        <v>20884.331390260148</v>
      </c>
      <c r="E13" s="309">
        <v>0.47285068465896191</v>
      </c>
      <c r="F13" s="310">
        <v>1.8603988393056172</v>
      </c>
      <c r="G13" s="311">
        <v>-0.473494195181491</v>
      </c>
      <c r="H13" s="312">
        <v>292.84579799537391</v>
      </c>
      <c r="I13" s="310">
        <v>1.0973981346905721</v>
      </c>
      <c r="J13" s="313">
        <v>-3.3772038738515024</v>
      </c>
      <c r="K13" s="313">
        <v>25.730723449279196</v>
      </c>
      <c r="L13" s="314">
        <v>-2.2481551722729485</v>
      </c>
    </row>
    <row r="14" spans="1:19">
      <c r="A14" s="325"/>
      <c r="B14" s="326"/>
    </row>
    <row r="15" spans="1:19" ht="46.5" customHeight="1">
      <c r="A15" s="1210" t="s">
        <v>444</v>
      </c>
      <c r="B15" s="1210"/>
      <c r="C15" s="1210"/>
      <c r="D15" s="1210"/>
      <c r="E15" s="1210"/>
      <c r="F15" s="1210"/>
      <c r="G15" s="1210"/>
      <c r="H15" s="1210"/>
      <c r="I15" s="1210"/>
      <c r="J15" s="1210"/>
      <c r="K15" s="1210"/>
      <c r="L15" s="1210"/>
    </row>
    <row r="16" spans="1:19" ht="33.75" customHeight="1">
      <c r="A16" s="1210" t="s">
        <v>445</v>
      </c>
      <c r="B16" s="1210"/>
      <c r="C16" s="1210"/>
      <c r="D16" s="1210"/>
      <c r="E16" s="1210"/>
      <c r="F16" s="1210"/>
      <c r="G16" s="1210"/>
      <c r="H16" s="1210"/>
      <c r="I16" s="1210"/>
      <c r="J16" s="1210"/>
      <c r="K16" s="1210"/>
      <c r="L16" s="1210"/>
    </row>
    <row r="17" spans="1:12">
      <c r="A17" s="1210" t="s">
        <v>114</v>
      </c>
      <c r="B17" s="1210"/>
      <c r="C17" s="1210"/>
      <c r="D17" s="1210"/>
      <c r="E17" s="1210"/>
      <c r="F17" s="1210"/>
      <c r="G17" s="1210"/>
      <c r="H17" s="1210"/>
      <c r="I17" s="1210"/>
      <c r="J17" s="1210"/>
      <c r="K17" s="1210"/>
      <c r="L17" s="1210"/>
    </row>
    <row r="18" spans="1:12">
      <c r="A18" s="327" t="s">
        <v>446</v>
      </c>
      <c r="B18" s="327"/>
      <c r="C18" s="327"/>
      <c r="D18" s="327"/>
      <c r="E18" s="327"/>
      <c r="F18" s="327"/>
      <c r="G18" s="327"/>
    </row>
    <row r="19" spans="1:12">
      <c r="A19" s="327"/>
    </row>
    <row r="23" spans="1:12">
      <c r="A23" s="1208"/>
      <c r="B23" s="1208"/>
      <c r="C23" s="1208"/>
      <c r="D23" s="1208"/>
      <c r="E23" s="1208"/>
      <c r="F23" s="1208"/>
      <c r="G23" s="1208"/>
      <c r="H23" s="1208"/>
      <c r="I23" s="1208"/>
      <c r="J23" s="1208"/>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319" t="s">
        <v>402</v>
      </c>
      <c r="B5" s="1319"/>
      <c r="C5" s="1319"/>
      <c r="D5" s="1319"/>
      <c r="E5" s="1319"/>
      <c r="F5" s="1319"/>
      <c r="H5" s="61" t="s">
        <v>230</v>
      </c>
    </row>
    <row r="6" spans="1:20" ht="15.75" customHeight="1" thickBot="1">
      <c r="A6" s="1320" t="s">
        <v>115</v>
      </c>
      <c r="B6" s="1312" t="s">
        <v>401</v>
      </c>
      <c r="C6" s="1313"/>
      <c r="D6" s="1314"/>
      <c r="E6" s="1315" t="s">
        <v>395</v>
      </c>
      <c r="F6" s="1317" t="s">
        <v>396</v>
      </c>
    </row>
    <row r="7" spans="1:20" ht="21" customHeight="1" thickBot="1">
      <c r="A7" s="1328"/>
      <c r="B7" s="140" t="s">
        <v>218</v>
      </c>
      <c r="C7" s="140" t="s">
        <v>220</v>
      </c>
      <c r="D7" s="140" t="s">
        <v>221</v>
      </c>
      <c r="E7" s="1316"/>
      <c r="F7" s="1318"/>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319" t="s">
        <v>403</v>
      </c>
      <c r="B18" s="1319"/>
      <c r="C18" s="1319"/>
      <c r="D18" s="1319"/>
      <c r="E18" s="1319"/>
      <c r="F18" s="1319"/>
      <c r="O18"/>
      <c r="P18"/>
      <c r="Q18"/>
      <c r="R18"/>
      <c r="S18"/>
      <c r="T18"/>
    </row>
    <row r="19" spans="1:20" ht="16.5" customHeight="1" thickBot="1">
      <c r="A19" s="1310" t="s">
        <v>122</v>
      </c>
      <c r="B19" s="1312" t="s">
        <v>401</v>
      </c>
      <c r="C19" s="1313"/>
      <c r="D19" s="1314"/>
      <c r="E19" s="1315" t="s">
        <v>395</v>
      </c>
      <c r="F19" s="1317" t="s">
        <v>396</v>
      </c>
      <c r="K19"/>
      <c r="L19"/>
      <c r="M19"/>
      <c r="O19"/>
      <c r="P19"/>
      <c r="Q19"/>
      <c r="R19"/>
      <c r="S19"/>
      <c r="T19"/>
    </row>
    <row r="20" spans="1:20" ht="21" customHeight="1" thickBot="1">
      <c r="A20" s="1311"/>
      <c r="B20" s="94" t="s">
        <v>218</v>
      </c>
      <c r="C20" s="94" t="s">
        <v>325</v>
      </c>
      <c r="D20" s="94" t="s">
        <v>326</v>
      </c>
      <c r="E20" s="1316"/>
      <c r="F20" s="1318"/>
      <c r="K20"/>
      <c r="L20"/>
      <c r="M20"/>
      <c r="O20"/>
      <c r="P20"/>
      <c r="Q20"/>
      <c r="R20"/>
      <c r="S20"/>
      <c r="T20"/>
    </row>
    <row r="21" spans="1:20" ht="14.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4.5" thickBot="1">
      <c r="A22" s="18" t="s">
        <v>118</v>
      </c>
      <c r="B22" s="74">
        <v>161383</v>
      </c>
      <c r="C22" s="79">
        <v>0</v>
      </c>
      <c r="D22" s="102">
        <f t="shared" si="2"/>
        <v>0</v>
      </c>
      <c r="E22" s="74">
        <v>192967</v>
      </c>
      <c r="F22" s="102">
        <f t="shared" si="3"/>
        <v>-16.367565438650132</v>
      </c>
      <c r="H22" s="60">
        <f>B22-E22</f>
        <v>-31584</v>
      </c>
      <c r="O22"/>
      <c r="P22"/>
      <c r="Q22"/>
      <c r="R22"/>
      <c r="S22"/>
      <c r="T22"/>
    </row>
    <row r="23" spans="1:20" ht="14.5" thickBot="1">
      <c r="A23" s="19" t="s">
        <v>214</v>
      </c>
      <c r="B23" s="77">
        <v>48910</v>
      </c>
      <c r="C23" s="80">
        <v>0</v>
      </c>
      <c r="D23" s="102">
        <f t="shared" si="2"/>
        <v>0</v>
      </c>
      <c r="E23" s="77">
        <v>52966</v>
      </c>
      <c r="F23" s="102">
        <f t="shared" si="3"/>
        <v>-7.6577427028659901</v>
      </c>
      <c r="O23"/>
      <c r="P23"/>
      <c r="Q23"/>
      <c r="R23"/>
      <c r="S23"/>
      <c r="T23"/>
    </row>
    <row r="24" spans="1:20" ht="14.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29"/>
      <c r="B27" s="1329"/>
      <c r="C27" s="1329"/>
      <c r="D27" s="1329"/>
      <c r="E27" s="1329"/>
      <c r="F27" s="1329"/>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09"/>
      <c r="D32" s="1309"/>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09"/>
      <c r="C43" s="1309"/>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4" t="s">
        <v>394</v>
      </c>
      <c r="B2" s="1324"/>
      <c r="C2" s="1324"/>
      <c r="D2" s="1324"/>
      <c r="E2" s="1324"/>
      <c r="F2" s="1324"/>
      <c r="G2" s="1324"/>
      <c r="H2" s="1324"/>
      <c r="I2" s="1324"/>
      <c r="J2" s="1324"/>
      <c r="K2" s="1324"/>
      <c r="L2" s="1324"/>
      <c r="M2" s="1324"/>
      <c r="N2" s="1324"/>
      <c r="O2" s="1324"/>
      <c r="P2" s="1324"/>
      <c r="Q2" s="1324"/>
      <c r="R2" s="1324"/>
      <c r="S2" s="1324"/>
      <c r="T2" s="1324"/>
      <c r="U2" s="1324"/>
      <c r="V2" s="1324"/>
      <c r="W2" s="1324"/>
      <c r="X2" s="1324"/>
    </row>
    <row r="3" spans="1:24" ht="15.75" customHeight="1">
      <c r="A3" s="1325" t="s">
        <v>393</v>
      </c>
      <c r="B3" s="1325"/>
      <c r="C3" s="1325"/>
      <c r="D3" s="1325"/>
      <c r="E3" s="1325"/>
      <c r="F3" s="1325"/>
      <c r="P3" s="36"/>
    </row>
    <row r="4" spans="1:24" ht="4.5" customHeight="1">
      <c r="A4" s="37"/>
      <c r="B4" s="37"/>
      <c r="C4" s="35"/>
      <c r="D4" s="35"/>
    </row>
    <row r="5" spans="1:24" ht="14.5" thickBot="1">
      <c r="A5" s="38" t="s">
        <v>124</v>
      </c>
      <c r="B5" s="1326" t="s">
        <v>125</v>
      </c>
      <c r="C5" s="1326"/>
      <c r="D5" s="39"/>
      <c r="E5" s="39"/>
      <c r="F5" s="38" t="s">
        <v>126</v>
      </c>
      <c r="G5" s="40" t="s">
        <v>127</v>
      </c>
      <c r="H5" s="107"/>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0"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0"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24" t="s">
        <v>398</v>
      </c>
      <c r="B2" s="1324"/>
      <c r="C2" s="1324"/>
      <c r="D2" s="1324"/>
      <c r="E2" s="1324"/>
      <c r="F2" s="1324"/>
      <c r="G2" s="1324"/>
      <c r="H2" s="1324"/>
      <c r="I2" s="1324"/>
      <c r="J2" s="1324"/>
      <c r="K2" s="1324"/>
      <c r="L2" s="1324"/>
      <c r="M2" s="1324"/>
      <c r="N2" s="1324"/>
      <c r="O2" s="1324"/>
      <c r="P2" s="1324"/>
      <c r="Q2" s="1324"/>
      <c r="R2" s="1324"/>
      <c r="S2" s="1324"/>
      <c r="T2" s="1324"/>
      <c r="U2" s="1324"/>
      <c r="V2" s="1324"/>
      <c r="W2" s="1324"/>
      <c r="X2" s="1324"/>
      <c r="Y2" s="1324"/>
      <c r="Z2" s="1324"/>
      <c r="AA2" s="1324"/>
    </row>
    <row r="3" spans="1:27" ht="18" customHeight="1">
      <c r="A3" s="1330" t="s">
        <v>399</v>
      </c>
      <c r="B3" s="1330"/>
      <c r="C3" s="1330"/>
      <c r="D3" s="1330"/>
      <c r="E3" s="1330"/>
      <c r="F3" s="1330"/>
      <c r="G3" s="1330"/>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401" zoomScale="80" zoomScaleNormal="80" workbookViewId="0">
      <selection activeCell="N460" sqref="N460"/>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50"/>
      <c r="D3" s="750"/>
      <c r="E3" s="6" t="s">
        <v>244</v>
      </c>
      <c r="F3" s="750"/>
      <c r="G3" s="750"/>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56" t="s">
        <v>186</v>
      </c>
      <c r="C6" s="1359" t="s">
        <v>18</v>
      </c>
      <c r="D6" s="1359" t="s">
        <v>187</v>
      </c>
      <c r="E6" s="1347" t="s">
        <v>188</v>
      </c>
      <c r="F6" s="1348"/>
      <c r="G6" s="1360"/>
      <c r="H6" s="1376" t="s">
        <v>189</v>
      </c>
      <c r="I6" s="1347" t="s">
        <v>190</v>
      </c>
      <c r="J6" s="1348"/>
      <c r="K6" s="1349"/>
      <c r="L6"/>
    </row>
    <row r="7" spans="2:12" ht="12.75" customHeight="1">
      <c r="B7" s="1357"/>
      <c r="C7" s="1335"/>
      <c r="D7" s="1335"/>
      <c r="E7" s="1339" t="s">
        <v>209</v>
      </c>
      <c r="F7" s="1334" t="s">
        <v>210</v>
      </c>
      <c r="G7" s="1334" t="s">
        <v>211</v>
      </c>
      <c r="H7" s="1344"/>
      <c r="I7" s="1339" t="s">
        <v>191</v>
      </c>
      <c r="J7" s="1339" t="s">
        <v>20</v>
      </c>
      <c r="K7" s="1350" t="s">
        <v>245</v>
      </c>
      <c r="L7"/>
    </row>
    <row r="8" spans="2:12" ht="12.5">
      <c r="B8" s="1357"/>
      <c r="C8" s="1335"/>
      <c r="D8" s="1335"/>
      <c r="E8" s="1340"/>
      <c r="F8" s="1335"/>
      <c r="G8" s="1335"/>
      <c r="H8" s="1344"/>
      <c r="I8" s="1340"/>
      <c r="J8" s="1340"/>
      <c r="K8" s="1366"/>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352" t="s">
        <v>193</v>
      </c>
      <c r="D11" s="1352"/>
      <c r="E11" s="1352"/>
      <c r="F11" s="1352"/>
      <c r="G11" s="1352"/>
      <c r="H11" s="1352"/>
      <c r="I11" s="1352"/>
      <c r="J11" s="1352"/>
      <c r="K11" s="1353"/>
      <c r="L11"/>
    </row>
    <row r="12" spans="2:12" ht="12.5">
      <c r="B12" s="147"/>
      <c r="C12" s="68"/>
      <c r="D12" s="68"/>
      <c r="E12" s="68"/>
      <c r="F12" s="68"/>
      <c r="G12" s="68"/>
      <c r="H12" s="68"/>
      <c r="I12" s="68"/>
      <c r="J12" s="68"/>
      <c r="K12" s="148"/>
      <c r="L12"/>
    </row>
    <row r="13" spans="2:12" ht="14">
      <c r="B13" s="747" t="s">
        <v>194</v>
      </c>
      <c r="C13" s="161">
        <v>160405</v>
      </c>
      <c r="D13" s="161">
        <v>4252</v>
      </c>
      <c r="E13" s="161">
        <v>1993</v>
      </c>
      <c r="F13" s="161">
        <v>1899</v>
      </c>
      <c r="G13" s="161">
        <v>360</v>
      </c>
      <c r="H13" s="161">
        <v>156153</v>
      </c>
      <c r="I13" s="161">
        <v>25576</v>
      </c>
      <c r="J13" s="161">
        <v>49577</v>
      </c>
      <c r="K13" s="170">
        <v>81000</v>
      </c>
      <c r="L13"/>
    </row>
    <row r="14" spans="2:12" ht="14">
      <c r="B14" s="747" t="s">
        <v>195</v>
      </c>
      <c r="C14" s="161">
        <v>118397</v>
      </c>
      <c r="D14" s="161">
        <v>3761</v>
      </c>
      <c r="E14" s="161">
        <v>1965</v>
      </c>
      <c r="F14" s="161">
        <v>1503</v>
      </c>
      <c r="G14" s="161">
        <v>293</v>
      </c>
      <c r="H14" s="161">
        <v>114636</v>
      </c>
      <c r="I14" s="161">
        <v>20407</v>
      </c>
      <c r="J14" s="161">
        <v>32761</v>
      </c>
      <c r="K14" s="170">
        <v>61468</v>
      </c>
      <c r="L14"/>
    </row>
    <row r="15" spans="2:12" ht="14">
      <c r="B15" s="747" t="s">
        <v>196</v>
      </c>
      <c r="C15" s="161">
        <v>154468</v>
      </c>
      <c r="D15" s="163">
        <v>4195</v>
      </c>
      <c r="E15" s="163">
        <v>2254</v>
      </c>
      <c r="F15" s="163">
        <v>1618</v>
      </c>
      <c r="G15" s="162">
        <v>323</v>
      </c>
      <c r="H15" s="161">
        <v>150273</v>
      </c>
      <c r="I15" s="163">
        <v>25918</v>
      </c>
      <c r="J15" s="163">
        <v>43821</v>
      </c>
      <c r="K15" s="171">
        <v>80534</v>
      </c>
      <c r="L15"/>
    </row>
    <row r="16" spans="2:12" ht="14">
      <c r="B16" s="747" t="s">
        <v>197</v>
      </c>
      <c r="C16" s="161">
        <v>147058</v>
      </c>
      <c r="D16" s="161">
        <v>4501</v>
      </c>
      <c r="E16" s="162">
        <v>2298</v>
      </c>
      <c r="F16" s="162">
        <v>1927</v>
      </c>
      <c r="G16" s="161">
        <v>276</v>
      </c>
      <c r="H16" s="161">
        <v>142557</v>
      </c>
      <c r="I16" s="161">
        <v>23715</v>
      </c>
      <c r="J16" s="161">
        <v>40827</v>
      </c>
      <c r="K16" s="170">
        <v>78015</v>
      </c>
      <c r="L16"/>
    </row>
    <row r="17" spans="2:12" ht="14">
      <c r="B17" s="747" t="s">
        <v>198</v>
      </c>
      <c r="C17" s="161">
        <v>161636</v>
      </c>
      <c r="D17" s="70">
        <v>4146</v>
      </c>
      <c r="E17" s="165">
        <v>2119</v>
      </c>
      <c r="F17" s="156">
        <v>1793</v>
      </c>
      <c r="G17" s="156">
        <v>234</v>
      </c>
      <c r="H17" s="70">
        <v>157490</v>
      </c>
      <c r="I17" s="165">
        <v>27516</v>
      </c>
      <c r="J17" s="165">
        <v>43584</v>
      </c>
      <c r="K17" s="172">
        <v>86390</v>
      </c>
      <c r="L17"/>
    </row>
    <row r="18" spans="2:12" ht="14">
      <c r="B18" s="747" t="s">
        <v>199</v>
      </c>
      <c r="C18" s="161">
        <v>148239</v>
      </c>
      <c r="D18" s="161">
        <v>3808</v>
      </c>
      <c r="E18" s="162">
        <v>1579</v>
      </c>
      <c r="F18" s="162">
        <v>1924</v>
      </c>
      <c r="G18" s="161">
        <v>305</v>
      </c>
      <c r="H18" s="161">
        <v>144431</v>
      </c>
      <c r="I18" s="161">
        <v>25807</v>
      </c>
      <c r="J18" s="161">
        <v>41213</v>
      </c>
      <c r="K18" s="170">
        <v>77411</v>
      </c>
      <c r="L18"/>
    </row>
    <row r="19" spans="2:12" ht="14">
      <c r="B19" s="747" t="s">
        <v>200</v>
      </c>
      <c r="C19" s="161">
        <v>164233</v>
      </c>
      <c r="D19" s="71">
        <v>4006</v>
      </c>
      <c r="E19" s="163">
        <v>1618</v>
      </c>
      <c r="F19" s="162">
        <v>2184</v>
      </c>
      <c r="G19" s="162">
        <v>204</v>
      </c>
      <c r="H19" s="161">
        <v>160227</v>
      </c>
      <c r="I19" s="163">
        <v>29167</v>
      </c>
      <c r="J19" s="163">
        <v>48974</v>
      </c>
      <c r="K19" s="171">
        <v>82086</v>
      </c>
      <c r="L19"/>
    </row>
    <row r="20" spans="2:12" ht="14">
      <c r="B20" s="747" t="s">
        <v>201</v>
      </c>
      <c r="C20" s="161">
        <v>158429</v>
      </c>
      <c r="D20" s="71">
        <v>4264</v>
      </c>
      <c r="E20" s="163">
        <v>1814</v>
      </c>
      <c r="F20" s="163">
        <v>2211</v>
      </c>
      <c r="G20" s="162">
        <v>239</v>
      </c>
      <c r="H20" s="161">
        <v>154165</v>
      </c>
      <c r="I20" s="163">
        <v>23293</v>
      </c>
      <c r="J20" s="163">
        <v>45921</v>
      </c>
      <c r="K20" s="171">
        <v>84951</v>
      </c>
      <c r="L20"/>
    </row>
    <row r="21" spans="2:12" ht="14">
      <c r="B21" s="747" t="s">
        <v>202</v>
      </c>
      <c r="C21" s="161">
        <v>165011</v>
      </c>
      <c r="D21" s="161">
        <v>4401</v>
      </c>
      <c r="E21" s="162">
        <v>1788</v>
      </c>
      <c r="F21" s="162">
        <v>2285</v>
      </c>
      <c r="G21" s="161">
        <v>328</v>
      </c>
      <c r="H21" s="161">
        <v>160610</v>
      </c>
      <c r="I21" s="161">
        <v>25702</v>
      </c>
      <c r="J21" s="161">
        <v>48609</v>
      </c>
      <c r="K21" s="170">
        <v>86299</v>
      </c>
      <c r="L21"/>
    </row>
    <row r="22" spans="2:12" ht="14">
      <c r="B22" s="747" t="s">
        <v>203</v>
      </c>
      <c r="C22" s="161">
        <v>175970</v>
      </c>
      <c r="D22" s="71">
        <v>4827</v>
      </c>
      <c r="E22" s="163">
        <v>1922</v>
      </c>
      <c r="F22" s="163">
        <v>2405</v>
      </c>
      <c r="G22" s="163">
        <v>500</v>
      </c>
      <c r="H22" s="162">
        <v>171143</v>
      </c>
      <c r="I22" s="163">
        <v>28318</v>
      </c>
      <c r="J22" s="163">
        <v>60364</v>
      </c>
      <c r="K22" s="171">
        <v>82461</v>
      </c>
      <c r="L22"/>
    </row>
    <row r="23" spans="2:12" ht="14">
      <c r="B23" s="748" t="s">
        <v>204</v>
      </c>
      <c r="C23" s="161">
        <v>158698</v>
      </c>
      <c r="D23" s="163">
        <v>4572</v>
      </c>
      <c r="E23" s="163">
        <v>1754</v>
      </c>
      <c r="F23" s="163">
        <v>2398</v>
      </c>
      <c r="G23" s="163">
        <v>420</v>
      </c>
      <c r="H23" s="163">
        <v>154126</v>
      </c>
      <c r="I23" s="163">
        <v>24642</v>
      </c>
      <c r="J23" s="163">
        <v>50394</v>
      </c>
      <c r="K23" s="171">
        <v>79090</v>
      </c>
      <c r="L23"/>
    </row>
    <row r="24" spans="2:12" ht="14">
      <c r="B24" s="748" t="s">
        <v>205</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331" t="s">
        <v>206</v>
      </c>
      <c r="D28" s="1331"/>
      <c r="E28" s="1331"/>
      <c r="F28" s="1331"/>
      <c r="G28" s="1331"/>
      <c r="H28" s="1331"/>
      <c r="I28" s="1331"/>
      <c r="J28" s="1331"/>
      <c r="K28" s="1367"/>
      <c r="L28"/>
    </row>
    <row r="29" spans="2:12" ht="12.5">
      <c r="B29" s="147"/>
      <c r="C29" s="150"/>
      <c r="D29" s="150"/>
      <c r="E29" s="150"/>
      <c r="F29" s="150"/>
      <c r="G29" s="150"/>
      <c r="H29" s="150"/>
      <c r="I29" s="150"/>
      <c r="J29" s="150"/>
      <c r="K29" s="178"/>
      <c r="L29"/>
    </row>
    <row r="30" spans="2:12" ht="12.5">
      <c r="B30" s="179" t="s">
        <v>194</v>
      </c>
      <c r="C30" s="161">
        <v>49128195</v>
      </c>
      <c r="D30" s="161">
        <v>226689</v>
      </c>
      <c r="E30" s="161">
        <v>68974</v>
      </c>
      <c r="F30" s="161">
        <v>109268</v>
      </c>
      <c r="G30" s="161">
        <v>48447</v>
      </c>
      <c r="H30" s="161">
        <v>48901506</v>
      </c>
      <c r="I30" s="161">
        <v>7017848</v>
      </c>
      <c r="J30" s="161">
        <v>13675018</v>
      </c>
      <c r="K30" s="170">
        <v>28208640</v>
      </c>
      <c r="L30"/>
    </row>
    <row r="31" spans="2:12" ht="12.5">
      <c r="B31" s="179" t="s">
        <v>195</v>
      </c>
      <c r="C31" s="161">
        <v>36008767</v>
      </c>
      <c r="D31" s="161">
        <v>193480</v>
      </c>
      <c r="E31" s="161">
        <v>70783</v>
      </c>
      <c r="F31" s="161">
        <v>85595</v>
      </c>
      <c r="G31" s="161">
        <v>37102</v>
      </c>
      <c r="H31" s="161">
        <v>35815287</v>
      </c>
      <c r="I31" s="161">
        <v>5626521</v>
      </c>
      <c r="J31" s="161">
        <v>9142502</v>
      </c>
      <c r="K31" s="170">
        <v>21046264</v>
      </c>
      <c r="L31"/>
    </row>
    <row r="32" spans="2:12" ht="12.5">
      <c r="B32" s="179" t="s">
        <v>196</v>
      </c>
      <c r="C32" s="161">
        <v>47017379</v>
      </c>
      <c r="D32" s="163">
        <v>213319</v>
      </c>
      <c r="E32" s="163">
        <v>80814</v>
      </c>
      <c r="F32" s="163">
        <v>94000</v>
      </c>
      <c r="G32" s="162">
        <v>38505</v>
      </c>
      <c r="H32" s="161">
        <v>46804060</v>
      </c>
      <c r="I32" s="163">
        <v>7062525</v>
      </c>
      <c r="J32" s="163">
        <v>12295509</v>
      </c>
      <c r="K32" s="171">
        <v>27446026</v>
      </c>
      <c r="L32"/>
    </row>
    <row r="33" spans="2:12" ht="12.5">
      <c r="B33" s="179" t="s">
        <v>197</v>
      </c>
      <c r="C33" s="161">
        <v>45318921</v>
      </c>
      <c r="D33" s="161">
        <v>214619</v>
      </c>
      <c r="E33" s="162">
        <v>78379</v>
      </c>
      <c r="F33" s="162">
        <v>102218</v>
      </c>
      <c r="G33" s="161">
        <v>34022</v>
      </c>
      <c r="H33" s="161">
        <v>45104302</v>
      </c>
      <c r="I33" s="161">
        <v>6540916</v>
      </c>
      <c r="J33" s="161">
        <v>11552622</v>
      </c>
      <c r="K33" s="170">
        <v>27010764</v>
      </c>
      <c r="L33"/>
    </row>
    <row r="34" spans="2:12" ht="12.5">
      <c r="B34" s="179" t="s">
        <v>198</v>
      </c>
      <c r="C34" s="161">
        <v>49995394</v>
      </c>
      <c r="D34" s="165">
        <v>206386</v>
      </c>
      <c r="E34" s="165">
        <v>74601</v>
      </c>
      <c r="F34" s="165">
        <v>100338</v>
      </c>
      <c r="G34" s="165">
        <v>31447</v>
      </c>
      <c r="H34" s="165">
        <v>49789008</v>
      </c>
      <c r="I34" s="165">
        <v>7476937</v>
      </c>
      <c r="J34" s="165">
        <v>12116420</v>
      </c>
      <c r="K34" s="172">
        <v>30195651</v>
      </c>
      <c r="L34"/>
    </row>
    <row r="35" spans="2:12" ht="12.5">
      <c r="B35" s="179" t="s">
        <v>199</v>
      </c>
      <c r="C35" s="161">
        <v>45108919</v>
      </c>
      <c r="D35" s="161">
        <v>202740</v>
      </c>
      <c r="E35" s="162">
        <v>55064</v>
      </c>
      <c r="F35" s="162">
        <v>110221</v>
      </c>
      <c r="G35" s="161">
        <v>37455</v>
      </c>
      <c r="H35" s="161">
        <v>44906179</v>
      </c>
      <c r="I35" s="161">
        <v>6786887</v>
      </c>
      <c r="J35" s="161">
        <v>11328083</v>
      </c>
      <c r="K35" s="170">
        <v>26791209</v>
      </c>
      <c r="L35"/>
    </row>
    <row r="36" spans="2:12" ht="12.5">
      <c r="B36" s="179" t="s">
        <v>200</v>
      </c>
      <c r="C36" s="161">
        <v>47874514</v>
      </c>
      <c r="D36" s="163">
        <v>227478</v>
      </c>
      <c r="E36" s="163">
        <v>59800</v>
      </c>
      <c r="F36" s="163">
        <v>136375</v>
      </c>
      <c r="G36" s="162">
        <v>31303</v>
      </c>
      <c r="H36" s="161">
        <v>47647036</v>
      </c>
      <c r="I36" s="163">
        <v>7592833</v>
      </c>
      <c r="J36" s="163">
        <v>12788320</v>
      </c>
      <c r="K36" s="171">
        <v>27265883</v>
      </c>
      <c r="L36"/>
    </row>
    <row r="37" spans="2:12" ht="12.5">
      <c r="B37" s="179" t="s">
        <v>201</v>
      </c>
      <c r="C37" s="161">
        <v>47480426</v>
      </c>
      <c r="D37" s="163">
        <v>229651</v>
      </c>
      <c r="E37" s="163">
        <v>65516</v>
      </c>
      <c r="F37" s="163">
        <v>130295</v>
      </c>
      <c r="G37" s="162">
        <v>33840</v>
      </c>
      <c r="H37" s="161">
        <v>47250775</v>
      </c>
      <c r="I37" s="163">
        <v>6189426</v>
      </c>
      <c r="J37" s="163">
        <v>12351422</v>
      </c>
      <c r="K37" s="171">
        <v>28709927</v>
      </c>
      <c r="L37"/>
    </row>
    <row r="38" spans="2:12" ht="12.5">
      <c r="B38" s="179" t="s">
        <v>202</v>
      </c>
      <c r="C38" s="161">
        <v>49405724</v>
      </c>
      <c r="D38" s="163">
        <v>240065</v>
      </c>
      <c r="E38" s="163">
        <v>65009</v>
      </c>
      <c r="F38" s="163">
        <v>132898</v>
      </c>
      <c r="G38" s="162">
        <v>42158</v>
      </c>
      <c r="H38" s="161">
        <v>49165659</v>
      </c>
      <c r="I38" s="163">
        <v>6865131</v>
      </c>
      <c r="J38" s="163">
        <v>12986779</v>
      </c>
      <c r="K38" s="171">
        <v>29313749</v>
      </c>
      <c r="L38"/>
    </row>
    <row r="39" spans="2:12" ht="12.5">
      <c r="B39" s="179" t="s">
        <v>203</v>
      </c>
      <c r="C39" s="161">
        <v>52389818</v>
      </c>
      <c r="D39" s="163">
        <v>275406</v>
      </c>
      <c r="E39" s="163">
        <v>68794</v>
      </c>
      <c r="F39" s="163">
        <v>141009</v>
      </c>
      <c r="G39" s="163">
        <v>65603</v>
      </c>
      <c r="H39" s="162">
        <v>52114412</v>
      </c>
      <c r="I39" s="163">
        <v>7666382</v>
      </c>
      <c r="J39" s="163">
        <v>16884614</v>
      </c>
      <c r="K39" s="171">
        <v>27563416</v>
      </c>
      <c r="L39"/>
    </row>
    <row r="40" spans="2:12" ht="12.5">
      <c r="B40" s="179" t="s">
        <v>204</v>
      </c>
      <c r="C40" s="161">
        <v>47669255</v>
      </c>
      <c r="D40" s="163">
        <v>249071</v>
      </c>
      <c r="E40" s="163">
        <v>61984</v>
      </c>
      <c r="F40" s="163">
        <v>132617</v>
      </c>
      <c r="G40" s="163">
        <v>54470</v>
      </c>
      <c r="H40" s="163">
        <v>47420184</v>
      </c>
      <c r="I40" s="163">
        <v>6592748</v>
      </c>
      <c r="J40" s="163">
        <v>13791228</v>
      </c>
      <c r="K40" s="171">
        <v>27036208</v>
      </c>
      <c r="L40"/>
    </row>
    <row r="41" spans="2:12" ht="12.5">
      <c r="B41" s="179" t="s">
        <v>205</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68" t="s">
        <v>186</v>
      </c>
      <c r="C45" s="1334" t="s">
        <v>18</v>
      </c>
      <c r="D45" s="1334" t="s">
        <v>187</v>
      </c>
      <c r="E45" s="1336" t="s">
        <v>188</v>
      </c>
      <c r="F45" s="1337"/>
      <c r="G45" s="1338"/>
      <c r="H45" s="1334" t="s">
        <v>189</v>
      </c>
      <c r="I45" s="1336" t="s">
        <v>190</v>
      </c>
      <c r="J45" s="1337"/>
      <c r="K45" s="1365"/>
      <c r="L45"/>
    </row>
    <row r="46" spans="2:12" ht="12.75" customHeight="1">
      <c r="B46" s="1369"/>
      <c r="C46" s="1335"/>
      <c r="D46" s="1335"/>
      <c r="E46" s="1339" t="s">
        <v>209</v>
      </c>
      <c r="F46" s="1334" t="s">
        <v>210</v>
      </c>
      <c r="G46" s="1334" t="s">
        <v>211</v>
      </c>
      <c r="H46" s="1335"/>
      <c r="I46" s="1339" t="s">
        <v>191</v>
      </c>
      <c r="J46" s="1339" t="s">
        <v>20</v>
      </c>
      <c r="K46" s="1350" t="s">
        <v>192</v>
      </c>
      <c r="L46"/>
    </row>
    <row r="47" spans="2:12" ht="12.75" customHeight="1">
      <c r="B47" s="1377"/>
      <c r="C47" s="1342"/>
      <c r="D47" s="1342"/>
      <c r="E47" s="1341"/>
      <c r="F47" s="1342"/>
      <c r="G47" s="1342"/>
      <c r="H47" s="1342"/>
      <c r="I47" s="1341"/>
      <c r="J47" s="1341"/>
      <c r="K47" s="1351"/>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331" t="s">
        <v>207</v>
      </c>
      <c r="D50" s="1331"/>
      <c r="E50" s="1331"/>
      <c r="F50" s="1331"/>
      <c r="G50" s="1331"/>
      <c r="H50" s="1331"/>
      <c r="I50" s="1331"/>
      <c r="J50" s="1331"/>
      <c r="K50" s="1367"/>
      <c r="L50"/>
    </row>
    <row r="51" spans="2:12" ht="13">
      <c r="B51" s="149"/>
      <c r="C51" s="154"/>
      <c r="D51" s="154"/>
      <c r="E51" s="154"/>
      <c r="F51" s="154"/>
      <c r="G51" s="154"/>
      <c r="H51" s="154"/>
      <c r="I51" s="154"/>
      <c r="J51" s="154"/>
      <c r="K51" s="183"/>
      <c r="L51"/>
    </row>
    <row r="52" spans="2:12" ht="12.5">
      <c r="B52" s="179" t="s">
        <v>194</v>
      </c>
      <c r="C52" s="161">
        <v>97042744</v>
      </c>
      <c r="D52" s="161">
        <v>397525</v>
      </c>
      <c r="E52" s="161">
        <v>123027</v>
      </c>
      <c r="F52" s="161">
        <v>190820</v>
      </c>
      <c r="G52" s="161">
        <v>83678</v>
      </c>
      <c r="H52" s="161">
        <v>96645219</v>
      </c>
      <c r="I52" s="161">
        <v>13890672</v>
      </c>
      <c r="J52" s="161">
        <v>28529726</v>
      </c>
      <c r="K52" s="170">
        <v>54224821</v>
      </c>
      <c r="L52"/>
    </row>
    <row r="53" spans="2:12" ht="12.5">
      <c r="B53" s="179" t="s">
        <v>195</v>
      </c>
      <c r="C53" s="161">
        <v>71080437</v>
      </c>
      <c r="D53" s="161">
        <v>338786</v>
      </c>
      <c r="E53" s="161">
        <v>123131</v>
      </c>
      <c r="F53" s="161">
        <v>150015</v>
      </c>
      <c r="G53" s="161">
        <v>65640</v>
      </c>
      <c r="H53" s="161">
        <v>70741651</v>
      </c>
      <c r="I53" s="161">
        <v>11152641</v>
      </c>
      <c r="J53" s="161">
        <v>19000308</v>
      </c>
      <c r="K53" s="170">
        <v>40588702</v>
      </c>
      <c r="L53"/>
    </row>
    <row r="54" spans="2:12" ht="12.5">
      <c r="B54" s="179" t="s">
        <v>196</v>
      </c>
      <c r="C54" s="161">
        <v>94326127</v>
      </c>
      <c r="D54" s="163">
        <v>370021</v>
      </c>
      <c r="E54" s="163">
        <v>141070</v>
      </c>
      <c r="F54" s="163">
        <v>162127</v>
      </c>
      <c r="G54" s="162">
        <v>66824</v>
      </c>
      <c r="H54" s="161">
        <v>93956106</v>
      </c>
      <c r="I54" s="163">
        <v>14326353</v>
      </c>
      <c r="J54" s="163">
        <v>25473371</v>
      </c>
      <c r="K54" s="171">
        <v>54156382</v>
      </c>
      <c r="L54"/>
    </row>
    <row r="55" spans="2:12" ht="12.5">
      <c r="B55" s="179" t="s">
        <v>197</v>
      </c>
      <c r="C55" s="161">
        <v>90179542</v>
      </c>
      <c r="D55" s="161">
        <v>377198</v>
      </c>
      <c r="E55" s="162">
        <v>138987</v>
      </c>
      <c r="F55" s="162">
        <v>177400</v>
      </c>
      <c r="G55" s="162">
        <v>60811</v>
      </c>
      <c r="H55" s="161">
        <v>89802344</v>
      </c>
      <c r="I55" s="162">
        <v>13026121</v>
      </c>
      <c r="J55" s="162">
        <v>24019148</v>
      </c>
      <c r="K55" s="171">
        <v>52757075</v>
      </c>
      <c r="L55"/>
    </row>
    <row r="56" spans="2:12" ht="12.5">
      <c r="B56" s="179" t="s">
        <v>198</v>
      </c>
      <c r="C56" s="161">
        <v>98348767</v>
      </c>
      <c r="D56" s="165">
        <v>365543</v>
      </c>
      <c r="E56" s="165">
        <v>134256</v>
      </c>
      <c r="F56" s="165">
        <v>176108</v>
      </c>
      <c r="G56" s="165">
        <v>55179</v>
      </c>
      <c r="H56" s="165">
        <v>97983224</v>
      </c>
      <c r="I56" s="165">
        <v>14778485</v>
      </c>
      <c r="J56" s="165">
        <v>25000492</v>
      </c>
      <c r="K56" s="172">
        <v>58204247</v>
      </c>
      <c r="L56"/>
    </row>
    <row r="57" spans="2:12" ht="12.5">
      <c r="B57" s="179" t="s">
        <v>199</v>
      </c>
      <c r="C57" s="161">
        <v>89668731</v>
      </c>
      <c r="D57" s="161">
        <v>358330</v>
      </c>
      <c r="E57" s="162">
        <v>97987</v>
      </c>
      <c r="F57" s="162">
        <v>193201</v>
      </c>
      <c r="G57" s="162">
        <v>67142</v>
      </c>
      <c r="H57" s="161">
        <v>89310401</v>
      </c>
      <c r="I57" s="162">
        <v>13566128</v>
      </c>
      <c r="J57" s="162">
        <v>23364570</v>
      </c>
      <c r="K57" s="171">
        <v>52379703</v>
      </c>
      <c r="L57"/>
    </row>
    <row r="58" spans="2:12" ht="12.5">
      <c r="B58" s="179" t="s">
        <v>200</v>
      </c>
      <c r="C58" s="161">
        <v>94814223</v>
      </c>
      <c r="D58" s="163">
        <v>399597</v>
      </c>
      <c r="E58" s="163">
        <v>105945</v>
      </c>
      <c r="F58" s="163">
        <v>239181</v>
      </c>
      <c r="G58" s="162">
        <v>54471</v>
      </c>
      <c r="H58" s="161">
        <v>94414626</v>
      </c>
      <c r="I58" s="163">
        <v>15092121</v>
      </c>
      <c r="J58" s="163">
        <v>26639045</v>
      </c>
      <c r="K58" s="171">
        <v>52683460</v>
      </c>
      <c r="L58"/>
    </row>
    <row r="59" spans="2:12" ht="12.5">
      <c r="B59" s="179" t="s">
        <v>201</v>
      </c>
      <c r="C59" s="161">
        <v>94523431</v>
      </c>
      <c r="D59" s="163">
        <v>403191</v>
      </c>
      <c r="E59" s="163">
        <v>115093</v>
      </c>
      <c r="F59" s="163">
        <v>229415</v>
      </c>
      <c r="G59" s="162">
        <v>58683</v>
      </c>
      <c r="H59" s="161">
        <v>94120240</v>
      </c>
      <c r="I59" s="163">
        <v>12344055</v>
      </c>
      <c r="J59" s="163">
        <v>25664712</v>
      </c>
      <c r="K59" s="171">
        <v>56111473</v>
      </c>
      <c r="L59"/>
    </row>
    <row r="60" spans="2:12" ht="12.5">
      <c r="B60" s="179" t="s">
        <v>202</v>
      </c>
      <c r="C60" s="161">
        <v>98036717</v>
      </c>
      <c r="D60" s="161">
        <v>422394</v>
      </c>
      <c r="E60" s="162">
        <v>114069</v>
      </c>
      <c r="F60" s="162">
        <v>234214</v>
      </c>
      <c r="G60" s="162">
        <v>74111</v>
      </c>
      <c r="H60" s="161">
        <v>97614323</v>
      </c>
      <c r="I60" s="162">
        <v>13669245</v>
      </c>
      <c r="J60" s="162">
        <v>26923250</v>
      </c>
      <c r="K60" s="171">
        <v>57021828</v>
      </c>
      <c r="L60"/>
    </row>
    <row r="61" spans="2:12" ht="12.5">
      <c r="B61" s="179" t="s">
        <v>203</v>
      </c>
      <c r="C61" s="161">
        <v>98036717</v>
      </c>
      <c r="D61" s="163">
        <v>422394</v>
      </c>
      <c r="E61" s="163">
        <v>114069</v>
      </c>
      <c r="F61" s="163">
        <v>234214</v>
      </c>
      <c r="G61" s="163">
        <v>74111</v>
      </c>
      <c r="H61" s="162">
        <v>97614323</v>
      </c>
      <c r="I61" s="163">
        <v>13669245</v>
      </c>
      <c r="J61" s="163">
        <v>26923250</v>
      </c>
      <c r="K61" s="171">
        <v>57021828</v>
      </c>
      <c r="L61"/>
    </row>
    <row r="62" spans="2:12" ht="12.5">
      <c r="B62" s="179" t="s">
        <v>204</v>
      </c>
      <c r="C62" s="161">
        <v>93991382</v>
      </c>
      <c r="D62" s="163">
        <v>442529</v>
      </c>
      <c r="E62" s="163">
        <v>110487</v>
      </c>
      <c r="F62" s="163">
        <v>234875</v>
      </c>
      <c r="G62" s="162">
        <v>97167</v>
      </c>
      <c r="H62" s="164">
        <v>93548853</v>
      </c>
      <c r="I62" s="163">
        <v>13082164</v>
      </c>
      <c r="J62" s="163">
        <v>28328455</v>
      </c>
      <c r="K62" s="171">
        <v>52138234</v>
      </c>
      <c r="L62"/>
    </row>
    <row r="63" spans="2:12" ht="12.5">
      <c r="B63" s="179" t="s">
        <v>205</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749"/>
      <c r="G67" s="749"/>
      <c r="H67" s="749"/>
      <c r="I67" s="749"/>
      <c r="J67"/>
      <c r="K67" s="189"/>
      <c r="L67"/>
    </row>
    <row r="68" spans="2:12" ht="18.5" thickBot="1">
      <c r="B68" s="149"/>
      <c r="C68"/>
      <c r="D68"/>
      <c r="E68" s="186"/>
      <c r="F68" s="187" t="s">
        <v>208</v>
      </c>
      <c r="G68" s="187"/>
      <c r="H68" s="187"/>
      <c r="I68" s="187"/>
      <c r="J68" s="188"/>
      <c r="K68" s="189"/>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55" t="s">
        <v>327</v>
      </c>
      <c r="C84" s="1355"/>
      <c r="D84" s="1355"/>
      <c r="E84" s="1355"/>
      <c r="F84" s="1355"/>
      <c r="G84" s="1355"/>
      <c r="H84" s="1355"/>
      <c r="I84" s="1355"/>
      <c r="J84" s="1355"/>
      <c r="K84" s="1355"/>
    </row>
    <row r="85" spans="2:11" ht="18.5" thickBot="1">
      <c r="B85" s="84"/>
      <c r="C85" s="84"/>
      <c r="D85" s="84"/>
      <c r="E85" s="84"/>
      <c r="F85" s="85" t="s">
        <v>185</v>
      </c>
      <c r="G85" s="84"/>
      <c r="H85" s="84"/>
      <c r="I85" s="84"/>
      <c r="J85" s="84"/>
      <c r="K85" s="84"/>
    </row>
    <row r="86" spans="2:11" ht="12.75" customHeight="1">
      <c r="B86" s="1356" t="s">
        <v>186</v>
      </c>
      <c r="C86" s="1359" t="s">
        <v>18</v>
      </c>
      <c r="D86" s="1359" t="s">
        <v>187</v>
      </c>
      <c r="E86" s="1347" t="s">
        <v>188</v>
      </c>
      <c r="F86" s="1348"/>
      <c r="G86" s="1360"/>
      <c r="H86" s="1376" t="s">
        <v>189</v>
      </c>
      <c r="I86" s="1347" t="s">
        <v>190</v>
      </c>
      <c r="J86" s="1348"/>
      <c r="K86" s="1349"/>
    </row>
    <row r="87" spans="2:11" ht="11.25" customHeight="1">
      <c r="B87" s="1357"/>
      <c r="C87" s="1335"/>
      <c r="D87" s="1335"/>
      <c r="E87" s="1339" t="s">
        <v>209</v>
      </c>
      <c r="F87" s="1334" t="s">
        <v>210</v>
      </c>
      <c r="G87" s="1334" t="s">
        <v>211</v>
      </c>
      <c r="H87" s="1344"/>
      <c r="I87" s="1339" t="s">
        <v>191</v>
      </c>
      <c r="J87" s="1339" t="s">
        <v>20</v>
      </c>
      <c r="K87" s="1350" t="s">
        <v>245</v>
      </c>
    </row>
    <row r="88" spans="2:11" ht="11.25" customHeight="1">
      <c r="B88" s="1357"/>
      <c r="C88" s="1335"/>
      <c r="D88" s="1335"/>
      <c r="E88" s="1340"/>
      <c r="F88" s="1335"/>
      <c r="G88" s="1335"/>
      <c r="H88" s="1344"/>
      <c r="I88" s="1340"/>
      <c r="J88" s="1340"/>
      <c r="K88" s="1366"/>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352" t="s">
        <v>193</v>
      </c>
      <c r="D91" s="1352"/>
      <c r="E91" s="1352"/>
      <c r="F91" s="1352"/>
      <c r="G91" s="1352"/>
      <c r="H91" s="1352"/>
      <c r="I91" s="1352"/>
      <c r="J91" s="1352"/>
      <c r="K91" s="1353"/>
    </row>
    <row r="92" spans="2:11" ht="12.5">
      <c r="B92" s="147"/>
      <c r="C92" s="68"/>
      <c r="D92" s="68"/>
      <c r="E92" s="68"/>
      <c r="F92" s="68"/>
      <c r="G92" s="68"/>
      <c r="H92" s="68"/>
      <c r="I92" s="68"/>
      <c r="J92" s="68"/>
      <c r="K92" s="148"/>
    </row>
    <row r="93" spans="2:11" ht="12.5">
      <c r="B93" s="169" t="s">
        <v>194</v>
      </c>
      <c r="C93" s="161">
        <f>SUM(D93+H93)</f>
        <v>163247</v>
      </c>
      <c r="D93" s="161">
        <v>4183</v>
      </c>
      <c r="E93" s="161">
        <v>1936</v>
      </c>
      <c r="F93" s="161">
        <v>1878</v>
      </c>
      <c r="G93" s="161">
        <v>369</v>
      </c>
      <c r="H93" s="161">
        <v>159064</v>
      </c>
      <c r="I93" s="161">
        <v>25823</v>
      </c>
      <c r="J93" s="161">
        <v>47119</v>
      </c>
      <c r="K93" s="170">
        <v>86122</v>
      </c>
    </row>
    <row r="94" spans="2:11" ht="12.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196</v>
      </c>
      <c r="C95" s="161">
        <f t="shared" si="12"/>
        <v>151453</v>
      </c>
      <c r="D95" s="163">
        <v>3672</v>
      </c>
      <c r="E95" s="163">
        <v>1511</v>
      </c>
      <c r="F95" s="163">
        <v>1781</v>
      </c>
      <c r="G95" s="162">
        <v>380</v>
      </c>
      <c r="H95" s="161">
        <v>147781</v>
      </c>
      <c r="I95" s="163">
        <v>22185</v>
      </c>
      <c r="J95" s="163">
        <v>39306</v>
      </c>
      <c r="K95" s="171">
        <v>86290</v>
      </c>
    </row>
    <row r="96" spans="2:11" ht="12.5">
      <c r="B96" s="169" t="s">
        <v>197</v>
      </c>
      <c r="C96" s="161">
        <f>SUM(D96+H96)</f>
        <v>123387</v>
      </c>
      <c r="D96" s="161">
        <v>2579</v>
      </c>
      <c r="E96" s="162">
        <v>1048</v>
      </c>
      <c r="F96" s="162">
        <v>1175</v>
      </c>
      <c r="G96" s="161">
        <v>356</v>
      </c>
      <c r="H96" s="161">
        <v>120808</v>
      </c>
      <c r="I96" s="161">
        <v>18805</v>
      </c>
      <c r="J96" s="161">
        <v>35098</v>
      </c>
      <c r="K96" s="170">
        <v>66905</v>
      </c>
    </row>
    <row r="97" spans="2:11" ht="12.5">
      <c r="B97" s="169" t="s">
        <v>198</v>
      </c>
      <c r="C97" s="161">
        <f>SUM(D97+H97)</f>
        <v>141955</v>
      </c>
      <c r="D97" s="70">
        <v>3254</v>
      </c>
      <c r="E97" s="165">
        <v>1374</v>
      </c>
      <c r="F97" s="156">
        <v>1580</v>
      </c>
      <c r="G97" s="156">
        <v>300</v>
      </c>
      <c r="H97" s="70">
        <v>138701</v>
      </c>
      <c r="I97" s="165">
        <v>23058</v>
      </c>
      <c r="J97" s="165">
        <v>36148</v>
      </c>
      <c r="K97" s="172">
        <v>79495</v>
      </c>
    </row>
    <row r="98" spans="2:11" ht="12.5">
      <c r="B98" s="169" t="s">
        <v>199</v>
      </c>
      <c r="C98" s="161">
        <f t="shared" si="12"/>
        <v>166759</v>
      </c>
      <c r="D98" s="161">
        <v>3740</v>
      </c>
      <c r="E98" s="162">
        <v>1503</v>
      </c>
      <c r="F98" s="162">
        <v>2000</v>
      </c>
      <c r="G98" s="161">
        <v>237</v>
      </c>
      <c r="H98" s="161">
        <v>163019</v>
      </c>
      <c r="I98" s="161">
        <v>27394</v>
      </c>
      <c r="J98" s="161">
        <v>41041</v>
      </c>
      <c r="K98" s="170">
        <v>94584</v>
      </c>
    </row>
    <row r="99" spans="2:11" ht="12.5">
      <c r="B99" s="169" t="s">
        <v>200</v>
      </c>
      <c r="C99" s="161">
        <f>SUM(D99+H99)</f>
        <v>176233</v>
      </c>
      <c r="D99" s="71">
        <v>4202</v>
      </c>
      <c r="E99" s="163">
        <v>1869</v>
      </c>
      <c r="F99" s="162">
        <v>2029</v>
      </c>
      <c r="G99" s="162">
        <v>304</v>
      </c>
      <c r="H99" s="161">
        <v>172031</v>
      </c>
      <c r="I99" s="163">
        <v>31264</v>
      </c>
      <c r="J99" s="163">
        <v>50784</v>
      </c>
      <c r="K99" s="171">
        <v>89983</v>
      </c>
    </row>
    <row r="100" spans="2:11" ht="12.5">
      <c r="B100" s="169" t="s">
        <v>201</v>
      </c>
      <c r="C100" s="161">
        <f t="shared" si="12"/>
        <v>151920</v>
      </c>
      <c r="D100" s="71">
        <v>4257</v>
      </c>
      <c r="E100" s="163">
        <v>1568</v>
      </c>
      <c r="F100" s="163">
        <v>2117</v>
      </c>
      <c r="G100" s="162">
        <v>572</v>
      </c>
      <c r="H100" s="161">
        <v>147663</v>
      </c>
      <c r="I100" s="163">
        <v>24922</v>
      </c>
      <c r="J100" s="163">
        <v>43850</v>
      </c>
      <c r="K100" s="171">
        <v>78891</v>
      </c>
    </row>
    <row r="101" spans="2:11" ht="12.5">
      <c r="B101" s="169" t="s">
        <v>202</v>
      </c>
      <c r="C101" s="161">
        <f t="shared" si="12"/>
        <v>168873</v>
      </c>
      <c r="D101" s="161">
        <v>4787</v>
      </c>
      <c r="E101" s="162">
        <v>2244</v>
      </c>
      <c r="F101" s="162">
        <v>2284</v>
      </c>
      <c r="G101" s="161">
        <v>259</v>
      </c>
      <c r="H101" s="161">
        <v>164086</v>
      </c>
      <c r="I101" s="161">
        <v>25977</v>
      </c>
      <c r="J101" s="161">
        <v>49066</v>
      </c>
      <c r="K101" s="170">
        <v>89043</v>
      </c>
    </row>
    <row r="102" spans="2:11" ht="12.5">
      <c r="B102" s="173" t="s">
        <v>203</v>
      </c>
      <c r="C102" s="161">
        <f>SUM(D102+H102)</f>
        <v>167227</v>
      </c>
      <c r="D102" s="71">
        <v>4810</v>
      </c>
      <c r="E102" s="163">
        <v>2454</v>
      </c>
      <c r="F102" s="163">
        <v>1999</v>
      </c>
      <c r="G102" s="163">
        <v>357</v>
      </c>
      <c r="H102" s="162">
        <v>162417</v>
      </c>
      <c r="I102" s="163">
        <v>27314</v>
      </c>
      <c r="J102" s="163">
        <v>55182</v>
      </c>
      <c r="K102" s="171">
        <v>79921</v>
      </c>
    </row>
    <row r="103" spans="2:11" ht="12.5">
      <c r="B103" s="174" t="s">
        <v>204</v>
      </c>
      <c r="C103" s="161">
        <f>SUM(D103+H103)</f>
        <v>137617</v>
      </c>
      <c r="D103" s="163">
        <v>3779</v>
      </c>
      <c r="E103" s="163">
        <v>1461</v>
      </c>
      <c r="F103" s="163">
        <v>1884</v>
      </c>
      <c r="G103" s="163">
        <v>434</v>
      </c>
      <c r="H103" s="163">
        <v>133838</v>
      </c>
      <c r="I103" s="163">
        <v>22269</v>
      </c>
      <c r="J103" s="163">
        <v>45841</v>
      </c>
      <c r="K103" s="171">
        <v>65728</v>
      </c>
    </row>
    <row r="104" spans="2:11" ht="12.5">
      <c r="B104" s="174" t="s">
        <v>205</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331" t="s">
        <v>206</v>
      </c>
      <c r="D108" s="1331"/>
      <c r="E108" s="1331"/>
      <c r="F108" s="1331"/>
      <c r="G108" s="1331"/>
      <c r="H108" s="1331"/>
      <c r="I108" s="1331"/>
      <c r="J108" s="1331"/>
      <c r="K108" s="1367"/>
    </row>
    <row r="109" spans="2:11" ht="12.5">
      <c r="B109" s="147"/>
      <c r="C109" s="150"/>
      <c r="D109" s="150"/>
      <c r="E109" s="150"/>
      <c r="F109" s="150"/>
      <c r="G109" s="150"/>
      <c r="H109" s="150"/>
      <c r="I109" s="150"/>
      <c r="J109" s="150"/>
      <c r="K109" s="178"/>
    </row>
    <row r="110" spans="2:11" ht="12.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372</v>
      </c>
    </row>
    <row r="124" spans="2:14" ht="13">
      <c r="B124" s="180"/>
      <c r="C124" s="151"/>
      <c r="D124" s="151"/>
      <c r="E124" s="151"/>
      <c r="F124" s="151"/>
      <c r="G124" s="151"/>
      <c r="H124" s="151"/>
      <c r="I124" s="151"/>
      <c r="J124" s="151"/>
      <c r="K124" s="181"/>
    </row>
    <row r="125" spans="2:14" ht="12.75" customHeight="1">
      <c r="B125" s="1368" t="s">
        <v>186</v>
      </c>
      <c r="C125" s="1334" t="s">
        <v>18</v>
      </c>
      <c r="D125" s="1334" t="s">
        <v>187</v>
      </c>
      <c r="E125" s="1336" t="s">
        <v>188</v>
      </c>
      <c r="F125" s="1337"/>
      <c r="G125" s="1338"/>
      <c r="H125" s="1343" t="s">
        <v>189</v>
      </c>
      <c r="I125" s="1345" t="s">
        <v>190</v>
      </c>
      <c r="J125" s="1346"/>
      <c r="K125" s="1354"/>
    </row>
    <row r="126" spans="2:14" ht="11.25" customHeight="1">
      <c r="B126" s="1369"/>
      <c r="C126" s="1335"/>
      <c r="D126" s="1335"/>
      <c r="E126" s="1339" t="s">
        <v>209</v>
      </c>
      <c r="F126" s="1334" t="s">
        <v>210</v>
      </c>
      <c r="G126" s="1334" t="s">
        <v>211</v>
      </c>
      <c r="H126" s="1344"/>
      <c r="I126" s="1339" t="s">
        <v>191</v>
      </c>
      <c r="J126" s="1339" t="s">
        <v>20</v>
      </c>
      <c r="K126" s="1350" t="s">
        <v>192</v>
      </c>
    </row>
    <row r="127" spans="2:14" ht="11.25" customHeight="1">
      <c r="B127" s="1369"/>
      <c r="C127" s="1335"/>
      <c r="D127" s="1335"/>
      <c r="E127" s="1340"/>
      <c r="F127" s="1335"/>
      <c r="G127" s="1335"/>
      <c r="H127" s="1344"/>
      <c r="I127" s="1341"/>
      <c r="J127" s="1341"/>
      <c r="K127" s="1351"/>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331" t="s">
        <v>207</v>
      </c>
      <c r="D130" s="1331"/>
      <c r="E130" s="1331"/>
      <c r="F130" s="1331"/>
      <c r="G130" s="1331"/>
      <c r="H130" s="1331"/>
      <c r="I130" s="1331"/>
      <c r="J130" s="1331"/>
      <c r="K130" s="1367"/>
    </row>
    <row r="131" spans="2:11" ht="13">
      <c r="B131" s="149"/>
      <c r="C131" s="154"/>
      <c r="D131" s="154"/>
      <c r="E131" s="154"/>
      <c r="F131" s="154"/>
      <c r="G131" s="154"/>
      <c r="H131" s="154"/>
      <c r="I131" s="154"/>
      <c r="J131" s="154"/>
      <c r="K131" s="183"/>
    </row>
    <row r="132" spans="2:11" ht="12.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208</v>
      </c>
      <c r="G148" s="187"/>
      <c r="H148" s="187"/>
      <c r="I148" s="187"/>
      <c r="J148" s="188"/>
      <c r="K148" s="189"/>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55" t="s">
        <v>373</v>
      </c>
      <c r="C163" s="1355"/>
      <c r="D163" s="1355"/>
      <c r="E163" s="1355"/>
      <c r="F163" s="1355"/>
      <c r="G163" s="1355"/>
      <c r="H163" s="1355"/>
      <c r="I163" s="1355"/>
      <c r="J163" s="1355"/>
      <c r="K163" s="1355"/>
      <c r="L163"/>
    </row>
    <row r="164" spans="2:12" ht="18.5" thickBot="1">
      <c r="B164" s="84"/>
      <c r="C164" s="84"/>
      <c r="D164" s="84"/>
      <c r="E164" s="84"/>
      <c r="F164" s="85" t="s">
        <v>185</v>
      </c>
      <c r="G164" s="84"/>
      <c r="H164" s="84"/>
      <c r="I164" s="84"/>
      <c r="J164" s="84"/>
      <c r="K164" s="84"/>
    </row>
    <row r="165" spans="2:12" ht="12.75" customHeight="1">
      <c r="B165" s="1356" t="s">
        <v>186</v>
      </c>
      <c r="C165" s="1359" t="s">
        <v>18</v>
      </c>
      <c r="D165" s="1359" t="s">
        <v>187</v>
      </c>
      <c r="E165" s="1372" t="s">
        <v>188</v>
      </c>
      <c r="F165" s="1373"/>
      <c r="G165" s="1374"/>
      <c r="H165" s="1359" t="s">
        <v>189</v>
      </c>
      <c r="I165" s="1372" t="s">
        <v>190</v>
      </c>
      <c r="J165" s="1373"/>
      <c r="K165" s="1375"/>
    </row>
    <row r="166" spans="2:12" ht="11.25" customHeight="1">
      <c r="B166" s="1357"/>
      <c r="C166" s="1335"/>
      <c r="D166" s="1335"/>
      <c r="E166" s="1340" t="s">
        <v>209</v>
      </c>
      <c r="F166" s="1335" t="s">
        <v>210</v>
      </c>
      <c r="G166" s="1335" t="s">
        <v>211</v>
      </c>
      <c r="H166" s="1335"/>
      <c r="I166" s="1340" t="s">
        <v>191</v>
      </c>
      <c r="J166" s="1340" t="s">
        <v>20</v>
      </c>
      <c r="K166" s="1366" t="s">
        <v>245</v>
      </c>
    </row>
    <row r="167" spans="2:12" ht="17.25" customHeight="1">
      <c r="B167" s="1357"/>
      <c r="C167" s="1335"/>
      <c r="D167" s="1335"/>
      <c r="E167" s="1340"/>
      <c r="F167" s="1335"/>
      <c r="G167" s="1335"/>
      <c r="H167" s="1335"/>
      <c r="I167" s="1340"/>
      <c r="J167" s="1340"/>
      <c r="K167" s="1366"/>
    </row>
    <row r="168" spans="2:12" ht="11.25" customHeight="1">
      <c r="B168" s="242">
        <v>0</v>
      </c>
      <c r="C168" s="69">
        <v>1</v>
      </c>
      <c r="D168" s="69">
        <v>2</v>
      </c>
      <c r="E168" s="243">
        <v>3</v>
      </c>
      <c r="F168" s="243">
        <v>4</v>
      </c>
      <c r="G168" s="69">
        <v>5</v>
      </c>
      <c r="H168" s="69">
        <v>6</v>
      </c>
      <c r="I168" s="69">
        <v>7</v>
      </c>
      <c r="J168" s="69">
        <v>8</v>
      </c>
      <c r="K168" s="244">
        <v>9</v>
      </c>
    </row>
    <row r="169" spans="2:12" ht="12.5">
      <c r="B169" s="147"/>
      <c r="C169" s="68"/>
      <c r="D169" s="68"/>
      <c r="E169" s="68"/>
      <c r="F169" s="68"/>
      <c r="G169" s="68"/>
      <c r="H169" s="68"/>
      <c r="I169" s="68"/>
      <c r="J169" s="68"/>
      <c r="K169" s="148"/>
    </row>
    <row r="170" spans="2:12" ht="14">
      <c r="B170" s="149"/>
      <c r="C170" s="1352" t="s">
        <v>193</v>
      </c>
      <c r="D170" s="1352"/>
      <c r="E170" s="1352"/>
      <c r="F170" s="1352"/>
      <c r="G170" s="1352"/>
      <c r="H170" s="1352"/>
      <c r="I170" s="1352"/>
      <c r="J170" s="1352"/>
      <c r="K170" s="1353"/>
    </row>
    <row r="171" spans="2:12" ht="12.5">
      <c r="B171" s="147"/>
      <c r="C171" s="68"/>
      <c r="D171" s="68"/>
      <c r="E171" s="68"/>
      <c r="F171" s="68"/>
      <c r="G171" s="68"/>
      <c r="H171" s="68"/>
      <c r="I171" s="68"/>
      <c r="J171" s="68"/>
      <c r="K171" s="148"/>
    </row>
    <row r="172" spans="2:12" ht="12.5">
      <c r="B172" s="169" t="s">
        <v>194</v>
      </c>
      <c r="C172" s="161">
        <f>SUM(D172+H172)</f>
        <v>131487</v>
      </c>
      <c r="D172" s="161">
        <v>4212</v>
      </c>
      <c r="E172" s="161">
        <v>1884</v>
      </c>
      <c r="F172" s="161">
        <v>1881</v>
      </c>
      <c r="G172" s="161">
        <v>447</v>
      </c>
      <c r="H172" s="161">
        <v>127275</v>
      </c>
      <c r="I172" s="161">
        <v>20665</v>
      </c>
      <c r="J172" s="161">
        <v>40603</v>
      </c>
      <c r="K172" s="170">
        <v>66007</v>
      </c>
    </row>
    <row r="173" spans="2:12" ht="12.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196</v>
      </c>
      <c r="C174" s="161">
        <f t="shared" si="28"/>
        <v>169682</v>
      </c>
      <c r="D174" s="163">
        <v>5140</v>
      </c>
      <c r="E174" s="163">
        <v>2472</v>
      </c>
      <c r="F174" s="163">
        <v>2072</v>
      </c>
      <c r="G174" s="162">
        <v>596</v>
      </c>
      <c r="H174" s="161">
        <v>164542</v>
      </c>
      <c r="I174" s="163">
        <v>28740</v>
      </c>
      <c r="J174" s="163">
        <v>46840</v>
      </c>
      <c r="K174" s="171">
        <v>88962</v>
      </c>
    </row>
    <row r="175" spans="2:12" ht="12.5">
      <c r="B175" s="169" t="s">
        <v>197</v>
      </c>
      <c r="C175" s="161">
        <f>SUM(D175+H175)</f>
        <v>147812</v>
      </c>
      <c r="D175" s="161">
        <v>3534</v>
      </c>
      <c r="E175" s="162">
        <v>1611</v>
      </c>
      <c r="F175" s="162">
        <v>1644</v>
      </c>
      <c r="G175" s="161">
        <v>279</v>
      </c>
      <c r="H175" s="161">
        <v>144278</v>
      </c>
      <c r="I175" s="161">
        <v>24602</v>
      </c>
      <c r="J175" s="161">
        <v>37994</v>
      </c>
      <c r="K175" s="170">
        <v>81682</v>
      </c>
    </row>
    <row r="176" spans="2:12" ht="12.5">
      <c r="B176" s="169" t="s">
        <v>198</v>
      </c>
      <c r="C176" s="161">
        <f>SUM(D176+H176)</f>
        <v>152123</v>
      </c>
      <c r="D176" s="70">
        <v>3693</v>
      </c>
      <c r="E176" s="165">
        <v>1713</v>
      </c>
      <c r="F176" s="156">
        <v>1740</v>
      </c>
      <c r="G176" s="156">
        <v>240</v>
      </c>
      <c r="H176" s="70">
        <v>148430</v>
      </c>
      <c r="I176" s="165">
        <v>26209</v>
      </c>
      <c r="J176" s="165">
        <v>40210</v>
      </c>
      <c r="K176" s="172">
        <v>82011</v>
      </c>
    </row>
    <row r="177" spans="2:11" ht="12.5">
      <c r="B177" s="169" t="s">
        <v>199</v>
      </c>
      <c r="C177" s="161">
        <f t="shared" si="28"/>
        <v>166014</v>
      </c>
      <c r="D177" s="161">
        <v>4176</v>
      </c>
      <c r="E177" s="162">
        <v>1863</v>
      </c>
      <c r="F177" s="162">
        <v>1929</v>
      </c>
      <c r="G177" s="161">
        <v>384</v>
      </c>
      <c r="H177" s="161">
        <v>161838</v>
      </c>
      <c r="I177" s="161">
        <v>29003</v>
      </c>
      <c r="J177" s="161">
        <v>42927</v>
      </c>
      <c r="K177" s="170">
        <v>89908</v>
      </c>
    </row>
    <row r="178" spans="2:11" ht="12.5">
      <c r="B178" s="169" t="s">
        <v>200</v>
      </c>
      <c r="C178" s="161">
        <f>SUM(D178+H178)</f>
        <v>185533</v>
      </c>
      <c r="D178" s="71">
        <v>4807</v>
      </c>
      <c r="E178" s="163">
        <v>2536</v>
      </c>
      <c r="F178" s="162">
        <v>1934</v>
      </c>
      <c r="G178" s="162">
        <v>337</v>
      </c>
      <c r="H178" s="161">
        <v>180726</v>
      </c>
      <c r="I178" s="163">
        <v>29597</v>
      </c>
      <c r="J178" s="163">
        <v>50983</v>
      </c>
      <c r="K178" s="171">
        <v>100146</v>
      </c>
    </row>
    <row r="179" spans="2:11" ht="12.5">
      <c r="B179" s="169" t="s">
        <v>201</v>
      </c>
      <c r="C179" s="161">
        <f t="shared" si="28"/>
        <v>154946</v>
      </c>
      <c r="D179" s="71">
        <v>5163</v>
      </c>
      <c r="E179" s="163">
        <v>2773</v>
      </c>
      <c r="F179" s="163">
        <v>1809</v>
      </c>
      <c r="G179" s="162">
        <v>581</v>
      </c>
      <c r="H179" s="161">
        <v>149783</v>
      </c>
      <c r="I179" s="163">
        <v>24934</v>
      </c>
      <c r="J179" s="163">
        <v>46560</v>
      </c>
      <c r="K179" s="171">
        <v>78289</v>
      </c>
    </row>
    <row r="180" spans="2:11" ht="12.5">
      <c r="B180" s="169" t="s">
        <v>202</v>
      </c>
      <c r="C180" s="161">
        <f t="shared" si="28"/>
        <v>159994</v>
      </c>
      <c r="D180" s="161">
        <v>5157</v>
      </c>
      <c r="E180" s="162">
        <v>2557</v>
      </c>
      <c r="F180" s="162">
        <v>2220</v>
      </c>
      <c r="G180" s="161">
        <v>380</v>
      </c>
      <c r="H180" s="161">
        <v>154837</v>
      </c>
      <c r="I180" s="161">
        <v>27153</v>
      </c>
      <c r="J180" s="161">
        <v>50573</v>
      </c>
      <c r="K180" s="170">
        <v>77111</v>
      </c>
    </row>
    <row r="181" spans="2:11" ht="12.5">
      <c r="B181" s="173" t="s">
        <v>203</v>
      </c>
      <c r="C181" s="161">
        <f>SUM(D181+H181)</f>
        <v>157624</v>
      </c>
      <c r="D181" s="71">
        <v>4946</v>
      </c>
      <c r="E181" s="163">
        <v>2081</v>
      </c>
      <c r="F181" s="163">
        <v>2172</v>
      </c>
      <c r="G181" s="163">
        <v>693</v>
      </c>
      <c r="H181" s="162">
        <v>152678</v>
      </c>
      <c r="I181" s="163">
        <v>27404</v>
      </c>
      <c r="J181" s="163">
        <v>53995</v>
      </c>
      <c r="K181" s="171">
        <v>71279</v>
      </c>
    </row>
    <row r="182" spans="2:11" ht="12.5">
      <c r="B182" s="174" t="s">
        <v>204</v>
      </c>
      <c r="C182" s="161">
        <f>SUM(D182+H182)</f>
        <v>153027</v>
      </c>
      <c r="D182" s="163">
        <v>3583</v>
      </c>
      <c r="E182" s="163">
        <v>1512</v>
      </c>
      <c r="F182" s="163">
        <v>1540</v>
      </c>
      <c r="G182" s="163">
        <v>531</v>
      </c>
      <c r="H182" s="163">
        <v>149444</v>
      </c>
      <c r="I182" s="163">
        <v>26016</v>
      </c>
      <c r="J182" s="163">
        <v>53618</v>
      </c>
      <c r="K182" s="171">
        <v>69810</v>
      </c>
    </row>
    <row r="183" spans="2:11" ht="12.5">
      <c r="B183" s="174" t="s">
        <v>205</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331" t="s">
        <v>206</v>
      </c>
      <c r="D187" s="1331"/>
      <c r="E187" s="1331"/>
      <c r="F187" s="1331"/>
      <c r="G187" s="1331"/>
      <c r="H187" s="1331"/>
      <c r="I187" s="1331"/>
      <c r="J187" s="1331"/>
      <c r="K187" s="1367"/>
    </row>
    <row r="188" spans="2:11" ht="12.5">
      <c r="B188" s="147"/>
      <c r="C188" s="150"/>
      <c r="D188" s="150"/>
      <c r="E188" s="150"/>
      <c r="F188" s="150"/>
      <c r="G188" s="150"/>
      <c r="H188" s="150"/>
      <c r="I188" s="150"/>
      <c r="J188" s="150"/>
      <c r="K188" s="178"/>
    </row>
    <row r="189" spans="2:11" ht="12.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368" t="s">
        <v>186</v>
      </c>
      <c r="C204" s="1334" t="s">
        <v>18</v>
      </c>
      <c r="D204" s="1334" t="s">
        <v>187</v>
      </c>
      <c r="E204" s="1336" t="s">
        <v>188</v>
      </c>
      <c r="F204" s="1337"/>
      <c r="G204" s="1338"/>
      <c r="H204" s="1343" t="s">
        <v>189</v>
      </c>
      <c r="I204" s="1345" t="s">
        <v>190</v>
      </c>
      <c r="J204" s="1346"/>
      <c r="K204" s="1354"/>
    </row>
    <row r="205" spans="2:11" ht="11.25" customHeight="1">
      <c r="B205" s="1369"/>
      <c r="C205" s="1335"/>
      <c r="D205" s="1335"/>
      <c r="E205" s="1339" t="s">
        <v>209</v>
      </c>
      <c r="F205" s="1334" t="s">
        <v>210</v>
      </c>
      <c r="G205" s="1334" t="s">
        <v>211</v>
      </c>
      <c r="H205" s="1344"/>
      <c r="I205" s="1339" t="s">
        <v>191</v>
      </c>
      <c r="J205" s="1339" t="s">
        <v>20</v>
      </c>
      <c r="K205" s="1350" t="s">
        <v>192</v>
      </c>
    </row>
    <row r="206" spans="2:11" ht="11.25" customHeight="1">
      <c r="B206" s="1369"/>
      <c r="C206" s="1335"/>
      <c r="D206" s="1335"/>
      <c r="E206" s="1340"/>
      <c r="F206" s="1335"/>
      <c r="G206" s="1335"/>
      <c r="H206" s="1344"/>
      <c r="I206" s="1341"/>
      <c r="J206" s="1341"/>
      <c r="K206" s="1351"/>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331" t="s">
        <v>207</v>
      </c>
      <c r="D209" s="1331"/>
      <c r="E209" s="1331"/>
      <c r="F209" s="1331"/>
      <c r="G209" s="1331"/>
      <c r="H209" s="1331"/>
      <c r="I209" s="1331"/>
      <c r="J209" s="1331"/>
      <c r="K209" s="1367"/>
    </row>
    <row r="210" spans="2:11" ht="13">
      <c r="B210" s="149"/>
      <c r="C210" s="154"/>
      <c r="D210" s="154"/>
      <c r="E210" s="154"/>
      <c r="F210" s="154"/>
      <c r="G210" s="154"/>
      <c r="H210" s="154"/>
      <c r="I210" s="154"/>
      <c r="J210" s="154"/>
      <c r="K210" s="183"/>
    </row>
    <row r="211" spans="2:11" ht="12.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208</v>
      </c>
      <c r="G227" s="187"/>
      <c r="H227" s="187"/>
      <c r="I227" s="187"/>
      <c r="J227" s="188"/>
      <c r="K227" s="189"/>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55" t="s">
        <v>434</v>
      </c>
      <c r="C243" s="1355"/>
      <c r="D243" s="1355"/>
      <c r="E243" s="1355"/>
      <c r="F243" s="1355"/>
      <c r="G243" s="1355"/>
      <c r="H243" s="1355"/>
      <c r="I243" s="1355"/>
      <c r="J243" s="1355"/>
      <c r="K243" s="1355"/>
    </row>
    <row r="244" spans="2:11" ht="18.5" thickBot="1">
      <c r="B244" s="84"/>
      <c r="C244" s="84"/>
      <c r="D244" s="84"/>
      <c r="E244" s="84"/>
      <c r="F244" s="85" t="s">
        <v>185</v>
      </c>
      <c r="G244" s="84"/>
      <c r="H244" s="84"/>
      <c r="I244" s="84"/>
      <c r="J244" s="84"/>
      <c r="K244" s="84"/>
    </row>
    <row r="245" spans="2:11" ht="12.5">
      <c r="B245" s="1356" t="s">
        <v>186</v>
      </c>
      <c r="C245" s="1359" t="s">
        <v>18</v>
      </c>
      <c r="D245" s="1359" t="s">
        <v>187</v>
      </c>
      <c r="E245" s="1372" t="s">
        <v>188</v>
      </c>
      <c r="F245" s="1373"/>
      <c r="G245" s="1374"/>
      <c r="H245" s="1359" t="s">
        <v>189</v>
      </c>
      <c r="I245" s="1372" t="s">
        <v>190</v>
      </c>
      <c r="J245" s="1373"/>
      <c r="K245" s="1375"/>
    </row>
    <row r="246" spans="2:11">
      <c r="B246" s="1357"/>
      <c r="C246" s="1335"/>
      <c r="D246" s="1335"/>
      <c r="E246" s="1340" t="s">
        <v>209</v>
      </c>
      <c r="F246" s="1335" t="s">
        <v>210</v>
      </c>
      <c r="G246" s="1335" t="s">
        <v>211</v>
      </c>
      <c r="H246" s="1335"/>
      <c r="I246" s="1340" t="s">
        <v>191</v>
      </c>
      <c r="J246" s="1340" t="s">
        <v>20</v>
      </c>
      <c r="K246" s="1366" t="s">
        <v>245</v>
      </c>
    </row>
    <row r="247" spans="2:11" ht="11" thickBot="1">
      <c r="B247" s="1370"/>
      <c r="C247" s="1371"/>
      <c r="D247" s="1371"/>
      <c r="E247" s="1378"/>
      <c r="F247" s="1371"/>
      <c r="G247" s="1371"/>
      <c r="H247" s="1371"/>
      <c r="I247" s="1378"/>
      <c r="J247" s="1378"/>
      <c r="K247" s="1379"/>
    </row>
    <row r="248" spans="2:11" ht="13" thickBot="1">
      <c r="B248" s="248">
        <v>0</v>
      </c>
      <c r="C248" s="249">
        <v>1</v>
      </c>
      <c r="D248" s="249">
        <v>2</v>
      </c>
      <c r="E248" s="250">
        <v>3</v>
      </c>
      <c r="F248" s="250">
        <v>4</v>
      </c>
      <c r="G248" s="249">
        <v>5</v>
      </c>
      <c r="H248" s="249">
        <v>6</v>
      </c>
      <c r="I248" s="249">
        <v>7</v>
      </c>
      <c r="J248" s="249">
        <v>8</v>
      </c>
      <c r="K248" s="251">
        <v>9</v>
      </c>
    </row>
    <row r="249" spans="2:11" ht="12.5">
      <c r="B249" s="147"/>
      <c r="C249" s="68"/>
      <c r="D249" s="68"/>
      <c r="E249" s="68"/>
      <c r="F249" s="68"/>
      <c r="G249" s="68"/>
      <c r="H249" s="68"/>
      <c r="I249" s="68"/>
      <c r="J249" s="68"/>
      <c r="K249" s="148"/>
    </row>
    <row r="250" spans="2:11" ht="14">
      <c r="B250" s="149"/>
      <c r="C250" s="1352" t="s">
        <v>193</v>
      </c>
      <c r="D250" s="1352"/>
      <c r="E250" s="1352"/>
      <c r="F250" s="1352"/>
      <c r="G250" s="1352"/>
      <c r="H250" s="1352"/>
      <c r="I250" s="1352"/>
      <c r="J250" s="1352"/>
      <c r="K250" s="1353"/>
    </row>
    <row r="251" spans="2:11" ht="12.5">
      <c r="B251" s="147"/>
      <c r="C251" s="68"/>
      <c r="D251" s="68"/>
      <c r="E251" s="68"/>
      <c r="F251" s="68"/>
      <c r="G251" s="68"/>
      <c r="H251" s="68"/>
      <c r="I251" s="68"/>
      <c r="J251" s="68"/>
      <c r="K251" s="148"/>
    </row>
    <row r="252" spans="2:11" ht="12.5">
      <c r="B252" s="169" t="s">
        <v>194</v>
      </c>
      <c r="C252" s="161">
        <f>SUM(D252+H252)</f>
        <v>136548</v>
      </c>
      <c r="D252" s="161">
        <v>3929</v>
      </c>
      <c r="E252" s="161">
        <v>1797</v>
      </c>
      <c r="F252" s="161">
        <v>1634</v>
      </c>
      <c r="G252" s="161">
        <v>498</v>
      </c>
      <c r="H252" s="161">
        <v>132619</v>
      </c>
      <c r="I252" s="161">
        <v>22626</v>
      </c>
      <c r="J252" s="161">
        <v>43264</v>
      </c>
      <c r="K252" s="170">
        <v>66729</v>
      </c>
    </row>
    <row r="253" spans="2:11" ht="12.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196</v>
      </c>
      <c r="C254" s="161">
        <f t="shared" si="43"/>
        <v>171713</v>
      </c>
      <c r="D254" s="163">
        <v>3501</v>
      </c>
      <c r="E254" s="163">
        <v>1634</v>
      </c>
      <c r="F254" s="163">
        <v>1235</v>
      </c>
      <c r="G254" s="162">
        <v>632</v>
      </c>
      <c r="H254" s="161">
        <v>168212</v>
      </c>
      <c r="I254" s="163">
        <v>29512</v>
      </c>
      <c r="J254" s="163">
        <v>49145</v>
      </c>
      <c r="K254" s="171">
        <v>89555</v>
      </c>
    </row>
    <row r="255" spans="2:11" ht="12.5">
      <c r="B255" s="169" t="s">
        <v>197</v>
      </c>
      <c r="C255" s="161">
        <f>SUM(D255+H255)</f>
        <v>145602</v>
      </c>
      <c r="D255" s="161">
        <v>3291</v>
      </c>
      <c r="E255" s="162">
        <v>1621</v>
      </c>
      <c r="F255" s="162">
        <v>1390</v>
      </c>
      <c r="G255" s="161">
        <v>280</v>
      </c>
      <c r="H255" s="161">
        <v>142311</v>
      </c>
      <c r="I255" s="161">
        <v>25191</v>
      </c>
      <c r="J255" s="161">
        <v>41794</v>
      </c>
      <c r="K255" s="170">
        <v>75326</v>
      </c>
    </row>
    <row r="256" spans="2:11" ht="12.5">
      <c r="B256" s="169" t="s">
        <v>198</v>
      </c>
      <c r="C256" s="161">
        <f>SUM(D256+H256)</f>
        <v>150373</v>
      </c>
      <c r="D256" s="70">
        <v>2826</v>
      </c>
      <c r="E256" s="165">
        <v>1233</v>
      </c>
      <c r="F256" s="156">
        <v>1118</v>
      </c>
      <c r="G256" s="156">
        <v>475</v>
      </c>
      <c r="H256" s="70">
        <v>147547</v>
      </c>
      <c r="I256" s="165">
        <v>28306</v>
      </c>
      <c r="J256" s="165">
        <v>40535</v>
      </c>
      <c r="K256" s="172">
        <v>78706</v>
      </c>
    </row>
    <row r="257" spans="2:11" ht="12.5">
      <c r="B257" s="169" t="s">
        <v>199</v>
      </c>
      <c r="C257" s="161">
        <f t="shared" si="43"/>
        <v>157880</v>
      </c>
      <c r="D257" s="161">
        <v>3242</v>
      </c>
      <c r="E257" s="162">
        <v>1632</v>
      </c>
      <c r="F257" s="162">
        <v>1361</v>
      </c>
      <c r="G257" s="161">
        <v>249</v>
      </c>
      <c r="H257" s="161">
        <v>154638</v>
      </c>
      <c r="I257" s="161">
        <v>30478</v>
      </c>
      <c r="J257" s="161">
        <v>43813</v>
      </c>
      <c r="K257" s="170">
        <v>80347</v>
      </c>
    </row>
    <row r="258" spans="2:11" ht="12.5">
      <c r="B258" s="169" t="s">
        <v>200</v>
      </c>
      <c r="C258" s="161">
        <f>SUM(D258+H258)</f>
        <v>143062</v>
      </c>
      <c r="D258" s="71">
        <v>3380</v>
      </c>
      <c r="E258" s="163">
        <v>1705</v>
      </c>
      <c r="F258" s="162">
        <v>1237</v>
      </c>
      <c r="G258" s="162">
        <v>438</v>
      </c>
      <c r="H258" s="161">
        <v>139682</v>
      </c>
      <c r="I258" s="163">
        <v>26891</v>
      </c>
      <c r="J258" s="163">
        <v>45026</v>
      </c>
      <c r="K258" s="171">
        <v>67765</v>
      </c>
    </row>
    <row r="259" spans="2:11" ht="12.5">
      <c r="B259" s="169" t="s">
        <v>201</v>
      </c>
      <c r="C259" s="161">
        <f t="shared" si="43"/>
        <v>150735</v>
      </c>
      <c r="D259" s="71">
        <v>3542</v>
      </c>
      <c r="E259" s="163">
        <v>1475</v>
      </c>
      <c r="F259" s="163">
        <v>1669</v>
      </c>
      <c r="G259" s="162">
        <v>398</v>
      </c>
      <c r="H259" s="161">
        <v>147193</v>
      </c>
      <c r="I259" s="163">
        <v>24660</v>
      </c>
      <c r="J259" s="163">
        <v>45770</v>
      </c>
      <c r="K259" s="171">
        <v>76763</v>
      </c>
    </row>
    <row r="260" spans="2:11" ht="12.5">
      <c r="B260" s="169" t="s">
        <v>202</v>
      </c>
      <c r="C260" s="161">
        <f t="shared" si="43"/>
        <v>153716</v>
      </c>
      <c r="D260" s="161">
        <v>3971</v>
      </c>
      <c r="E260" s="162">
        <v>1882</v>
      </c>
      <c r="F260" s="162">
        <v>1766</v>
      </c>
      <c r="G260" s="161">
        <v>323</v>
      </c>
      <c r="H260" s="161">
        <v>149745</v>
      </c>
      <c r="I260" s="161">
        <v>26122</v>
      </c>
      <c r="J260" s="161">
        <v>51264</v>
      </c>
      <c r="K260" s="170">
        <v>72359</v>
      </c>
    </row>
    <row r="261" spans="2:11" ht="12.5">
      <c r="B261" s="173" t="s">
        <v>203</v>
      </c>
      <c r="C261" s="161">
        <f>SUM(D261+H261)</f>
        <v>141811</v>
      </c>
      <c r="D261" s="71">
        <v>3613</v>
      </c>
      <c r="E261" s="163">
        <v>1762</v>
      </c>
      <c r="F261" s="163">
        <v>1478</v>
      </c>
      <c r="G261" s="163">
        <v>373</v>
      </c>
      <c r="H261" s="162">
        <v>138198</v>
      </c>
      <c r="I261" s="163">
        <v>24782</v>
      </c>
      <c r="J261" s="163">
        <v>47887</v>
      </c>
      <c r="K261" s="171">
        <v>65529</v>
      </c>
    </row>
    <row r="262" spans="2:11" ht="12.5">
      <c r="B262" s="174" t="s">
        <v>204</v>
      </c>
      <c r="C262" s="161">
        <f>SUM(D262+H262)</f>
        <v>160182</v>
      </c>
      <c r="D262" s="163">
        <v>3525</v>
      </c>
      <c r="E262" s="163">
        <v>1413</v>
      </c>
      <c r="F262" s="163">
        <v>1694</v>
      </c>
      <c r="G262" s="163">
        <v>418</v>
      </c>
      <c r="H262" s="163">
        <v>156657</v>
      </c>
      <c r="I262" s="163">
        <v>26273</v>
      </c>
      <c r="J262" s="163">
        <v>53250</v>
      </c>
      <c r="K262" s="171">
        <v>77134</v>
      </c>
    </row>
    <row r="263" spans="2:11" ht="12.5">
      <c r="B263" s="174" t="s">
        <v>205</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331" t="s">
        <v>206</v>
      </c>
      <c r="D267" s="1331"/>
      <c r="E267" s="1331"/>
      <c r="F267" s="1331"/>
      <c r="G267" s="1331"/>
      <c r="H267" s="1331"/>
      <c r="I267" s="1331"/>
      <c r="J267" s="1331"/>
      <c r="K267" s="1367"/>
    </row>
    <row r="268" spans="2:11" ht="12.5">
      <c r="B268" s="147"/>
      <c r="C268" s="150"/>
      <c r="D268" s="150"/>
      <c r="E268" s="150"/>
      <c r="F268" s="150"/>
      <c r="G268" s="150"/>
      <c r="H268" s="150"/>
      <c r="I268" s="150"/>
      <c r="J268" s="150"/>
      <c r="K268" s="178"/>
    </row>
    <row r="269" spans="2:11" ht="12.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368" t="s">
        <v>186</v>
      </c>
      <c r="C284" s="1334" t="s">
        <v>18</v>
      </c>
      <c r="D284" s="1334" t="s">
        <v>187</v>
      </c>
      <c r="E284" s="1336" t="s">
        <v>188</v>
      </c>
      <c r="F284" s="1337"/>
      <c r="G284" s="1338"/>
      <c r="H284" s="1343" t="s">
        <v>189</v>
      </c>
      <c r="I284" s="1345" t="s">
        <v>190</v>
      </c>
      <c r="J284" s="1346"/>
      <c r="K284" s="1354"/>
    </row>
    <row r="285" spans="2:11" ht="11.25" customHeight="1">
      <c r="B285" s="1369"/>
      <c r="C285" s="1335"/>
      <c r="D285" s="1335"/>
      <c r="E285" s="1339" t="s">
        <v>209</v>
      </c>
      <c r="F285" s="1334" t="s">
        <v>210</v>
      </c>
      <c r="G285" s="1334" t="s">
        <v>211</v>
      </c>
      <c r="H285" s="1344"/>
      <c r="I285" s="1339" t="s">
        <v>191</v>
      </c>
      <c r="J285" s="1339" t="s">
        <v>20</v>
      </c>
      <c r="K285" s="1350" t="s">
        <v>192</v>
      </c>
    </row>
    <row r="286" spans="2:11" ht="11.25" customHeight="1">
      <c r="B286" s="1369"/>
      <c r="C286" s="1335"/>
      <c r="D286" s="1335"/>
      <c r="E286" s="1340"/>
      <c r="F286" s="1335"/>
      <c r="G286" s="1335"/>
      <c r="H286" s="1344"/>
      <c r="I286" s="1341"/>
      <c r="J286" s="1341"/>
      <c r="K286" s="1351"/>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331" t="s">
        <v>207</v>
      </c>
      <c r="D289" s="1331"/>
      <c r="E289" s="1331"/>
      <c r="F289" s="1331"/>
      <c r="G289" s="1331"/>
      <c r="H289" s="1331"/>
      <c r="I289" s="1331"/>
      <c r="J289" s="1331"/>
      <c r="K289" s="1367"/>
    </row>
    <row r="290" spans="2:11" ht="13">
      <c r="B290" s="149"/>
      <c r="C290" s="154"/>
      <c r="D290" s="154"/>
      <c r="E290" s="154"/>
      <c r="F290" s="154"/>
      <c r="G290" s="154"/>
      <c r="H290" s="154"/>
      <c r="I290" s="154"/>
      <c r="J290" s="154"/>
      <c r="K290" s="183"/>
    </row>
    <row r="291" spans="2:11" ht="12.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208</v>
      </c>
      <c r="G307" s="187"/>
      <c r="H307" s="187"/>
      <c r="I307" s="187"/>
      <c r="J307" s="188"/>
      <c r="K307" s="189"/>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361" t="s">
        <v>462</v>
      </c>
      <c r="C323" s="1362"/>
      <c r="D323" s="1362"/>
      <c r="E323" s="1362"/>
      <c r="F323" s="1362"/>
      <c r="G323" s="1362"/>
      <c r="H323" s="1362"/>
      <c r="I323" s="1362"/>
      <c r="J323" s="1362"/>
      <c r="K323" s="1363"/>
    </row>
    <row r="324" spans="2:11" ht="18">
      <c r="B324" s="751"/>
      <c r="C324" s="752"/>
      <c r="D324" s="752"/>
      <c r="E324" s="752"/>
      <c r="F324" s="474" t="s">
        <v>185</v>
      </c>
      <c r="G324" s="752"/>
      <c r="H324" s="752"/>
      <c r="I324" s="752"/>
      <c r="J324" s="752"/>
      <c r="K324" s="753"/>
    </row>
    <row r="325" spans="2:11" ht="12.5">
      <c r="B325" s="1364" t="s">
        <v>186</v>
      </c>
      <c r="C325" s="1334" t="s">
        <v>18</v>
      </c>
      <c r="D325" s="1334" t="s">
        <v>187</v>
      </c>
      <c r="E325" s="1336" t="s">
        <v>188</v>
      </c>
      <c r="F325" s="1337"/>
      <c r="G325" s="1338"/>
      <c r="H325" s="1343" t="s">
        <v>189</v>
      </c>
      <c r="I325" s="1336" t="s">
        <v>190</v>
      </c>
      <c r="J325" s="1337"/>
      <c r="K325" s="1365"/>
    </row>
    <row r="326" spans="2:11">
      <c r="B326" s="1357"/>
      <c r="C326" s="1335"/>
      <c r="D326" s="1335"/>
      <c r="E326" s="1339" t="s">
        <v>209</v>
      </c>
      <c r="F326" s="1334" t="s">
        <v>210</v>
      </c>
      <c r="G326" s="1334" t="s">
        <v>211</v>
      </c>
      <c r="H326" s="1344"/>
      <c r="I326" s="1339" t="s">
        <v>191</v>
      </c>
      <c r="J326" s="1339" t="s">
        <v>20</v>
      </c>
      <c r="K326" s="1350" t="s">
        <v>245</v>
      </c>
    </row>
    <row r="327" spans="2:11">
      <c r="B327" s="1357"/>
      <c r="C327" s="1335"/>
      <c r="D327" s="1335"/>
      <c r="E327" s="1340"/>
      <c r="F327" s="1335"/>
      <c r="G327" s="1335"/>
      <c r="H327" s="1344"/>
      <c r="I327" s="1340"/>
      <c r="J327" s="1340"/>
      <c r="K327" s="1366"/>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352" t="s">
        <v>193</v>
      </c>
      <c r="D330" s="1352"/>
      <c r="E330" s="1352"/>
      <c r="F330" s="1352"/>
      <c r="G330" s="1352"/>
      <c r="H330" s="1352"/>
      <c r="I330" s="1352"/>
      <c r="J330" s="1352"/>
      <c r="K330" s="1353"/>
    </row>
    <row r="331" spans="2:11" ht="12.5">
      <c r="B331" s="147"/>
      <c r="C331" s="68"/>
      <c r="D331" s="68"/>
      <c r="E331" s="68"/>
      <c r="F331" s="68"/>
      <c r="G331" s="68"/>
      <c r="H331" s="68"/>
      <c r="I331" s="68"/>
      <c r="J331" s="68"/>
      <c r="K331" s="148"/>
    </row>
    <row r="332" spans="2:11" ht="12.5">
      <c r="B332" s="169" t="s">
        <v>194</v>
      </c>
      <c r="C332" s="161">
        <f>SUM(D332+H332)</f>
        <v>136406</v>
      </c>
      <c r="D332" s="161">
        <v>2862</v>
      </c>
      <c r="E332" s="161">
        <v>1106</v>
      </c>
      <c r="F332" s="161">
        <v>1311</v>
      </c>
      <c r="G332" s="161">
        <v>445</v>
      </c>
      <c r="H332" s="161">
        <v>133544</v>
      </c>
      <c r="I332" s="161">
        <v>24250</v>
      </c>
      <c r="J332" s="161">
        <v>40380</v>
      </c>
      <c r="K332" s="171">
        <v>68914</v>
      </c>
    </row>
    <row r="333" spans="2:11" ht="12.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196</v>
      </c>
      <c r="C334" s="161">
        <f t="shared" si="61"/>
        <v>170008</v>
      </c>
      <c r="D334" s="163">
        <v>3972</v>
      </c>
      <c r="E334" s="163">
        <v>2161</v>
      </c>
      <c r="F334" s="163">
        <v>1402</v>
      </c>
      <c r="G334" s="162">
        <v>409</v>
      </c>
      <c r="H334" s="161">
        <v>166036</v>
      </c>
      <c r="I334" s="163">
        <v>28907</v>
      </c>
      <c r="J334" s="163">
        <v>44929</v>
      </c>
      <c r="K334" s="171">
        <v>92200</v>
      </c>
    </row>
    <row r="335" spans="2:11" ht="12.5">
      <c r="B335" s="169" t="s">
        <v>197</v>
      </c>
      <c r="C335" s="161">
        <f>SUM(D335+H335)</f>
        <v>124444</v>
      </c>
      <c r="D335" s="161">
        <v>2810</v>
      </c>
      <c r="E335" s="162">
        <v>1441</v>
      </c>
      <c r="F335" s="162">
        <v>987</v>
      </c>
      <c r="G335" s="161">
        <v>382</v>
      </c>
      <c r="H335" s="161">
        <v>121634</v>
      </c>
      <c r="I335" s="161">
        <v>20977</v>
      </c>
      <c r="J335" s="161">
        <v>36045</v>
      </c>
      <c r="K335" s="171">
        <v>64612</v>
      </c>
    </row>
    <row r="336" spans="2:11" ht="12.5">
      <c r="B336" s="169" t="s">
        <v>198</v>
      </c>
      <c r="C336" s="161">
        <f>SUM(D336+H336)</f>
        <v>151047</v>
      </c>
      <c r="D336" s="740">
        <v>2945</v>
      </c>
      <c r="E336" s="492">
        <v>1490</v>
      </c>
      <c r="F336" s="493">
        <v>1101</v>
      </c>
      <c r="G336" s="493">
        <v>354</v>
      </c>
      <c r="H336" s="740">
        <v>148102</v>
      </c>
      <c r="I336" s="492">
        <v>27100</v>
      </c>
      <c r="J336" s="492">
        <v>38353</v>
      </c>
      <c r="K336" s="741">
        <v>82649</v>
      </c>
    </row>
    <row r="337" spans="2:11" ht="12.5">
      <c r="B337" s="169" t="s">
        <v>199</v>
      </c>
      <c r="C337" s="161">
        <f t="shared" si="61"/>
        <v>147309</v>
      </c>
      <c r="D337" s="161">
        <v>3287</v>
      </c>
      <c r="E337" s="162">
        <v>1703</v>
      </c>
      <c r="F337" s="162">
        <v>1175</v>
      </c>
      <c r="G337" s="161">
        <v>409</v>
      </c>
      <c r="H337" s="161">
        <v>144022</v>
      </c>
      <c r="I337" s="161">
        <v>27906</v>
      </c>
      <c r="J337" s="161">
        <v>39280</v>
      </c>
      <c r="K337" s="171">
        <v>76836</v>
      </c>
    </row>
    <row r="338" spans="2:11" ht="12.5">
      <c r="B338" s="169" t="s">
        <v>200</v>
      </c>
      <c r="C338" s="161">
        <f>SUM(D338+H338)</f>
        <v>114652</v>
      </c>
      <c r="D338" s="71">
        <v>2668</v>
      </c>
      <c r="E338" s="163">
        <v>1596</v>
      </c>
      <c r="F338" s="162">
        <v>843</v>
      </c>
      <c r="G338" s="162">
        <v>229</v>
      </c>
      <c r="H338" s="161">
        <v>111984</v>
      </c>
      <c r="I338" s="163">
        <v>20935</v>
      </c>
      <c r="J338" s="163">
        <v>33872</v>
      </c>
      <c r="K338" s="171">
        <v>57177</v>
      </c>
    </row>
    <row r="339" spans="2:11" ht="12.5">
      <c r="B339" s="169" t="s">
        <v>201</v>
      </c>
      <c r="C339" s="161">
        <f t="shared" si="61"/>
        <v>153768</v>
      </c>
      <c r="D339" s="71">
        <v>4721</v>
      </c>
      <c r="E339" s="163">
        <v>2979</v>
      </c>
      <c r="F339" s="163">
        <v>1478</v>
      </c>
      <c r="G339" s="162">
        <v>264</v>
      </c>
      <c r="H339" s="161">
        <v>149047</v>
      </c>
      <c r="I339" s="163">
        <v>25537</v>
      </c>
      <c r="J339" s="163">
        <v>47842</v>
      </c>
      <c r="K339" s="171">
        <v>75668</v>
      </c>
    </row>
    <row r="340" spans="2:11" ht="12.5">
      <c r="B340" s="169" t="s">
        <v>202</v>
      </c>
      <c r="C340" s="161">
        <f t="shared" si="61"/>
        <v>147951</v>
      </c>
      <c r="D340" s="161">
        <v>4816</v>
      </c>
      <c r="E340" s="162">
        <v>2506</v>
      </c>
      <c r="F340" s="162">
        <v>2026</v>
      </c>
      <c r="G340" s="161">
        <v>284</v>
      </c>
      <c r="H340" s="161">
        <v>143135</v>
      </c>
      <c r="I340" s="161">
        <v>24522</v>
      </c>
      <c r="J340" s="161">
        <v>47621</v>
      </c>
      <c r="K340" s="171">
        <v>70992</v>
      </c>
    </row>
    <row r="341" spans="2:11" ht="12.5">
      <c r="B341" s="174" t="s">
        <v>203</v>
      </c>
      <c r="C341" s="161">
        <f>SUM(D341+H341)</f>
        <v>158309</v>
      </c>
      <c r="D341" s="71">
        <v>4413</v>
      </c>
      <c r="E341" s="163">
        <v>2190</v>
      </c>
      <c r="F341" s="163">
        <v>1960</v>
      </c>
      <c r="G341" s="163">
        <v>263</v>
      </c>
      <c r="H341" s="162">
        <v>153896</v>
      </c>
      <c r="I341" s="163">
        <v>26643</v>
      </c>
      <c r="J341" s="163">
        <v>52393</v>
      </c>
      <c r="K341" s="171">
        <v>74860</v>
      </c>
    </row>
    <row r="342" spans="2:11" ht="12.5">
      <c r="B342" s="174" t="s">
        <v>204</v>
      </c>
      <c r="C342" s="161">
        <f>SUM(D342+H342)</f>
        <v>150128</v>
      </c>
      <c r="D342" s="163">
        <v>4496</v>
      </c>
      <c r="E342" s="163">
        <v>2577</v>
      </c>
      <c r="F342" s="163">
        <v>1678</v>
      </c>
      <c r="G342" s="163">
        <v>241</v>
      </c>
      <c r="H342" s="163">
        <v>145632</v>
      </c>
      <c r="I342" s="163">
        <v>26044</v>
      </c>
      <c r="J342" s="163">
        <v>50043</v>
      </c>
      <c r="K342" s="171">
        <v>69545</v>
      </c>
    </row>
    <row r="343" spans="2:11" ht="12.5">
      <c r="B343" s="174" t="s">
        <v>205</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331" t="s">
        <v>206</v>
      </c>
      <c r="D347" s="1331"/>
      <c r="E347" s="1331"/>
      <c r="F347" s="1331"/>
      <c r="G347" s="1331"/>
      <c r="H347" s="1331"/>
      <c r="I347" s="1331"/>
      <c r="J347" s="1331"/>
      <c r="K347" s="1367"/>
    </row>
    <row r="348" spans="2:11" ht="12.5">
      <c r="B348" s="147"/>
      <c r="C348" s="150"/>
      <c r="D348" s="150"/>
      <c r="E348" s="150"/>
      <c r="F348" s="150"/>
      <c r="G348" s="150"/>
      <c r="H348" s="150"/>
      <c r="I348" s="150"/>
      <c r="J348" s="150"/>
      <c r="K348" s="178"/>
    </row>
    <row r="349" spans="2:11" ht="12.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198</v>
      </c>
      <c r="C353" s="161">
        <f t="shared" si="63"/>
        <v>45856347</v>
      </c>
      <c r="D353" s="492">
        <v>162284</v>
      </c>
      <c r="E353" s="492">
        <v>51355</v>
      </c>
      <c r="F353" s="492">
        <v>63157</v>
      </c>
      <c r="G353" s="492">
        <v>47772</v>
      </c>
      <c r="H353" s="492">
        <v>45694063</v>
      </c>
      <c r="I353" s="492">
        <v>7461819</v>
      </c>
      <c r="J353" s="492">
        <v>10755546</v>
      </c>
      <c r="K353" s="741">
        <v>27476698</v>
      </c>
    </row>
    <row r="354" spans="2:11" ht="12.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368" t="s">
        <v>186</v>
      </c>
      <c r="C364" s="1334" t="s">
        <v>18</v>
      </c>
      <c r="D364" s="1334" t="s">
        <v>187</v>
      </c>
      <c r="E364" s="1336" t="s">
        <v>188</v>
      </c>
      <c r="F364" s="1337"/>
      <c r="G364" s="1338"/>
      <c r="H364" s="1343" t="s">
        <v>189</v>
      </c>
      <c r="I364" s="1345" t="s">
        <v>190</v>
      </c>
      <c r="J364" s="1346"/>
      <c r="K364" s="1354"/>
    </row>
    <row r="365" spans="2:11" ht="11.25" customHeight="1">
      <c r="B365" s="1369"/>
      <c r="C365" s="1335"/>
      <c r="D365" s="1335"/>
      <c r="E365" s="1339" t="s">
        <v>209</v>
      </c>
      <c r="F365" s="1334" t="s">
        <v>210</v>
      </c>
      <c r="G365" s="1334" t="s">
        <v>211</v>
      </c>
      <c r="H365" s="1344"/>
      <c r="I365" s="1339" t="s">
        <v>191</v>
      </c>
      <c r="J365" s="1339" t="s">
        <v>20</v>
      </c>
      <c r="K365" s="1350" t="s">
        <v>192</v>
      </c>
    </row>
    <row r="366" spans="2:11" ht="11.25" customHeight="1">
      <c r="B366" s="1369"/>
      <c r="C366" s="1335"/>
      <c r="D366" s="1335"/>
      <c r="E366" s="1340"/>
      <c r="F366" s="1335"/>
      <c r="G366" s="1335"/>
      <c r="H366" s="1344"/>
      <c r="I366" s="1341"/>
      <c r="J366" s="1341"/>
      <c r="K366" s="1351"/>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331" t="s">
        <v>207</v>
      </c>
      <c r="D369" s="1331"/>
      <c r="E369" s="1331"/>
      <c r="F369" s="1331"/>
      <c r="G369" s="1331"/>
      <c r="H369" s="1331"/>
      <c r="I369" s="1331"/>
      <c r="J369" s="1331"/>
      <c r="K369" s="1367"/>
    </row>
    <row r="370" spans="2:11" ht="13">
      <c r="B370" s="149"/>
      <c r="C370" s="154"/>
      <c r="D370" s="154"/>
      <c r="E370" s="154"/>
      <c r="F370" s="154"/>
      <c r="G370" s="154"/>
      <c r="H370" s="154"/>
      <c r="I370" s="154"/>
      <c r="J370" s="154"/>
      <c r="K370" s="183"/>
    </row>
    <row r="371" spans="2:11" ht="12.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198</v>
      </c>
      <c r="C375" s="161">
        <f t="shared" si="65"/>
        <v>90424682</v>
      </c>
      <c r="D375" s="492">
        <v>286702</v>
      </c>
      <c r="E375" s="492">
        <v>91156</v>
      </c>
      <c r="F375" s="492">
        <v>111222</v>
      </c>
      <c r="G375" s="492">
        <v>84324</v>
      </c>
      <c r="H375" s="492">
        <v>90137980</v>
      </c>
      <c r="I375" s="492">
        <v>14710488</v>
      </c>
      <c r="J375" s="492">
        <v>22097348</v>
      </c>
      <c r="K375" s="741">
        <v>53330144</v>
      </c>
    </row>
    <row r="376" spans="2:11" ht="12.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75"/>
      <c r="C385" s="7"/>
      <c r="D385" s="7"/>
      <c r="E385" s="7"/>
      <c r="F385" s="7"/>
      <c r="G385" s="7"/>
      <c r="H385" s="7"/>
      <c r="I385" s="7"/>
      <c r="J385" s="7"/>
      <c r="K385" s="476"/>
    </row>
    <row r="386" spans="2:11" ht="18">
      <c r="B386" s="149"/>
      <c r="C386"/>
      <c r="D386"/>
      <c r="E386" s="186"/>
      <c r="F386" s="187" t="s">
        <v>208</v>
      </c>
      <c r="G386" s="187"/>
      <c r="H386" s="187"/>
      <c r="I386" s="187"/>
      <c r="J386" s="188"/>
      <c r="K386" s="189"/>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55" t="s">
        <v>508</v>
      </c>
      <c r="C402" s="1355"/>
      <c r="D402" s="1355"/>
      <c r="E402" s="1355"/>
      <c r="F402" s="1355"/>
      <c r="G402" s="1355"/>
      <c r="H402" s="1355"/>
      <c r="I402" s="1355"/>
      <c r="J402" s="1355"/>
      <c r="K402" s="1355"/>
    </row>
    <row r="403" spans="2:11" ht="18.5" thickBot="1">
      <c r="B403" s="84"/>
      <c r="C403" s="84"/>
      <c r="D403" s="84"/>
      <c r="E403" s="84"/>
      <c r="F403" s="85" t="s">
        <v>185</v>
      </c>
      <c r="G403" s="84"/>
      <c r="H403" s="84"/>
      <c r="I403" s="84"/>
      <c r="J403" s="84"/>
      <c r="K403" s="84"/>
    </row>
    <row r="404" spans="2:11" ht="12.65" customHeight="1">
      <c r="B404" s="1356" t="s">
        <v>186</v>
      </c>
      <c r="C404" s="1359" t="s">
        <v>18</v>
      </c>
      <c r="D404" s="1359" t="s">
        <v>187</v>
      </c>
      <c r="E404" s="1347" t="s">
        <v>188</v>
      </c>
      <c r="F404" s="1348"/>
      <c r="G404" s="1360"/>
      <c r="H404" s="1359" t="s">
        <v>189</v>
      </c>
      <c r="I404" s="1347" t="s">
        <v>190</v>
      </c>
      <c r="J404" s="1348"/>
      <c r="K404" s="1349"/>
    </row>
    <row r="405" spans="2:11" ht="10.5" customHeight="1">
      <c r="B405" s="1357"/>
      <c r="C405" s="1335"/>
      <c r="D405" s="1335"/>
      <c r="E405" s="1339" t="s">
        <v>209</v>
      </c>
      <c r="F405" s="1334" t="s">
        <v>210</v>
      </c>
      <c r="G405" s="1334" t="s">
        <v>211</v>
      </c>
      <c r="H405" s="1335"/>
      <c r="I405" s="1339" t="s">
        <v>191</v>
      </c>
      <c r="J405" s="1339" t="s">
        <v>20</v>
      </c>
      <c r="K405" s="1350" t="s">
        <v>245</v>
      </c>
    </row>
    <row r="406" spans="2:11" ht="10.5" customHeight="1">
      <c r="B406" s="1358"/>
      <c r="C406" s="1342"/>
      <c r="D406" s="1342"/>
      <c r="E406" s="1341"/>
      <c r="F406" s="1342"/>
      <c r="G406" s="1342"/>
      <c r="H406" s="1342"/>
      <c r="I406" s="1341"/>
      <c r="J406" s="1341"/>
      <c r="K406" s="1351"/>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352" t="s">
        <v>193</v>
      </c>
      <c r="D409" s="1352"/>
      <c r="E409" s="1352"/>
      <c r="F409" s="1352"/>
      <c r="G409" s="1352"/>
      <c r="H409" s="1352"/>
      <c r="I409" s="1352"/>
      <c r="J409" s="1352"/>
      <c r="K409" s="1353"/>
    </row>
    <row r="410" spans="2:11" ht="12.5">
      <c r="B410" s="147"/>
      <c r="C410" s="68"/>
      <c r="D410" s="68"/>
      <c r="E410" s="68"/>
      <c r="F410" s="68"/>
      <c r="G410" s="68"/>
      <c r="H410" s="68"/>
      <c r="I410" s="68"/>
      <c r="J410" s="68"/>
      <c r="K410" s="148"/>
    </row>
    <row r="411" spans="2:11" ht="12.5">
      <c r="B411" s="1092" t="s">
        <v>194</v>
      </c>
      <c r="C411" s="161">
        <f t="shared" ref="C411:C417" si="70">D411+H411</f>
        <v>174252</v>
      </c>
      <c r="D411" s="161">
        <v>4925</v>
      </c>
      <c r="E411" s="161">
        <v>3069</v>
      </c>
      <c r="F411" s="161">
        <v>1526</v>
      </c>
      <c r="G411" s="161">
        <v>330</v>
      </c>
      <c r="H411" s="161">
        <v>169327</v>
      </c>
      <c r="I411" s="161">
        <v>29858</v>
      </c>
      <c r="J411" s="161">
        <v>58031</v>
      </c>
      <c r="K411" s="162">
        <v>81438</v>
      </c>
    </row>
    <row r="412" spans="2:11" ht="12.5">
      <c r="B412" s="1092" t="s">
        <v>195</v>
      </c>
      <c r="C412" s="161">
        <f t="shared" si="70"/>
        <v>177518</v>
      </c>
      <c r="D412" s="161">
        <v>4260</v>
      </c>
      <c r="E412" s="161">
        <v>2676</v>
      </c>
      <c r="F412" s="161">
        <v>1293</v>
      </c>
      <c r="G412" s="161">
        <v>291</v>
      </c>
      <c r="H412" s="161">
        <v>173258</v>
      </c>
      <c r="I412" s="161">
        <v>32673</v>
      </c>
      <c r="J412" s="161">
        <v>56573</v>
      </c>
      <c r="K412" s="162">
        <v>84012</v>
      </c>
    </row>
    <row r="413" spans="2:11" ht="12.5">
      <c r="B413" s="1092" t="s">
        <v>196</v>
      </c>
      <c r="C413" s="161">
        <f t="shared" si="70"/>
        <v>183998</v>
      </c>
      <c r="D413" s="163">
        <v>4569</v>
      </c>
      <c r="E413" s="163">
        <v>2727</v>
      </c>
      <c r="F413" s="163">
        <v>1451</v>
      </c>
      <c r="G413" s="162">
        <v>391</v>
      </c>
      <c r="H413" s="161">
        <v>179429</v>
      </c>
      <c r="I413" s="163">
        <v>32809</v>
      </c>
      <c r="J413" s="163">
        <v>57757</v>
      </c>
      <c r="K413" s="162">
        <v>88863</v>
      </c>
    </row>
    <row r="414" spans="2:11" ht="12.5">
      <c r="B414" s="1092" t="s">
        <v>197</v>
      </c>
      <c r="C414" s="161">
        <f t="shared" si="70"/>
        <v>176668</v>
      </c>
      <c r="D414" s="161">
        <v>3806</v>
      </c>
      <c r="E414" s="162">
        <v>2084</v>
      </c>
      <c r="F414" s="162">
        <v>1468</v>
      </c>
      <c r="G414" s="161">
        <v>254</v>
      </c>
      <c r="H414" s="161">
        <v>172862</v>
      </c>
      <c r="I414" s="161">
        <v>32080</v>
      </c>
      <c r="J414" s="161">
        <v>54887</v>
      </c>
      <c r="K414" s="162">
        <v>85895</v>
      </c>
    </row>
    <row r="415" spans="2:11" ht="12.5">
      <c r="B415" s="1092" t="s">
        <v>198</v>
      </c>
      <c r="C415" s="161">
        <f t="shared" si="70"/>
        <v>171464</v>
      </c>
      <c r="D415" s="740">
        <v>3619</v>
      </c>
      <c r="E415" s="492">
        <v>2145</v>
      </c>
      <c r="F415" s="493">
        <v>1237</v>
      </c>
      <c r="G415" s="493">
        <v>237</v>
      </c>
      <c r="H415" s="740">
        <v>167845</v>
      </c>
      <c r="I415" s="492">
        <v>30928</v>
      </c>
      <c r="J415" s="492">
        <v>49276</v>
      </c>
      <c r="K415" s="493">
        <v>87641</v>
      </c>
    </row>
    <row r="416" spans="2:11" ht="12.5">
      <c r="B416" s="1092" t="s">
        <v>199</v>
      </c>
      <c r="C416" s="161">
        <f t="shared" si="70"/>
        <v>171114</v>
      </c>
      <c r="D416" s="161">
        <v>3515</v>
      </c>
      <c r="E416" s="162">
        <v>1893</v>
      </c>
      <c r="F416" s="162">
        <v>1261</v>
      </c>
      <c r="G416" s="161">
        <v>361</v>
      </c>
      <c r="H416" s="161">
        <v>167599</v>
      </c>
      <c r="I416" s="161">
        <v>32455</v>
      </c>
      <c r="J416" s="161">
        <v>50357</v>
      </c>
      <c r="K416" s="162">
        <v>84787</v>
      </c>
    </row>
    <row r="417" spans="2:11" ht="12.5">
      <c r="B417" s="1092" t="s">
        <v>200</v>
      </c>
      <c r="C417" s="161">
        <f t="shared" si="70"/>
        <v>175974</v>
      </c>
      <c r="D417" s="71">
        <v>3671</v>
      </c>
      <c r="E417" s="163">
        <v>2114</v>
      </c>
      <c r="F417" s="162">
        <v>1321</v>
      </c>
      <c r="G417" s="162">
        <v>236</v>
      </c>
      <c r="H417" s="161">
        <v>172303</v>
      </c>
      <c r="I417" s="163">
        <v>32740</v>
      </c>
      <c r="J417" s="163">
        <v>56404</v>
      </c>
      <c r="K417" s="162">
        <v>83159</v>
      </c>
    </row>
    <row r="418" spans="2:11" ht="12.5">
      <c r="B418" s="1092" t="s">
        <v>201</v>
      </c>
      <c r="C418" s="161"/>
      <c r="D418" s="71"/>
      <c r="E418" s="163"/>
      <c r="F418" s="163"/>
      <c r="G418" s="162"/>
      <c r="H418" s="161"/>
      <c r="I418" s="163"/>
      <c r="J418" s="163"/>
      <c r="K418" s="162"/>
    </row>
    <row r="419" spans="2:11" ht="12.5">
      <c r="B419" s="1092" t="s">
        <v>202</v>
      </c>
      <c r="C419" s="161"/>
      <c r="D419" s="161"/>
      <c r="E419" s="162"/>
      <c r="F419" s="162"/>
      <c r="G419" s="161"/>
      <c r="H419" s="161"/>
      <c r="I419" s="161"/>
      <c r="J419" s="161"/>
      <c r="K419" s="162"/>
    </row>
    <row r="420" spans="2:11" ht="12.5">
      <c r="B420" s="1093" t="s">
        <v>203</v>
      </c>
      <c r="C420" s="161"/>
      <c r="D420" s="71"/>
      <c r="E420" s="163"/>
      <c r="F420" s="163"/>
      <c r="G420" s="163"/>
      <c r="H420" s="162"/>
      <c r="I420" s="163"/>
      <c r="J420" s="163"/>
      <c r="K420" s="162"/>
    </row>
    <row r="421" spans="2:11" ht="12.5">
      <c r="B421" s="1094" t="s">
        <v>204</v>
      </c>
      <c r="C421" s="161"/>
      <c r="D421" s="163"/>
      <c r="E421" s="163"/>
      <c r="F421" s="163"/>
      <c r="G421" s="163"/>
      <c r="H421" s="163"/>
      <c r="I421" s="163"/>
      <c r="J421" s="163"/>
      <c r="K421" s="162"/>
    </row>
    <row r="422" spans="2:11" ht="12.5">
      <c r="B422" s="1094" t="s">
        <v>205</v>
      </c>
      <c r="C422" s="161"/>
      <c r="D422" s="163"/>
      <c r="E422" s="163"/>
      <c r="F422" s="163"/>
      <c r="G422" s="163"/>
      <c r="H422" s="163"/>
      <c r="I422" s="163"/>
      <c r="J422" s="163"/>
      <c r="K422" s="162"/>
    </row>
    <row r="423" spans="2:11" ht="14">
      <c r="B423" s="1095"/>
      <c r="C423" s="162"/>
      <c r="D423" s="162"/>
      <c r="E423" s="162"/>
      <c r="F423" s="162"/>
      <c r="G423" s="162"/>
      <c r="H423" s="162"/>
      <c r="I423" s="162"/>
      <c r="J423" s="162"/>
      <c r="K423" s="162"/>
    </row>
    <row r="424" spans="2:11" ht="13">
      <c r="B424" s="1096">
        <v>2024</v>
      </c>
      <c r="C424" s="155">
        <f t="shared" ref="C424:K424" si="71">SUM(C411:C422)</f>
        <v>1230988</v>
      </c>
      <c r="D424" s="155">
        <f>SUM(D411:D422)</f>
        <v>28365</v>
      </c>
      <c r="E424" s="155">
        <f t="shared" si="71"/>
        <v>16708</v>
      </c>
      <c r="F424" s="155">
        <f t="shared" si="71"/>
        <v>9557</v>
      </c>
      <c r="G424" s="155">
        <f>SUM(G411:G422)</f>
        <v>2100</v>
      </c>
      <c r="H424" s="155">
        <f t="shared" si="71"/>
        <v>1202623</v>
      </c>
      <c r="I424" s="155">
        <f t="shared" si="71"/>
        <v>223543</v>
      </c>
      <c r="J424" s="155">
        <f t="shared" si="71"/>
        <v>383285</v>
      </c>
      <c r="K424" s="155">
        <f t="shared" si="71"/>
        <v>595795</v>
      </c>
    </row>
    <row r="425" spans="2:11" ht="12.5">
      <c r="B425"/>
      <c r="C425" s="150"/>
      <c r="D425" s="150"/>
      <c r="E425" s="150"/>
      <c r="F425" s="150"/>
      <c r="G425" s="150"/>
      <c r="H425" s="150"/>
      <c r="I425" s="150"/>
      <c r="J425" s="150"/>
      <c r="K425" s="150"/>
    </row>
    <row r="426" spans="2:11" ht="13">
      <c r="B426"/>
      <c r="C426" s="1331" t="s">
        <v>206</v>
      </c>
      <c r="D426" s="1331"/>
      <c r="E426" s="1331"/>
      <c r="F426" s="1331"/>
      <c r="G426" s="1331"/>
      <c r="H426" s="1331"/>
      <c r="I426" s="1331"/>
      <c r="J426" s="1331"/>
      <c r="K426" s="1331"/>
    </row>
    <row r="427" spans="2:11" ht="12.5">
      <c r="B427" s="68"/>
      <c r="C427" s="150"/>
      <c r="D427" s="150"/>
      <c r="E427" s="150"/>
      <c r="F427" s="150"/>
      <c r="G427" s="150"/>
      <c r="H427" s="150"/>
      <c r="I427" s="150"/>
      <c r="J427" s="150"/>
      <c r="K427" s="150"/>
    </row>
    <row r="428" spans="2:11" ht="12.5">
      <c r="B428" s="1097" t="s">
        <v>194</v>
      </c>
      <c r="C428" s="161">
        <f t="shared" ref="C428:C434" si="72">D428+H428</f>
        <v>50872946</v>
      </c>
      <c r="D428" s="161">
        <v>233913</v>
      </c>
      <c r="E428" s="161">
        <v>102165</v>
      </c>
      <c r="F428" s="161">
        <v>87957</v>
      </c>
      <c r="G428" s="161">
        <v>43791</v>
      </c>
      <c r="H428" s="161">
        <v>50639033</v>
      </c>
      <c r="I428" s="161">
        <v>8042563</v>
      </c>
      <c r="J428" s="161">
        <v>16247972</v>
      </c>
      <c r="K428" s="162">
        <v>26348498</v>
      </c>
    </row>
    <row r="429" spans="2:11" ht="12.5">
      <c r="B429" s="1097" t="s">
        <v>195</v>
      </c>
      <c r="C429" s="161">
        <f t="shared" si="72"/>
        <v>52984301</v>
      </c>
      <c r="D429" s="161">
        <v>216787</v>
      </c>
      <c r="E429" s="161">
        <v>90499</v>
      </c>
      <c r="F429" s="161">
        <v>83162</v>
      </c>
      <c r="G429" s="161">
        <v>43126</v>
      </c>
      <c r="H429" s="161">
        <v>52767514</v>
      </c>
      <c r="I429" s="161">
        <v>8943124</v>
      </c>
      <c r="J429" s="161">
        <v>15497438</v>
      </c>
      <c r="K429" s="162">
        <v>28326952</v>
      </c>
    </row>
    <row r="430" spans="2:11" ht="12.5">
      <c r="B430" s="1097" t="s">
        <v>196</v>
      </c>
      <c r="C430" s="161">
        <f t="shared" si="72"/>
        <v>55519500</v>
      </c>
      <c r="D430" s="163">
        <v>231743</v>
      </c>
      <c r="E430" s="163">
        <v>94320</v>
      </c>
      <c r="F430" s="163">
        <v>85025</v>
      </c>
      <c r="G430" s="162">
        <v>52398</v>
      </c>
      <c r="H430" s="161">
        <v>55287757</v>
      </c>
      <c r="I430" s="163">
        <v>8980360</v>
      </c>
      <c r="J430" s="163">
        <v>16377632</v>
      </c>
      <c r="K430" s="162">
        <v>29929765</v>
      </c>
    </row>
    <row r="431" spans="2:11" ht="12.5">
      <c r="B431" s="1097" t="s">
        <v>197</v>
      </c>
      <c r="C431" s="161">
        <f t="shared" si="72"/>
        <v>53890313</v>
      </c>
      <c r="D431" s="161">
        <v>195378</v>
      </c>
      <c r="E431" s="162">
        <v>72023</v>
      </c>
      <c r="F431" s="162">
        <v>82864</v>
      </c>
      <c r="G431" s="161">
        <v>40491</v>
      </c>
      <c r="H431" s="161">
        <v>53694935</v>
      </c>
      <c r="I431" s="161">
        <v>8842345</v>
      </c>
      <c r="J431" s="161">
        <v>15372754</v>
      </c>
      <c r="K431" s="162">
        <v>29479836</v>
      </c>
    </row>
    <row r="432" spans="2:11" ht="12.5">
      <c r="B432" s="1097" t="s">
        <v>198</v>
      </c>
      <c r="C432" s="161">
        <f t="shared" si="72"/>
        <v>52248200</v>
      </c>
      <c r="D432" s="492">
        <v>178559</v>
      </c>
      <c r="E432" s="492">
        <v>73246</v>
      </c>
      <c r="F432" s="492">
        <v>74351</v>
      </c>
      <c r="G432" s="492">
        <v>30962</v>
      </c>
      <c r="H432" s="492">
        <v>52069641</v>
      </c>
      <c r="I432" s="492">
        <v>8568539</v>
      </c>
      <c r="J432" s="492">
        <v>13978628</v>
      </c>
      <c r="K432" s="493">
        <v>29522474</v>
      </c>
    </row>
    <row r="433" spans="2:11" ht="12.5">
      <c r="B433" s="1097" t="s">
        <v>199</v>
      </c>
      <c r="C433" s="161">
        <f t="shared" si="72"/>
        <v>51782055</v>
      </c>
      <c r="D433" s="161">
        <v>193103</v>
      </c>
      <c r="E433" s="162">
        <v>67424</v>
      </c>
      <c r="F433" s="162">
        <v>72796</v>
      </c>
      <c r="G433" s="161">
        <v>52883</v>
      </c>
      <c r="H433" s="161">
        <v>51588952</v>
      </c>
      <c r="I433" s="161">
        <v>8996917</v>
      </c>
      <c r="J433" s="161">
        <v>13831440</v>
      </c>
      <c r="K433" s="162">
        <v>28760595</v>
      </c>
    </row>
    <row r="434" spans="2:11" ht="12.5">
      <c r="B434" s="1097" t="s">
        <v>200</v>
      </c>
      <c r="C434" s="161">
        <f t="shared" si="72"/>
        <v>52186220</v>
      </c>
      <c r="D434" s="163">
        <v>192340</v>
      </c>
      <c r="E434" s="163">
        <v>74743</v>
      </c>
      <c r="F434" s="163">
        <v>81950</v>
      </c>
      <c r="G434" s="162">
        <v>35647</v>
      </c>
      <c r="H434" s="161">
        <v>51993880</v>
      </c>
      <c r="I434" s="163">
        <v>8800672</v>
      </c>
      <c r="J434" s="163">
        <v>15391829</v>
      </c>
      <c r="K434" s="162">
        <v>27801379</v>
      </c>
    </row>
    <row r="435" spans="2:11" ht="12.5">
      <c r="B435" s="1097" t="s">
        <v>201</v>
      </c>
      <c r="C435" s="161"/>
      <c r="D435" s="163"/>
      <c r="E435" s="163"/>
      <c r="F435" s="163"/>
      <c r="G435" s="162"/>
      <c r="H435" s="161"/>
      <c r="I435" s="163"/>
      <c r="J435" s="163"/>
      <c r="K435" s="162"/>
    </row>
    <row r="436" spans="2:11" ht="12.5">
      <c r="B436" s="1097" t="s">
        <v>202</v>
      </c>
      <c r="C436" s="161"/>
      <c r="D436" s="163"/>
      <c r="E436" s="163"/>
      <c r="F436" s="163"/>
      <c r="G436" s="162"/>
      <c r="H436" s="161"/>
      <c r="I436" s="163"/>
      <c r="J436" s="163"/>
      <c r="K436" s="162"/>
    </row>
    <row r="437" spans="2:11" ht="12.5">
      <c r="B437" s="1097" t="s">
        <v>203</v>
      </c>
      <c r="C437" s="161"/>
      <c r="D437" s="163"/>
      <c r="E437" s="163"/>
      <c r="F437" s="163"/>
      <c r="G437" s="163"/>
      <c r="H437" s="162"/>
      <c r="I437" s="163"/>
      <c r="J437" s="163"/>
      <c r="K437" s="162"/>
    </row>
    <row r="438" spans="2:11" ht="12.5">
      <c r="B438" s="1097" t="s">
        <v>204</v>
      </c>
      <c r="C438" s="161"/>
      <c r="D438" s="163"/>
      <c r="E438" s="163"/>
      <c r="F438" s="163"/>
      <c r="G438" s="163"/>
      <c r="H438" s="162"/>
      <c r="I438" s="163"/>
      <c r="J438" s="163"/>
      <c r="K438" s="162"/>
    </row>
    <row r="439" spans="2:11" ht="12.5">
      <c r="B439" s="1097" t="s">
        <v>205</v>
      </c>
      <c r="C439" s="161"/>
      <c r="D439" s="163"/>
      <c r="E439" s="163"/>
      <c r="F439" s="163"/>
      <c r="G439" s="163"/>
      <c r="H439" s="163"/>
      <c r="I439" s="163"/>
      <c r="J439" s="163"/>
      <c r="K439" s="162"/>
    </row>
    <row r="440" spans="2:11" ht="12.5">
      <c r="B440"/>
      <c r="C440" s="162"/>
      <c r="D440" s="162"/>
      <c r="E440" s="162"/>
      <c r="F440" s="162"/>
      <c r="G440" s="162"/>
      <c r="H440" s="162"/>
      <c r="I440" s="162"/>
      <c r="J440" s="162"/>
      <c r="K440" s="162"/>
    </row>
    <row r="441" spans="2:11" ht="13">
      <c r="B441" s="1096">
        <v>2024</v>
      </c>
      <c r="C441" s="155">
        <f t="shared" ref="C441:K441" si="73">SUM(C428:C439)</f>
        <v>369483535</v>
      </c>
      <c r="D441" s="155">
        <f t="shared" si="73"/>
        <v>1441823</v>
      </c>
      <c r="E441" s="155">
        <f t="shared" si="73"/>
        <v>574420</v>
      </c>
      <c r="F441" s="155">
        <f t="shared" si="73"/>
        <v>568105</v>
      </c>
      <c r="G441" s="155">
        <f t="shared" si="73"/>
        <v>299298</v>
      </c>
      <c r="H441" s="155">
        <f t="shared" si="73"/>
        <v>368041712</v>
      </c>
      <c r="I441" s="155">
        <f t="shared" si="73"/>
        <v>61174520</v>
      </c>
      <c r="J441" s="155">
        <f t="shared" si="73"/>
        <v>106697693</v>
      </c>
      <c r="K441" s="155">
        <f t="shared" si="73"/>
        <v>200169499</v>
      </c>
    </row>
    <row r="442" spans="2:11" ht="13">
      <c r="B442" s="154"/>
      <c r="C442" s="151"/>
      <c r="D442" s="151"/>
      <c r="E442" s="151"/>
      <c r="F442" s="151"/>
      <c r="G442" s="151"/>
      <c r="H442" s="151"/>
      <c r="I442" s="151"/>
      <c r="J442" s="151"/>
      <c r="K442" s="151"/>
    </row>
    <row r="443" spans="2:11" ht="12.65" customHeight="1">
      <c r="B443" s="1332" t="s">
        <v>186</v>
      </c>
      <c r="C443" s="1334" t="s">
        <v>18</v>
      </c>
      <c r="D443" s="1334" t="s">
        <v>187</v>
      </c>
      <c r="E443" s="1336" t="s">
        <v>188</v>
      </c>
      <c r="F443" s="1337"/>
      <c r="G443" s="1338"/>
      <c r="H443" s="1343" t="s">
        <v>189</v>
      </c>
      <c r="I443" s="1345" t="s">
        <v>190</v>
      </c>
      <c r="J443" s="1346"/>
      <c r="K443" s="1346"/>
    </row>
    <row r="444" spans="2:11" ht="10.5" customHeight="1">
      <c r="B444" s="1333"/>
      <c r="C444" s="1335"/>
      <c r="D444" s="1335"/>
      <c r="E444" s="1339" t="s">
        <v>209</v>
      </c>
      <c r="F444" s="1334" t="s">
        <v>210</v>
      </c>
      <c r="G444" s="1334" t="s">
        <v>211</v>
      </c>
      <c r="H444" s="1344"/>
      <c r="I444" s="1339" t="s">
        <v>191</v>
      </c>
      <c r="J444" s="1339" t="s">
        <v>20</v>
      </c>
      <c r="K444" s="1334" t="s">
        <v>192</v>
      </c>
    </row>
    <row r="445" spans="2:11" ht="10.5" customHeight="1">
      <c r="B445" s="1333"/>
      <c r="C445" s="1335"/>
      <c r="D445" s="1335"/>
      <c r="E445" s="1340"/>
      <c r="F445" s="1335"/>
      <c r="G445" s="1335"/>
      <c r="H445" s="1344"/>
      <c r="I445" s="1341"/>
      <c r="J445" s="1341"/>
      <c r="K445" s="1342"/>
    </row>
    <row r="446" spans="2:11" ht="10.5" customHeight="1">
      <c r="B446" s="66">
        <v>0</v>
      </c>
      <c r="C446" s="152">
        <v>1</v>
      </c>
      <c r="D446" s="152">
        <v>2</v>
      </c>
      <c r="E446" s="153">
        <v>3</v>
      </c>
      <c r="F446" s="153">
        <v>4</v>
      </c>
      <c r="G446" s="152">
        <v>5</v>
      </c>
      <c r="H446" s="152">
        <v>6</v>
      </c>
      <c r="I446" s="152">
        <v>7</v>
      </c>
      <c r="J446" s="152">
        <v>8</v>
      </c>
      <c r="K446" s="152">
        <v>9</v>
      </c>
    </row>
    <row r="447" spans="2:11" ht="10.5" customHeight="1">
      <c r="B447" s="68"/>
      <c r="C447" s="150"/>
      <c r="D447" s="150"/>
      <c r="E447" s="150"/>
      <c r="F447" s="150"/>
      <c r="G447" s="150"/>
      <c r="H447" s="150"/>
      <c r="I447" s="150"/>
      <c r="J447" s="150"/>
      <c r="K447" s="150"/>
    </row>
    <row r="448" spans="2:11" ht="13">
      <c r="B448"/>
      <c r="C448" s="1331" t="s">
        <v>207</v>
      </c>
      <c r="D448" s="1331"/>
      <c r="E448" s="1331"/>
      <c r="F448" s="1331"/>
      <c r="G448" s="1331"/>
      <c r="H448" s="1331"/>
      <c r="I448" s="1331"/>
      <c r="J448" s="1331"/>
      <c r="K448" s="1331"/>
    </row>
    <row r="449" spans="2:11" ht="13">
      <c r="B449"/>
      <c r="C449" s="154"/>
      <c r="D449" s="154"/>
      <c r="E449" s="154"/>
      <c r="F449" s="154"/>
      <c r="G449" s="154"/>
      <c r="H449" s="154"/>
      <c r="I449" s="154"/>
      <c r="J449" s="154"/>
      <c r="K449" s="154"/>
    </row>
    <row r="450" spans="2:11" ht="12.5">
      <c r="B450" s="1097" t="s">
        <v>194</v>
      </c>
      <c r="C450" s="161">
        <f t="shared" ref="C450:C456" si="74">D450+H450</f>
        <v>100214844</v>
      </c>
      <c r="D450" s="161">
        <v>412116</v>
      </c>
      <c r="E450" s="161">
        <v>179040</v>
      </c>
      <c r="F450" s="161">
        <v>155244</v>
      </c>
      <c r="G450" s="161">
        <v>77832</v>
      </c>
      <c r="H450" s="161">
        <v>99802728</v>
      </c>
      <c r="I450" s="161">
        <v>15895241</v>
      </c>
      <c r="J450" s="161">
        <v>33215038</v>
      </c>
      <c r="K450" s="162">
        <v>50692449</v>
      </c>
    </row>
    <row r="451" spans="2:11" ht="12.5">
      <c r="B451" s="1097" t="s">
        <v>195</v>
      </c>
      <c r="C451" s="161">
        <f t="shared" si="74"/>
        <v>105321244</v>
      </c>
      <c r="D451" s="161">
        <v>379264</v>
      </c>
      <c r="E451" s="161">
        <v>158473</v>
      </c>
      <c r="F451" s="161">
        <v>145542</v>
      </c>
      <c r="G451" s="161">
        <v>75249</v>
      </c>
      <c r="H451" s="161">
        <v>104941980</v>
      </c>
      <c r="I451" s="161">
        <v>17723888</v>
      </c>
      <c r="J451" s="161">
        <v>32336697</v>
      </c>
      <c r="K451" s="162">
        <v>54881395</v>
      </c>
    </row>
    <row r="452" spans="2:11" ht="12.5">
      <c r="B452" s="1097" t="s">
        <v>196</v>
      </c>
      <c r="C452" s="161">
        <f t="shared" si="74"/>
        <v>109461933</v>
      </c>
      <c r="D452" s="163">
        <v>410883</v>
      </c>
      <c r="E452" s="163">
        <v>166496</v>
      </c>
      <c r="F452" s="163">
        <v>151070</v>
      </c>
      <c r="G452" s="162">
        <v>93317</v>
      </c>
      <c r="H452" s="161">
        <v>109051050</v>
      </c>
      <c r="I452" s="163">
        <v>17731808</v>
      </c>
      <c r="J452" s="163">
        <v>33444590</v>
      </c>
      <c r="K452" s="162">
        <v>57874652</v>
      </c>
    </row>
    <row r="453" spans="2:11" ht="12.5">
      <c r="B453" s="1097" t="s">
        <v>197</v>
      </c>
      <c r="C453" s="161">
        <f t="shared" si="74"/>
        <v>106113753</v>
      </c>
      <c r="D453" s="161">
        <v>346638</v>
      </c>
      <c r="E453" s="162">
        <v>126834</v>
      </c>
      <c r="F453" s="162">
        <v>148077</v>
      </c>
      <c r="G453" s="162">
        <v>71727</v>
      </c>
      <c r="H453" s="161">
        <v>105767115</v>
      </c>
      <c r="I453" s="162">
        <v>17394591</v>
      </c>
      <c r="J453" s="162">
        <v>31657087</v>
      </c>
      <c r="K453" s="162">
        <v>56715437</v>
      </c>
    </row>
    <row r="454" spans="2:11" ht="12.5">
      <c r="B454" s="1097" t="s">
        <v>198</v>
      </c>
      <c r="C454" s="161">
        <f t="shared" si="74"/>
        <v>103066539</v>
      </c>
      <c r="D454" s="492">
        <v>315882</v>
      </c>
      <c r="E454" s="492">
        <v>128517</v>
      </c>
      <c r="F454" s="492">
        <v>130959</v>
      </c>
      <c r="G454" s="492">
        <v>56406</v>
      </c>
      <c r="H454" s="492">
        <v>102750657</v>
      </c>
      <c r="I454" s="492">
        <v>16922016</v>
      </c>
      <c r="J454" s="492">
        <v>28384842</v>
      </c>
      <c r="K454" s="493">
        <v>57443799</v>
      </c>
    </row>
    <row r="455" spans="2:11" ht="12.5">
      <c r="B455" s="1097" t="s">
        <v>199</v>
      </c>
      <c r="C455" s="161">
        <f t="shared" si="74"/>
        <v>101945798</v>
      </c>
      <c r="D455" s="161">
        <v>338042</v>
      </c>
      <c r="E455" s="162">
        <v>118122</v>
      </c>
      <c r="F455" s="162">
        <v>127692</v>
      </c>
      <c r="G455" s="162">
        <v>92228</v>
      </c>
      <c r="H455" s="161">
        <v>101607756</v>
      </c>
      <c r="I455" s="162">
        <v>17649304</v>
      </c>
      <c r="J455" s="162">
        <v>28233898</v>
      </c>
      <c r="K455" s="162">
        <v>55724554</v>
      </c>
    </row>
    <row r="456" spans="2:11" ht="12.5">
      <c r="B456" s="1097" t="s">
        <v>200</v>
      </c>
      <c r="C456" s="161">
        <f t="shared" si="74"/>
        <v>103194163</v>
      </c>
      <c r="D456" s="163">
        <v>338831</v>
      </c>
      <c r="E456" s="163">
        <v>130505</v>
      </c>
      <c r="F456" s="163">
        <v>143969</v>
      </c>
      <c r="G456" s="162">
        <v>64357</v>
      </c>
      <c r="H456" s="161">
        <v>102855332</v>
      </c>
      <c r="I456" s="163">
        <v>17387623</v>
      </c>
      <c r="J456" s="163">
        <v>31722892</v>
      </c>
      <c r="K456" s="162">
        <v>53744817</v>
      </c>
    </row>
    <row r="457" spans="2:11" ht="12.5">
      <c r="B457" s="1097" t="s">
        <v>201</v>
      </c>
      <c r="C457" s="161"/>
      <c r="D457" s="163"/>
      <c r="E457" s="163"/>
      <c r="F457" s="163"/>
      <c r="G457" s="162"/>
      <c r="H457" s="161"/>
      <c r="I457" s="163"/>
      <c r="J457" s="163"/>
      <c r="K457" s="162"/>
    </row>
    <row r="458" spans="2:11" ht="12.5">
      <c r="B458" s="1097" t="s">
        <v>202</v>
      </c>
      <c r="C458" s="161"/>
      <c r="D458" s="161"/>
      <c r="E458" s="162"/>
      <c r="F458" s="162"/>
      <c r="G458" s="162"/>
      <c r="H458" s="161"/>
      <c r="I458" s="162"/>
      <c r="J458" s="162"/>
      <c r="K458" s="162"/>
    </row>
    <row r="459" spans="2:11" ht="12.5">
      <c r="B459" s="1097" t="s">
        <v>203</v>
      </c>
      <c r="C459" s="161"/>
      <c r="D459" s="163"/>
      <c r="E459" s="163"/>
      <c r="F459" s="163"/>
      <c r="G459" s="163"/>
      <c r="H459" s="162"/>
      <c r="I459" s="163"/>
      <c r="J459" s="163"/>
      <c r="K459" s="162"/>
    </row>
    <row r="460" spans="2:11" ht="12.5">
      <c r="B460" s="1097" t="s">
        <v>204</v>
      </c>
      <c r="C460" s="161"/>
      <c r="D460" s="163"/>
      <c r="E460" s="163"/>
      <c r="F460" s="163"/>
      <c r="G460" s="163"/>
      <c r="H460" s="162"/>
      <c r="I460" s="163"/>
      <c r="J460" s="163"/>
      <c r="K460" s="162"/>
    </row>
    <row r="461" spans="2:11" ht="12.5">
      <c r="B461" s="1097" t="s">
        <v>205</v>
      </c>
      <c r="C461" s="161"/>
      <c r="D461" s="163"/>
      <c r="E461" s="163"/>
      <c r="F461" s="163"/>
      <c r="G461" s="162"/>
      <c r="H461" s="164"/>
      <c r="I461" s="163"/>
      <c r="J461" s="163"/>
      <c r="K461" s="162"/>
    </row>
    <row r="462" spans="2:11" ht="12.5">
      <c r="B462" s="1097"/>
      <c r="C462" s="160"/>
      <c r="D462" s="157"/>
      <c r="E462" s="158"/>
      <c r="F462" s="158"/>
      <c r="G462" s="158"/>
      <c r="H462" s="157"/>
      <c r="I462" s="158"/>
      <c r="J462" s="158"/>
      <c r="K462" s="158"/>
    </row>
    <row r="463" spans="2:11" ht="13">
      <c r="B463" s="1096">
        <v>2024</v>
      </c>
      <c r="C463" s="159">
        <f>SUM(C450:C461)</f>
        <v>729318274</v>
      </c>
      <c r="D463" s="159">
        <f t="shared" ref="D463:K463" si="75">SUM(D450:D461)</f>
        <v>2541656</v>
      </c>
      <c r="E463" s="159">
        <f t="shared" si="75"/>
        <v>1007987</v>
      </c>
      <c r="F463" s="159">
        <f t="shared" si="75"/>
        <v>1002553</v>
      </c>
      <c r="G463" s="159">
        <f t="shared" si="75"/>
        <v>531116</v>
      </c>
      <c r="H463" s="159">
        <f t="shared" si="75"/>
        <v>726776618</v>
      </c>
      <c r="I463" s="159">
        <f t="shared" si="75"/>
        <v>120704471</v>
      </c>
      <c r="J463" s="159">
        <f t="shared" si="75"/>
        <v>218995044</v>
      </c>
      <c r="K463" s="159">
        <f t="shared" si="75"/>
        <v>387077103</v>
      </c>
    </row>
    <row r="464" spans="2:11" ht="20">
      <c r="B464" s="8"/>
      <c r="F464" s="941" t="s">
        <v>208</v>
      </c>
      <c r="G464" s="941"/>
      <c r="H464" s="941"/>
      <c r="I464" s="942"/>
      <c r="J464" s="942"/>
      <c r="K464" s="9"/>
    </row>
    <row r="465" spans="2:11">
      <c r="B465" s="8" t="s">
        <v>194</v>
      </c>
      <c r="C465" s="943">
        <f>C450/C411</f>
        <v>575.11445492734663</v>
      </c>
      <c r="D465" s="943">
        <f t="shared" ref="D465:K466" si="76">D450/D411</f>
        <v>83.678375634517764</v>
      </c>
      <c r="E465" s="943">
        <f t="shared" si="76"/>
        <v>58.338220918866078</v>
      </c>
      <c r="F465" s="943">
        <f t="shared" si="76"/>
        <v>101.73263433813892</v>
      </c>
      <c r="G465" s="943">
        <f t="shared" si="76"/>
        <v>235.85454545454544</v>
      </c>
      <c r="H465" s="943">
        <f t="shared" si="76"/>
        <v>589.40823377252298</v>
      </c>
      <c r="I465" s="943">
        <f t="shared" si="76"/>
        <v>532.36120972603658</v>
      </c>
      <c r="J465" s="943">
        <f t="shared" si="76"/>
        <v>572.36714859299343</v>
      </c>
      <c r="K465" s="913">
        <f t="shared" si="76"/>
        <v>622.46677226847419</v>
      </c>
    </row>
    <row r="466" spans="2:11">
      <c r="B466" s="8" t="s">
        <v>195</v>
      </c>
      <c r="C466" s="943">
        <f>C451/C412</f>
        <v>593.29895559886882</v>
      </c>
      <c r="D466" s="943">
        <f t="shared" si="76"/>
        <v>89.029107981220662</v>
      </c>
      <c r="E466" s="943">
        <f t="shared" si="76"/>
        <v>59.220104633781766</v>
      </c>
      <c r="F466" s="943">
        <f t="shared" si="76"/>
        <v>112.5614849187935</v>
      </c>
      <c r="G466" s="943">
        <f t="shared" si="76"/>
        <v>258.58762886597935</v>
      </c>
      <c r="H466" s="943">
        <f t="shared" si="76"/>
        <v>605.6977455586466</v>
      </c>
      <c r="I466" s="943">
        <f t="shared" si="76"/>
        <v>542.4628286352646</v>
      </c>
      <c r="J466" s="943">
        <f t="shared" si="76"/>
        <v>571.59240273628768</v>
      </c>
      <c r="K466" s="913">
        <f t="shared" si="76"/>
        <v>653.25661810217593</v>
      </c>
    </row>
    <row r="467" spans="2:11">
      <c r="B467" s="8" t="s">
        <v>196</v>
      </c>
      <c r="C467" s="943">
        <f t="shared" ref="C467:K476" si="77">C452/C413</f>
        <v>594.90827617691491</v>
      </c>
      <c r="D467" s="943">
        <f t="shared" si="77"/>
        <v>89.928430728824694</v>
      </c>
      <c r="E467" s="943">
        <f t="shared" si="77"/>
        <v>61.054638797213052</v>
      </c>
      <c r="F467" s="943">
        <f t="shared" si="77"/>
        <v>104.1144038594073</v>
      </c>
      <c r="G467" s="943">
        <f t="shared" si="77"/>
        <v>238.66240409207163</v>
      </c>
      <c r="H467" s="943">
        <f t="shared" si="77"/>
        <v>607.76713909122827</v>
      </c>
      <c r="I467" s="943">
        <f t="shared" si="77"/>
        <v>540.4556066932854</v>
      </c>
      <c r="J467" s="943">
        <f t="shared" si="77"/>
        <v>579.05691085063279</v>
      </c>
      <c r="K467" s="913">
        <f t="shared" si="77"/>
        <v>651.27952016024665</v>
      </c>
    </row>
    <row r="468" spans="2:11">
      <c r="B468" s="8" t="s">
        <v>197</v>
      </c>
      <c r="C468" s="943">
        <f t="shared" si="77"/>
        <v>600.63935177847713</v>
      </c>
      <c r="D468" s="943">
        <f t="shared" si="77"/>
        <v>91.076720966894371</v>
      </c>
      <c r="E468" s="943">
        <f t="shared" si="77"/>
        <v>60.86084452975048</v>
      </c>
      <c r="F468" s="943">
        <f t="shared" si="77"/>
        <v>100.86989100817439</v>
      </c>
      <c r="G468" s="943">
        <f t="shared" si="77"/>
        <v>282.38976377952758</v>
      </c>
      <c r="H468" s="943">
        <f t="shared" si="77"/>
        <v>611.85867917760993</v>
      </c>
      <c r="I468" s="943">
        <f t="shared" si="77"/>
        <v>542.2254052369077</v>
      </c>
      <c r="J468" s="943">
        <f t="shared" si="77"/>
        <v>576.76839688815198</v>
      </c>
      <c r="K468" s="913">
        <f t="shared" si="77"/>
        <v>660.28799115198785</v>
      </c>
    </row>
    <row r="469" spans="2:11">
      <c r="B469" s="8" t="s">
        <v>198</v>
      </c>
      <c r="C469" s="943">
        <f t="shared" si="77"/>
        <v>601.0972507348481</v>
      </c>
      <c r="D469" s="943">
        <f t="shared" si="77"/>
        <v>87.284332688588009</v>
      </c>
      <c r="E469" s="943">
        <f t="shared" si="77"/>
        <v>59.914685314685315</v>
      </c>
      <c r="F469" s="943">
        <f t="shared" si="77"/>
        <v>105.86822958771221</v>
      </c>
      <c r="G469" s="943">
        <f t="shared" si="77"/>
        <v>238</v>
      </c>
      <c r="H469" s="943">
        <f t="shared" si="77"/>
        <v>612.17585867913851</v>
      </c>
      <c r="I469" s="943">
        <f t="shared" si="77"/>
        <v>547.1422659079152</v>
      </c>
      <c r="J469" s="943">
        <f t="shared" si="77"/>
        <v>576.03786833346862</v>
      </c>
      <c r="K469" s="913">
        <f t="shared" si="77"/>
        <v>655.44435823415984</v>
      </c>
    </row>
    <row r="470" spans="2:11">
      <c r="B470" s="8" t="s">
        <v>199</v>
      </c>
      <c r="C470" s="943">
        <f t="shared" si="77"/>
        <v>595.77707259487829</v>
      </c>
      <c r="D470" s="943">
        <f t="shared" si="77"/>
        <v>96.171266002844945</v>
      </c>
      <c r="E470" s="943">
        <f t="shared" si="77"/>
        <v>62.39936608557845</v>
      </c>
      <c r="F470" s="943">
        <f t="shared" si="77"/>
        <v>101.26249008723235</v>
      </c>
      <c r="G470" s="943">
        <f t="shared" si="77"/>
        <v>255.47922437673131</v>
      </c>
      <c r="H470" s="943">
        <f t="shared" si="77"/>
        <v>606.25514472043392</v>
      </c>
      <c r="I470" s="943">
        <f t="shared" si="77"/>
        <v>543.8084732706825</v>
      </c>
      <c r="J470" s="943">
        <f t="shared" si="77"/>
        <v>560.6747423396946</v>
      </c>
      <c r="K470" s="913">
        <f t="shared" si="77"/>
        <v>657.22992911649192</v>
      </c>
    </row>
    <row r="471" spans="2:11">
      <c r="B471" s="8" t="s">
        <v>200</v>
      </c>
      <c r="C471" s="943">
        <f t="shared" si="77"/>
        <v>586.41710138997803</v>
      </c>
      <c r="D471" s="943">
        <f t="shared" si="77"/>
        <v>92.299373467719974</v>
      </c>
      <c r="E471" s="943">
        <f t="shared" si="77"/>
        <v>61.733680227057711</v>
      </c>
      <c r="F471" s="943">
        <f t="shared" si="77"/>
        <v>108.98485995457986</v>
      </c>
      <c r="G471" s="943">
        <f t="shared" si="77"/>
        <v>272.69915254237287</v>
      </c>
      <c r="H471" s="943">
        <f t="shared" si="77"/>
        <v>596.9445221499335</v>
      </c>
      <c r="I471" s="943">
        <f t="shared" si="77"/>
        <v>531.0819486866219</v>
      </c>
      <c r="J471" s="943">
        <f t="shared" si="77"/>
        <v>562.42273597617191</v>
      </c>
      <c r="K471" s="913">
        <f t="shared" si="77"/>
        <v>646.28984235019664</v>
      </c>
    </row>
    <row r="472" spans="2:11">
      <c r="B472" s="8" t="s">
        <v>201</v>
      </c>
      <c r="C472" s="943" t="e">
        <f t="shared" si="77"/>
        <v>#DIV/0!</v>
      </c>
      <c r="D472" s="943" t="e">
        <f t="shared" si="77"/>
        <v>#DIV/0!</v>
      </c>
      <c r="E472" s="943" t="e">
        <f t="shared" si="77"/>
        <v>#DIV/0!</v>
      </c>
      <c r="F472" s="943" t="e">
        <f t="shared" si="77"/>
        <v>#DIV/0!</v>
      </c>
      <c r="G472" s="943" t="e">
        <f t="shared" si="77"/>
        <v>#DIV/0!</v>
      </c>
      <c r="H472" s="943" t="e">
        <f t="shared" si="77"/>
        <v>#DIV/0!</v>
      </c>
      <c r="I472" s="943" t="e">
        <f t="shared" si="77"/>
        <v>#DIV/0!</v>
      </c>
      <c r="J472" s="943" t="e">
        <f t="shared" si="77"/>
        <v>#DIV/0!</v>
      </c>
      <c r="K472" s="913" t="e">
        <f t="shared" si="77"/>
        <v>#DIV/0!</v>
      </c>
    </row>
    <row r="473" spans="2:11">
      <c r="B473" s="8" t="s">
        <v>202</v>
      </c>
      <c r="C473" s="943" t="e">
        <f t="shared" si="77"/>
        <v>#DIV/0!</v>
      </c>
      <c r="D473" s="943" t="e">
        <f t="shared" si="77"/>
        <v>#DIV/0!</v>
      </c>
      <c r="E473" s="943" t="e">
        <f t="shared" si="77"/>
        <v>#DIV/0!</v>
      </c>
      <c r="F473" s="943" t="e">
        <f t="shared" si="77"/>
        <v>#DIV/0!</v>
      </c>
      <c r="G473" s="943" t="e">
        <f t="shared" si="77"/>
        <v>#DIV/0!</v>
      </c>
      <c r="H473" s="943" t="e">
        <f t="shared" si="77"/>
        <v>#DIV/0!</v>
      </c>
      <c r="I473" s="943" t="e">
        <f t="shared" si="77"/>
        <v>#DIV/0!</v>
      </c>
      <c r="J473" s="943" t="e">
        <f t="shared" si="77"/>
        <v>#DIV/0!</v>
      </c>
      <c r="K473" s="913" t="e">
        <f t="shared" si="77"/>
        <v>#DIV/0!</v>
      </c>
    </row>
    <row r="474" spans="2:11">
      <c r="B474" s="8" t="s">
        <v>203</v>
      </c>
      <c r="C474" s="943" t="e">
        <f t="shared" si="77"/>
        <v>#DIV/0!</v>
      </c>
      <c r="D474" s="943" t="e">
        <f t="shared" si="77"/>
        <v>#DIV/0!</v>
      </c>
      <c r="E474" s="943" t="e">
        <f t="shared" si="77"/>
        <v>#DIV/0!</v>
      </c>
      <c r="F474" s="943" t="e">
        <f t="shared" si="77"/>
        <v>#DIV/0!</v>
      </c>
      <c r="G474" s="943" t="e">
        <f t="shared" si="77"/>
        <v>#DIV/0!</v>
      </c>
      <c r="H474" s="943" t="e">
        <f t="shared" si="77"/>
        <v>#DIV/0!</v>
      </c>
      <c r="I474" s="943" t="e">
        <f t="shared" si="77"/>
        <v>#DIV/0!</v>
      </c>
      <c r="J474" s="943" t="e">
        <f t="shared" si="77"/>
        <v>#DIV/0!</v>
      </c>
      <c r="K474" s="913" t="e">
        <f t="shared" si="77"/>
        <v>#DIV/0!</v>
      </c>
    </row>
    <row r="475" spans="2:11">
      <c r="B475" s="8" t="s">
        <v>204</v>
      </c>
      <c r="C475" s="943" t="e">
        <f t="shared" si="77"/>
        <v>#DIV/0!</v>
      </c>
      <c r="D475" s="943" t="e">
        <f t="shared" si="77"/>
        <v>#DIV/0!</v>
      </c>
      <c r="E475" s="943" t="e">
        <f t="shared" si="77"/>
        <v>#DIV/0!</v>
      </c>
      <c r="F475" s="943" t="e">
        <f t="shared" si="77"/>
        <v>#DIV/0!</v>
      </c>
      <c r="G475" s="943" t="e">
        <f t="shared" si="77"/>
        <v>#DIV/0!</v>
      </c>
      <c r="H475" s="943" t="e">
        <f t="shared" si="77"/>
        <v>#DIV/0!</v>
      </c>
      <c r="I475" s="943" t="e">
        <f t="shared" si="77"/>
        <v>#DIV/0!</v>
      </c>
      <c r="J475" s="943" t="e">
        <f t="shared" si="77"/>
        <v>#DIV/0!</v>
      </c>
      <c r="K475" s="913" t="e">
        <f t="shared" si="77"/>
        <v>#DIV/0!</v>
      </c>
    </row>
    <row r="476" spans="2:11" ht="11" thickBot="1">
      <c r="B476" s="914" t="s">
        <v>205</v>
      </c>
      <c r="C476" s="920" t="e">
        <f t="shared" si="77"/>
        <v>#DIV/0!</v>
      </c>
      <c r="D476" s="920" t="e">
        <f t="shared" si="77"/>
        <v>#DIV/0!</v>
      </c>
      <c r="E476" s="920" t="e">
        <f t="shared" si="77"/>
        <v>#DIV/0!</v>
      </c>
      <c r="F476" s="920" t="e">
        <f t="shared" si="77"/>
        <v>#DIV/0!</v>
      </c>
      <c r="G476" s="920" t="e">
        <f t="shared" si="77"/>
        <v>#DIV/0!</v>
      </c>
      <c r="H476" s="920" t="e">
        <f t="shared" si="77"/>
        <v>#DIV/0!</v>
      </c>
      <c r="I476" s="920" t="e">
        <f t="shared" si="77"/>
        <v>#DIV/0!</v>
      </c>
      <c r="J476" s="920" t="e">
        <f t="shared" si="77"/>
        <v>#DIV/0!</v>
      </c>
      <c r="K476" s="921"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activeCell="Q12" sqref="Q12"/>
    </sheetView>
  </sheetViews>
  <sheetFormatPr defaultRowHeight="14.5"/>
  <cols>
    <col min="1" max="1" width="13.7265625" style="449" customWidth="1"/>
    <col min="2" max="17" width="8.7265625" style="449"/>
    <col min="18" max="18" width="16" style="449" customWidth="1"/>
    <col min="19" max="256" width="8.7265625" style="449"/>
    <col min="257" max="257" width="13.7265625" style="449" customWidth="1"/>
    <col min="258" max="512" width="8.7265625" style="449"/>
    <col min="513" max="513" width="13.7265625" style="449" customWidth="1"/>
    <col min="514" max="768" width="8.7265625" style="449"/>
    <col min="769" max="769" width="13.7265625" style="449" customWidth="1"/>
    <col min="770" max="1024" width="8.7265625" style="449"/>
    <col min="1025" max="1025" width="13.7265625" style="449" customWidth="1"/>
    <col min="1026" max="1280" width="8.7265625" style="449"/>
    <col min="1281" max="1281" width="13.7265625" style="449" customWidth="1"/>
    <col min="1282" max="1536" width="8.7265625" style="449"/>
    <col min="1537" max="1537" width="13.7265625" style="449" customWidth="1"/>
    <col min="1538" max="1792" width="8.7265625" style="449"/>
    <col min="1793" max="1793" width="13.7265625" style="449" customWidth="1"/>
    <col min="1794" max="2048" width="8.7265625" style="449"/>
    <col min="2049" max="2049" width="13.7265625" style="449" customWidth="1"/>
    <col min="2050" max="2304" width="8.7265625" style="449"/>
    <col min="2305" max="2305" width="13.7265625" style="449" customWidth="1"/>
    <col min="2306" max="2560" width="8.7265625" style="449"/>
    <col min="2561" max="2561" width="13.7265625" style="449" customWidth="1"/>
    <col min="2562" max="2816" width="8.7265625" style="449"/>
    <col min="2817" max="2817" width="13.7265625" style="449" customWidth="1"/>
    <col min="2818" max="3072" width="8.7265625" style="449"/>
    <col min="3073" max="3073" width="13.7265625" style="449" customWidth="1"/>
    <col min="3074" max="3328" width="8.7265625" style="449"/>
    <col min="3329" max="3329" width="13.7265625" style="449" customWidth="1"/>
    <col min="3330" max="3584" width="8.7265625" style="449"/>
    <col min="3585" max="3585" width="13.7265625" style="449" customWidth="1"/>
    <col min="3586" max="3840" width="8.7265625" style="449"/>
    <col min="3841" max="3841" width="13.7265625" style="449" customWidth="1"/>
    <col min="3842" max="4096" width="8.7265625" style="449"/>
    <col min="4097" max="4097" width="13.7265625" style="449" customWidth="1"/>
    <col min="4098" max="4352" width="8.7265625" style="449"/>
    <col min="4353" max="4353" width="13.7265625" style="449" customWidth="1"/>
    <col min="4354" max="4608" width="8.7265625" style="449"/>
    <col min="4609" max="4609" width="13.7265625" style="449" customWidth="1"/>
    <col min="4610" max="4864" width="8.7265625" style="449"/>
    <col min="4865" max="4865" width="13.7265625" style="449" customWidth="1"/>
    <col min="4866" max="5120" width="8.7265625" style="449"/>
    <col min="5121" max="5121" width="13.7265625" style="449" customWidth="1"/>
    <col min="5122" max="5376" width="8.7265625" style="449"/>
    <col min="5377" max="5377" width="13.7265625" style="449" customWidth="1"/>
    <col min="5378" max="5632" width="8.7265625" style="449"/>
    <col min="5633" max="5633" width="13.7265625" style="449" customWidth="1"/>
    <col min="5634" max="5888" width="8.7265625" style="449"/>
    <col min="5889" max="5889" width="13.7265625" style="449" customWidth="1"/>
    <col min="5890" max="6144" width="8.7265625" style="449"/>
    <col min="6145" max="6145" width="13.7265625" style="449" customWidth="1"/>
    <col min="6146" max="6400" width="8.7265625" style="449"/>
    <col min="6401" max="6401" width="13.7265625" style="449" customWidth="1"/>
    <col min="6402" max="6656" width="8.7265625" style="449"/>
    <col min="6657" max="6657" width="13.7265625" style="449" customWidth="1"/>
    <col min="6658" max="6912" width="8.7265625" style="449"/>
    <col min="6913" max="6913" width="13.7265625" style="449" customWidth="1"/>
    <col min="6914" max="7168" width="8.7265625" style="449"/>
    <col min="7169" max="7169" width="13.7265625" style="449" customWidth="1"/>
    <col min="7170" max="7424" width="8.7265625" style="449"/>
    <col min="7425" max="7425" width="13.7265625" style="449" customWidth="1"/>
    <col min="7426" max="7680" width="8.7265625" style="449"/>
    <col min="7681" max="7681" width="13.7265625" style="449" customWidth="1"/>
    <col min="7682" max="7936" width="8.7265625" style="449"/>
    <col min="7937" max="7937" width="13.7265625" style="449" customWidth="1"/>
    <col min="7938" max="8192" width="8.7265625" style="449"/>
    <col min="8193" max="8193" width="13.7265625" style="449" customWidth="1"/>
    <col min="8194" max="8448" width="8.7265625" style="449"/>
    <col min="8449" max="8449" width="13.7265625" style="449" customWidth="1"/>
    <col min="8450" max="8704" width="8.7265625" style="449"/>
    <col min="8705" max="8705" width="13.7265625" style="449" customWidth="1"/>
    <col min="8706" max="8960" width="8.7265625" style="449"/>
    <col min="8961" max="8961" width="13.7265625" style="449" customWidth="1"/>
    <col min="8962" max="9216" width="8.7265625" style="449"/>
    <col min="9217" max="9217" width="13.7265625" style="449" customWidth="1"/>
    <col min="9218" max="9472" width="8.7265625" style="449"/>
    <col min="9473" max="9473" width="13.7265625" style="449" customWidth="1"/>
    <col min="9474" max="9728" width="8.7265625" style="449"/>
    <col min="9729" max="9729" width="13.7265625" style="449" customWidth="1"/>
    <col min="9730" max="9984" width="8.7265625" style="449"/>
    <col min="9985" max="9985" width="13.7265625" style="449" customWidth="1"/>
    <col min="9986" max="10240" width="8.7265625" style="449"/>
    <col min="10241" max="10241" width="13.7265625" style="449" customWidth="1"/>
    <col min="10242" max="10496" width="8.7265625" style="449"/>
    <col min="10497" max="10497" width="13.7265625" style="449" customWidth="1"/>
    <col min="10498" max="10752" width="8.7265625" style="449"/>
    <col min="10753" max="10753" width="13.7265625" style="449" customWidth="1"/>
    <col min="10754" max="11008" width="8.7265625" style="449"/>
    <col min="11009" max="11009" width="13.7265625" style="449" customWidth="1"/>
    <col min="11010" max="11264" width="8.7265625" style="449"/>
    <col min="11265" max="11265" width="13.7265625" style="449" customWidth="1"/>
    <col min="11266" max="11520" width="8.7265625" style="449"/>
    <col min="11521" max="11521" width="13.7265625" style="449" customWidth="1"/>
    <col min="11522" max="11776" width="8.7265625" style="449"/>
    <col min="11777" max="11777" width="13.7265625" style="449" customWidth="1"/>
    <col min="11778" max="12032" width="8.7265625" style="449"/>
    <col min="12033" max="12033" width="13.7265625" style="449" customWidth="1"/>
    <col min="12034" max="12288" width="8.7265625" style="449"/>
    <col min="12289" max="12289" width="13.7265625" style="449" customWidth="1"/>
    <col min="12290" max="12544" width="8.7265625" style="449"/>
    <col min="12545" max="12545" width="13.7265625" style="449" customWidth="1"/>
    <col min="12546" max="12800" width="8.7265625" style="449"/>
    <col min="12801" max="12801" width="13.7265625" style="449" customWidth="1"/>
    <col min="12802" max="13056" width="8.7265625" style="449"/>
    <col min="13057" max="13057" width="13.7265625" style="449" customWidth="1"/>
    <col min="13058" max="13312" width="8.7265625" style="449"/>
    <col min="13313" max="13313" width="13.7265625" style="449" customWidth="1"/>
    <col min="13314" max="13568" width="8.7265625" style="449"/>
    <col min="13569" max="13569" width="13.7265625" style="449" customWidth="1"/>
    <col min="13570" max="13824" width="8.7265625" style="449"/>
    <col min="13825" max="13825" width="13.7265625" style="449" customWidth="1"/>
    <col min="13826" max="14080" width="8.7265625" style="449"/>
    <col min="14081" max="14081" width="13.7265625" style="449" customWidth="1"/>
    <col min="14082" max="14336" width="8.7265625" style="449"/>
    <col min="14337" max="14337" width="13.7265625" style="449" customWidth="1"/>
    <col min="14338" max="14592" width="8.7265625" style="449"/>
    <col min="14593" max="14593" width="13.7265625" style="449" customWidth="1"/>
    <col min="14594" max="14848" width="8.7265625" style="449"/>
    <col min="14849" max="14849" width="13.7265625" style="449" customWidth="1"/>
    <col min="14850" max="15104" width="8.7265625" style="449"/>
    <col min="15105" max="15105" width="13.7265625" style="449" customWidth="1"/>
    <col min="15106" max="15360" width="8.7265625" style="449"/>
    <col min="15361" max="15361" width="13.7265625" style="449" customWidth="1"/>
    <col min="15362" max="15616" width="8.7265625" style="449"/>
    <col min="15617" max="15617" width="13.7265625" style="449" customWidth="1"/>
    <col min="15618" max="15872" width="8.7265625" style="449"/>
    <col min="15873" max="15873" width="13.7265625" style="449" customWidth="1"/>
    <col min="15874" max="16128" width="8.7265625" style="449"/>
    <col min="16129" max="16129" width="13.7265625" style="449" customWidth="1"/>
    <col min="16130" max="16384" width="8.7265625" style="449"/>
  </cols>
  <sheetData>
    <row r="1" spans="1:21">
      <c r="A1" s="1380" t="s">
        <v>473</v>
      </c>
      <c r="B1" s="1380"/>
      <c r="C1" s="1380"/>
      <c r="D1" s="1380"/>
      <c r="E1" s="1380"/>
      <c r="F1" s="1380"/>
      <c r="G1" s="1380"/>
      <c r="H1" s="1380"/>
      <c r="I1" s="1380"/>
      <c r="J1" s="1380"/>
      <c r="K1" s="1380"/>
      <c r="L1" s="1380"/>
      <c r="M1" s="1380"/>
      <c r="N1" s="1380"/>
    </row>
    <row r="2" spans="1:21" ht="15" thickBot="1">
      <c r="G2" s="659" t="s">
        <v>240</v>
      </c>
    </row>
    <row r="3" spans="1:21">
      <c r="A3" s="660" t="s">
        <v>241</v>
      </c>
      <c r="B3" s="661" t="s">
        <v>161</v>
      </c>
      <c r="C3" s="661" t="s">
        <v>162</v>
      </c>
      <c r="D3" s="661" t="s">
        <v>163</v>
      </c>
      <c r="E3" s="661" t="s">
        <v>164</v>
      </c>
      <c r="F3" s="661" t="s">
        <v>165</v>
      </c>
      <c r="G3" s="661" t="s">
        <v>166</v>
      </c>
      <c r="H3" s="661" t="s">
        <v>167</v>
      </c>
      <c r="I3" s="661" t="s">
        <v>168</v>
      </c>
      <c r="J3" s="661" t="s">
        <v>169</v>
      </c>
      <c r="K3" s="661" t="s">
        <v>170</v>
      </c>
      <c r="L3" s="661" t="s">
        <v>171</v>
      </c>
      <c r="M3" s="661" t="s">
        <v>172</v>
      </c>
      <c r="N3" s="661" t="s">
        <v>173</v>
      </c>
    </row>
    <row r="4" spans="1:21">
      <c r="A4" s="663">
        <v>2019</v>
      </c>
      <c r="B4" s="664">
        <v>354.37491656654714</v>
      </c>
      <c r="C4" s="664">
        <v>356.43838796545651</v>
      </c>
      <c r="D4" s="664">
        <v>357.2969949465724</v>
      </c>
      <c r="E4" s="664">
        <v>357.47446683623537</v>
      </c>
      <c r="F4" s="664">
        <v>361.2054005838466</v>
      </c>
      <c r="G4" s="664">
        <v>357.93540852897377</v>
      </c>
      <c r="H4" s="664">
        <v>354.2490676912646</v>
      </c>
      <c r="I4" s="664">
        <v>353.13528487554794</v>
      </c>
      <c r="J4" s="664">
        <v>352.05841293166753</v>
      </c>
      <c r="K4" s="664">
        <v>345</v>
      </c>
      <c r="L4" s="664">
        <v>349.6</v>
      </c>
      <c r="M4" s="664">
        <v>354.4</v>
      </c>
      <c r="N4" s="665">
        <v>354.2</v>
      </c>
    </row>
    <row r="5" spans="1:21">
      <c r="A5" s="663">
        <v>2020</v>
      </c>
      <c r="B5" s="664">
        <v>354.8</v>
      </c>
      <c r="C5" s="664">
        <v>355</v>
      </c>
      <c r="D5" s="664">
        <v>356.13</v>
      </c>
      <c r="E5" s="664">
        <v>354.02</v>
      </c>
      <c r="F5" s="664">
        <v>356.2</v>
      </c>
      <c r="G5" s="664">
        <v>358.1</v>
      </c>
      <c r="H5" s="664">
        <v>352.8</v>
      </c>
      <c r="I5" s="664">
        <v>350.8</v>
      </c>
      <c r="J5" s="664">
        <v>346.7</v>
      </c>
      <c r="K5" s="664">
        <v>345</v>
      </c>
      <c r="L5" s="664">
        <v>347.8</v>
      </c>
      <c r="M5" s="664">
        <v>347.4</v>
      </c>
      <c r="N5" s="665">
        <v>352.3</v>
      </c>
    </row>
    <row r="6" spans="1:21">
      <c r="A6" s="663">
        <v>2021</v>
      </c>
      <c r="B6" s="664">
        <v>350.5</v>
      </c>
      <c r="C6" s="664">
        <v>354.1</v>
      </c>
      <c r="D6" s="664">
        <v>354.1</v>
      </c>
      <c r="E6" s="664">
        <v>354.4</v>
      </c>
      <c r="F6" s="664">
        <v>353.4</v>
      </c>
      <c r="G6" s="664">
        <v>352.5</v>
      </c>
      <c r="H6" s="664">
        <v>348.2</v>
      </c>
      <c r="I6" s="664">
        <v>348.4</v>
      </c>
      <c r="J6" s="664">
        <v>343.2</v>
      </c>
      <c r="K6" s="664">
        <v>402.6</v>
      </c>
      <c r="L6" s="664">
        <v>345.6</v>
      </c>
      <c r="M6" s="664">
        <v>347</v>
      </c>
      <c r="N6" s="665">
        <v>349.8</v>
      </c>
    </row>
    <row r="7" spans="1:21" ht="18.5">
      <c r="A7" s="663">
        <v>2022</v>
      </c>
      <c r="B7" s="664">
        <v>350.1</v>
      </c>
      <c r="C7" s="664">
        <v>354.4</v>
      </c>
      <c r="D7" s="664">
        <v>351</v>
      </c>
      <c r="E7" s="664">
        <v>354.6</v>
      </c>
      <c r="F7" s="664">
        <v>353.3</v>
      </c>
      <c r="G7" s="664">
        <v>351.4</v>
      </c>
      <c r="H7" s="664">
        <v>352</v>
      </c>
      <c r="I7" s="664">
        <v>350.9</v>
      </c>
      <c r="J7" s="664">
        <v>347.5</v>
      </c>
      <c r="K7" s="664">
        <v>349.1</v>
      </c>
      <c r="L7" s="664">
        <v>348</v>
      </c>
      <c r="M7" s="664">
        <v>348.7</v>
      </c>
      <c r="N7" s="665">
        <v>351</v>
      </c>
      <c r="Q7" s="360"/>
      <c r="R7" s="361"/>
      <c r="S7" s="361"/>
      <c r="T7" s="361"/>
      <c r="U7" s="361"/>
    </row>
    <row r="8" spans="1:21" ht="18.5">
      <c r="A8" s="663">
        <v>2023</v>
      </c>
      <c r="B8" s="664">
        <v>352.3</v>
      </c>
      <c r="C8" s="664">
        <v>353.3</v>
      </c>
      <c r="D8" s="664">
        <v>354.9</v>
      </c>
      <c r="E8" s="664">
        <v>351.4</v>
      </c>
      <c r="F8" s="664">
        <v>285.10000000000002</v>
      </c>
      <c r="G8" s="664">
        <v>350</v>
      </c>
      <c r="H8" s="664">
        <v>343.9</v>
      </c>
      <c r="I8" s="664">
        <v>349.2</v>
      </c>
      <c r="J8" s="664">
        <v>346.2</v>
      </c>
      <c r="K8" s="664">
        <v>347.6</v>
      </c>
      <c r="L8" s="664">
        <v>349.6</v>
      </c>
      <c r="M8" s="664">
        <v>347.9</v>
      </c>
      <c r="N8" s="665">
        <v>350.3</v>
      </c>
      <c r="Q8" s="360"/>
      <c r="R8" s="361"/>
      <c r="S8" s="361"/>
      <c r="T8" s="361"/>
      <c r="U8" s="361"/>
    </row>
    <row r="9" spans="1:21" ht="15" thickBot="1">
      <c r="A9" s="666">
        <v>2024</v>
      </c>
      <c r="B9" s="667">
        <v>352</v>
      </c>
      <c r="C9" s="667">
        <v>352.4</v>
      </c>
      <c r="D9" s="667">
        <v>353.5</v>
      </c>
      <c r="E9" s="667">
        <v>354.7</v>
      </c>
      <c r="F9" s="667">
        <v>357.3</v>
      </c>
      <c r="G9" s="667">
        <v>359</v>
      </c>
      <c r="H9" s="667">
        <v>356.2</v>
      </c>
      <c r="I9" s="667"/>
      <c r="J9" s="667"/>
      <c r="K9" s="667"/>
      <c r="L9" s="667"/>
      <c r="M9" s="667"/>
      <c r="N9" s="668"/>
    </row>
    <row r="11" spans="1:21" ht="15" thickBot="1">
      <c r="G11" s="669" t="s">
        <v>242</v>
      </c>
      <c r="N11" s="670"/>
    </row>
    <row r="12" spans="1:21">
      <c r="A12" s="660" t="s">
        <v>241</v>
      </c>
      <c r="B12" s="661" t="s">
        <v>161</v>
      </c>
      <c r="C12" s="661" t="s">
        <v>162</v>
      </c>
      <c r="D12" s="661" t="s">
        <v>163</v>
      </c>
      <c r="E12" s="661" t="s">
        <v>164</v>
      </c>
      <c r="F12" s="661" t="s">
        <v>165</v>
      </c>
      <c r="G12" s="661" t="s">
        <v>166</v>
      </c>
      <c r="H12" s="661" t="s">
        <v>167</v>
      </c>
      <c r="I12" s="661" t="s">
        <v>168</v>
      </c>
      <c r="J12" s="661" t="s">
        <v>169</v>
      </c>
      <c r="K12" s="661" t="s">
        <v>170</v>
      </c>
      <c r="L12" s="661" t="s">
        <v>171</v>
      </c>
      <c r="M12" s="661" t="s">
        <v>172</v>
      </c>
      <c r="N12" s="661" t="s">
        <v>173</v>
      </c>
    </row>
    <row r="13" spans="1:21">
      <c r="A13" s="663">
        <v>2019</v>
      </c>
      <c r="B13" s="664">
        <v>281.27826336739287</v>
      </c>
      <c r="C13" s="664">
        <v>284.30536717690359</v>
      </c>
      <c r="D13" s="664">
        <v>286.22046450702811</v>
      </c>
      <c r="E13" s="664">
        <v>290.8767352564733</v>
      </c>
      <c r="F13" s="664">
        <v>285.31500572737696</v>
      </c>
      <c r="G13" s="664">
        <v>281.29946839929153</v>
      </c>
      <c r="H13" s="664">
        <v>274.8623926185175</v>
      </c>
      <c r="I13" s="664">
        <v>271.9152332887009</v>
      </c>
      <c r="J13" s="664">
        <v>273.41321243523339</v>
      </c>
      <c r="K13" s="664">
        <v>276.3</v>
      </c>
      <c r="L13" s="664">
        <v>279.2</v>
      </c>
      <c r="M13" s="664">
        <v>286.5</v>
      </c>
      <c r="N13" s="665">
        <v>286.2</v>
      </c>
    </row>
    <row r="14" spans="1:21">
      <c r="A14" s="663">
        <v>2020</v>
      </c>
      <c r="B14" s="664">
        <v>286.2</v>
      </c>
      <c r="C14" s="664">
        <v>288.2</v>
      </c>
      <c r="D14" s="664">
        <v>287.13</v>
      </c>
      <c r="E14" s="664">
        <v>286.24</v>
      </c>
      <c r="F14" s="664">
        <v>285.8</v>
      </c>
      <c r="G14" s="664">
        <v>286</v>
      </c>
      <c r="H14" s="664">
        <v>280.5</v>
      </c>
      <c r="I14" s="664">
        <v>277.2</v>
      </c>
      <c r="J14" s="664">
        <v>277.2</v>
      </c>
      <c r="K14" s="664">
        <v>277.7</v>
      </c>
      <c r="L14" s="664">
        <v>281.60000000000002</v>
      </c>
      <c r="M14" s="664">
        <v>284.8</v>
      </c>
      <c r="N14" s="665">
        <v>282.8</v>
      </c>
    </row>
    <row r="15" spans="1:21">
      <c r="A15" s="663">
        <v>2021</v>
      </c>
      <c r="B15" s="664">
        <v>288.3</v>
      </c>
      <c r="C15" s="664">
        <v>294.5</v>
      </c>
      <c r="D15" s="664">
        <v>289.10000000000002</v>
      </c>
      <c r="E15" s="664">
        <v>288.5</v>
      </c>
      <c r="F15" s="664">
        <v>287.5</v>
      </c>
      <c r="G15" s="664">
        <v>281.89999999999998</v>
      </c>
      <c r="H15" s="664">
        <v>275.89999999999998</v>
      </c>
      <c r="I15" s="664">
        <v>274.10000000000002</v>
      </c>
      <c r="J15" s="664">
        <v>275.2</v>
      </c>
      <c r="K15" s="664">
        <v>279.5</v>
      </c>
      <c r="L15" s="664">
        <v>281.5</v>
      </c>
      <c r="M15" s="664">
        <v>283</v>
      </c>
      <c r="N15" s="665">
        <v>283</v>
      </c>
    </row>
    <row r="16" spans="1:21">
      <c r="A16" s="663">
        <v>2022</v>
      </c>
      <c r="B16" s="664">
        <v>285.2</v>
      </c>
      <c r="C16" s="664">
        <v>286.8</v>
      </c>
      <c r="D16" s="664">
        <v>286.5</v>
      </c>
      <c r="E16" s="664">
        <v>288.10000000000002</v>
      </c>
      <c r="F16" s="664">
        <v>285.7</v>
      </c>
      <c r="G16" s="664">
        <v>281.39999999999998</v>
      </c>
      <c r="H16" s="664">
        <v>278</v>
      </c>
      <c r="I16" s="664">
        <v>274.3</v>
      </c>
      <c r="J16" s="664">
        <v>275.60000000000002</v>
      </c>
      <c r="K16" s="664">
        <v>279.60000000000002</v>
      </c>
      <c r="L16" s="664">
        <v>281.3</v>
      </c>
      <c r="M16" s="664">
        <v>283</v>
      </c>
      <c r="N16" s="665">
        <v>281.89999999999998</v>
      </c>
    </row>
    <row r="17" spans="1:14">
      <c r="A17" s="663">
        <v>2023</v>
      </c>
      <c r="B17" s="664">
        <v>287</v>
      </c>
      <c r="C17" s="664">
        <v>289.5</v>
      </c>
      <c r="D17" s="664">
        <v>286.60000000000002</v>
      </c>
      <c r="E17" s="664">
        <v>285.39999999999998</v>
      </c>
      <c r="F17" s="664">
        <v>285.10000000000002</v>
      </c>
      <c r="G17" s="664">
        <v>281.89999999999998</v>
      </c>
      <c r="H17" s="664">
        <v>277.39999999999998</v>
      </c>
      <c r="I17" s="664">
        <v>273.5</v>
      </c>
      <c r="J17" s="664">
        <v>277.10000000000002</v>
      </c>
      <c r="K17" s="664">
        <v>277.5</v>
      </c>
      <c r="L17" s="664">
        <v>280.8</v>
      </c>
      <c r="M17" s="664">
        <v>282.60000000000002</v>
      </c>
      <c r="N17" s="665">
        <v>281.89999999999998</v>
      </c>
    </row>
    <row r="18" spans="1:14" ht="15" thickBot="1">
      <c r="A18" s="666">
        <v>2024</v>
      </c>
      <c r="B18" s="667">
        <v>286.3</v>
      </c>
      <c r="C18" s="667">
        <v>289.3</v>
      </c>
      <c r="D18" s="667">
        <v>287.89999999999998</v>
      </c>
      <c r="E18" s="667">
        <v>286.7</v>
      </c>
      <c r="F18" s="667">
        <v>285.39999999999998</v>
      </c>
      <c r="G18" s="667">
        <v>285.39999999999998</v>
      </c>
      <c r="H18" s="667">
        <v>280.7</v>
      </c>
      <c r="I18" s="667"/>
      <c r="J18" s="667"/>
      <c r="K18" s="667"/>
      <c r="L18" s="667"/>
      <c r="M18" s="667"/>
      <c r="N18" s="668"/>
    </row>
    <row r="20" spans="1:14" ht="15" thickBot="1">
      <c r="G20" s="669" t="s">
        <v>243</v>
      </c>
      <c r="N20" s="670"/>
    </row>
    <row r="21" spans="1:14">
      <c r="A21" s="660" t="s">
        <v>241</v>
      </c>
      <c r="B21" s="661" t="s">
        <v>161</v>
      </c>
      <c r="C21" s="661" t="s">
        <v>162</v>
      </c>
      <c r="D21" s="661" t="s">
        <v>163</v>
      </c>
      <c r="E21" s="661" t="s">
        <v>164</v>
      </c>
      <c r="F21" s="661" t="s">
        <v>165</v>
      </c>
      <c r="G21" s="661" t="s">
        <v>166</v>
      </c>
      <c r="H21" s="661" t="s">
        <v>167</v>
      </c>
      <c r="I21" s="661" t="s">
        <v>168</v>
      </c>
      <c r="J21" s="661" t="s">
        <v>169</v>
      </c>
      <c r="K21" s="661" t="s">
        <v>170</v>
      </c>
      <c r="L21" s="661" t="s">
        <v>171</v>
      </c>
      <c r="M21" s="661" t="s">
        <v>172</v>
      </c>
      <c r="N21" s="661" t="s">
        <v>173</v>
      </c>
    </row>
    <row r="22" spans="1:14">
      <c r="A22" s="663">
        <v>2019</v>
      </c>
      <c r="B22" s="664">
        <v>287.03444832750858</v>
      </c>
      <c r="C22" s="664">
        <v>289.1459538749898</v>
      </c>
      <c r="D22" s="664">
        <v>288.5072199817875</v>
      </c>
      <c r="E22" s="664">
        <v>290.10412746204969</v>
      </c>
      <c r="F22" s="664">
        <v>292.71949231485786</v>
      </c>
      <c r="G22" s="664">
        <v>289.1722528130237</v>
      </c>
      <c r="H22" s="664">
        <v>284.60732456803191</v>
      </c>
      <c r="I22" s="664">
        <v>281.83476394849748</v>
      </c>
      <c r="J22" s="664">
        <v>281.74347936186393</v>
      </c>
      <c r="K22" s="664">
        <v>280</v>
      </c>
      <c r="L22" s="664">
        <v>283.39999999999998</v>
      </c>
      <c r="M22" s="664">
        <v>281.7</v>
      </c>
      <c r="N22" s="665">
        <v>280.2</v>
      </c>
    </row>
    <row r="23" spans="1:14">
      <c r="A23" s="663">
        <v>2020</v>
      </c>
      <c r="B23" s="664">
        <v>288.10000000000002</v>
      </c>
      <c r="C23" s="664">
        <v>289.7</v>
      </c>
      <c r="D23" s="664">
        <v>291.47000000000003</v>
      </c>
      <c r="E23" s="664">
        <v>290.86</v>
      </c>
      <c r="F23" s="664">
        <v>294.3</v>
      </c>
      <c r="G23" s="664">
        <v>295</v>
      </c>
      <c r="H23" s="664">
        <v>291.7</v>
      </c>
      <c r="I23" s="664">
        <v>288</v>
      </c>
      <c r="J23" s="664">
        <v>285</v>
      </c>
      <c r="K23" s="664">
        <v>289.7</v>
      </c>
      <c r="L23" s="664">
        <v>286</v>
      </c>
      <c r="M23" s="664">
        <v>288.2</v>
      </c>
      <c r="N23" s="665">
        <v>289.89999999999998</v>
      </c>
    </row>
    <row r="24" spans="1:14">
      <c r="A24" s="662">
        <v>2021</v>
      </c>
      <c r="B24" s="671">
        <v>291.3</v>
      </c>
      <c r="C24" s="671">
        <v>293.10000000000002</v>
      </c>
      <c r="D24" s="671">
        <v>291.60000000000002</v>
      </c>
      <c r="E24" s="671">
        <v>294.10000000000002</v>
      </c>
      <c r="F24" s="671">
        <v>295.60000000000002</v>
      </c>
      <c r="G24" s="671">
        <v>294.60000000000002</v>
      </c>
      <c r="H24" s="671">
        <v>290.5</v>
      </c>
      <c r="I24" s="671">
        <v>288.2</v>
      </c>
      <c r="J24" s="671">
        <v>286.10000000000002</v>
      </c>
      <c r="K24" s="671">
        <v>286</v>
      </c>
      <c r="L24" s="671">
        <v>287.7</v>
      </c>
      <c r="M24" s="671">
        <v>289.5</v>
      </c>
      <c r="N24" s="672">
        <v>290.60000000000002</v>
      </c>
    </row>
    <row r="25" spans="1:14">
      <c r="A25" s="663">
        <v>2022</v>
      </c>
      <c r="B25" s="664">
        <v>292.2</v>
      </c>
      <c r="C25" s="664">
        <v>293.10000000000002</v>
      </c>
      <c r="D25" s="664">
        <v>290.8</v>
      </c>
      <c r="E25" s="664">
        <v>293.3</v>
      </c>
      <c r="F25" s="664">
        <v>295.8</v>
      </c>
      <c r="G25" s="664">
        <v>295.2</v>
      </c>
      <c r="H25" s="664">
        <v>290.10000000000002</v>
      </c>
      <c r="I25" s="664">
        <v>287.8</v>
      </c>
      <c r="J25" s="664">
        <v>288.10000000000002</v>
      </c>
      <c r="K25" s="664">
        <v>288.5</v>
      </c>
      <c r="L25" s="664">
        <v>292.5</v>
      </c>
      <c r="M25" s="664">
        <v>291.5</v>
      </c>
      <c r="N25" s="665">
        <v>291.7</v>
      </c>
    </row>
    <row r="26" spans="1:14">
      <c r="A26" s="663">
        <v>2023</v>
      </c>
      <c r="B26" s="664">
        <v>292.2</v>
      </c>
      <c r="C26" s="664">
        <v>296.10000000000002</v>
      </c>
      <c r="D26" s="664">
        <v>294.5</v>
      </c>
      <c r="E26" s="664">
        <v>293.3</v>
      </c>
      <c r="F26" s="664">
        <v>295.7</v>
      </c>
      <c r="G26" s="664">
        <v>292.39999999999998</v>
      </c>
      <c r="H26" s="664">
        <v>289.8</v>
      </c>
      <c r="I26" s="664">
        <v>288.39999999999998</v>
      </c>
      <c r="J26" s="664">
        <v>289.39999999999998</v>
      </c>
      <c r="K26" s="664">
        <v>289.3</v>
      </c>
      <c r="L26" s="664">
        <v>289.39999999999998</v>
      </c>
      <c r="M26" s="664">
        <v>290.5</v>
      </c>
      <c r="N26" s="665">
        <v>292.10000000000002</v>
      </c>
    </row>
    <row r="27" spans="1:14" ht="15" thickBot="1">
      <c r="A27" s="666">
        <v>2024</v>
      </c>
      <c r="B27" s="667">
        <v>292.89999999999998</v>
      </c>
      <c r="C27" s="667">
        <v>293.10000000000002</v>
      </c>
      <c r="D27" s="667">
        <v>293.5</v>
      </c>
      <c r="E27" s="667">
        <v>295.3</v>
      </c>
      <c r="F27" s="667" t="s">
        <v>512</v>
      </c>
      <c r="G27" s="667">
        <v>298.89999999999998</v>
      </c>
      <c r="H27" s="667">
        <v>295.2</v>
      </c>
      <c r="I27" s="667"/>
      <c r="J27" s="667"/>
      <c r="K27" s="667"/>
      <c r="L27" s="667"/>
      <c r="M27" s="667"/>
      <c r="N27" s="668"/>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topLeftCell="A49" zoomScale="75" workbookViewId="0">
      <selection activeCell="T76" sqref="T76"/>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81" t="s">
        <v>472</v>
      </c>
      <c r="B1" s="1381"/>
      <c r="C1" s="1381"/>
      <c r="D1" s="1381"/>
      <c r="E1" s="1381"/>
      <c r="F1" s="1381"/>
      <c r="G1" s="1381"/>
      <c r="H1" s="1381"/>
      <c r="I1" s="1381"/>
      <c r="J1" s="1381"/>
      <c r="K1" s="1381"/>
      <c r="L1" s="1381"/>
      <c r="M1" s="1381"/>
      <c r="N1" s="754"/>
      <c r="O1" s="754"/>
      <c r="P1" s="754"/>
      <c r="Q1" s="754"/>
    </row>
    <row r="2" spans="1:25" ht="12.75" hidden="1" customHeight="1">
      <c r="A2" s="1381"/>
      <c r="B2" s="1381"/>
      <c r="C2" s="1381"/>
      <c r="D2" s="1381"/>
      <c r="E2" s="1381"/>
      <c r="F2" s="1381"/>
      <c r="G2" s="1381"/>
      <c r="H2" s="1381"/>
      <c r="I2" s="1381"/>
      <c r="J2" s="1381"/>
      <c r="K2" s="1381"/>
      <c r="L2" s="1381"/>
      <c r="M2" s="1381"/>
      <c r="N2" s="754"/>
      <c r="O2" s="754"/>
      <c r="P2" s="754"/>
      <c r="Q2" s="754"/>
    </row>
    <row r="3" spans="1:25" ht="12.75" hidden="1" customHeight="1">
      <c r="A3" s="1381"/>
      <c r="B3" s="1381"/>
      <c r="C3" s="1381"/>
      <c r="D3" s="1381"/>
      <c r="E3" s="1381"/>
      <c r="F3" s="1381"/>
      <c r="G3" s="1381"/>
      <c r="H3" s="1381"/>
      <c r="I3" s="1381"/>
      <c r="J3" s="1381"/>
      <c r="K3" s="1381"/>
      <c r="L3" s="1381"/>
      <c r="M3" s="1381"/>
      <c r="N3" s="754"/>
      <c r="O3" s="754"/>
      <c r="P3" s="754"/>
      <c r="Q3" s="754"/>
    </row>
    <row r="4" spans="1:25" ht="21">
      <c r="A4" s="755" t="s">
        <v>476</v>
      </c>
      <c r="B4" s="756"/>
      <c r="C4" s="756"/>
      <c r="D4" s="756"/>
      <c r="E4" s="754"/>
      <c r="F4" s="754"/>
      <c r="G4" s="754"/>
      <c r="H4" s="754"/>
      <c r="I4" s="754"/>
      <c r="J4" s="754"/>
      <c r="K4" s="754"/>
      <c r="L4" s="754"/>
      <c r="M4" s="754"/>
      <c r="N4" s="754"/>
      <c r="O4" s="754"/>
      <c r="P4" s="754"/>
      <c r="Q4" s="754"/>
    </row>
    <row r="5" spans="1:25" ht="13">
      <c r="A5" s="754"/>
      <c r="B5" s="754"/>
      <c r="C5" s="754"/>
      <c r="D5" s="754"/>
      <c r="E5" s="754"/>
      <c r="F5" s="754"/>
      <c r="G5" s="754"/>
      <c r="H5" s="754"/>
      <c r="I5" s="754"/>
      <c r="J5" s="754"/>
      <c r="K5" s="754"/>
      <c r="L5" s="754"/>
      <c r="M5" s="754"/>
      <c r="N5" s="754"/>
      <c r="O5" s="754"/>
      <c r="P5" s="754"/>
      <c r="Q5" s="754"/>
    </row>
    <row r="6" spans="1:25" ht="13">
      <c r="A6" s="754"/>
      <c r="B6" s="754"/>
      <c r="C6" s="754"/>
      <c r="D6" s="754"/>
      <c r="E6" s="754"/>
      <c r="F6" s="754"/>
      <c r="G6" s="754"/>
      <c r="H6" s="754"/>
      <c r="I6" s="754"/>
      <c r="J6" s="754"/>
      <c r="K6" s="754"/>
      <c r="L6" s="754"/>
      <c r="M6" s="754"/>
      <c r="N6" s="754"/>
      <c r="O6" s="754"/>
      <c r="P6" s="754"/>
      <c r="Q6" s="754"/>
      <c r="R6"/>
      <c r="S6"/>
      <c r="T6"/>
      <c r="U6"/>
      <c r="V6"/>
      <c r="W6"/>
      <c r="X6"/>
      <c r="Y6"/>
    </row>
    <row r="7" spans="1:25" ht="16" thickBot="1">
      <c r="A7" s="757">
        <v>2019</v>
      </c>
      <c r="B7" s="758"/>
      <c r="C7" s="758"/>
      <c r="D7" s="758"/>
      <c r="E7" s="758"/>
      <c r="F7" s="758"/>
      <c r="G7" s="758"/>
      <c r="H7" s="758"/>
      <c r="I7" s="758"/>
      <c r="J7" s="758"/>
      <c r="K7" s="758"/>
      <c r="L7" s="759" t="s">
        <v>160</v>
      </c>
      <c r="M7" s="758"/>
      <c r="N7" s="760"/>
      <c r="O7" s="758"/>
      <c r="P7" s="761">
        <v>2019</v>
      </c>
      <c r="Q7" s="758"/>
      <c r="R7"/>
      <c r="S7"/>
      <c r="T7"/>
      <c r="U7"/>
      <c r="V7"/>
      <c r="W7"/>
      <c r="X7"/>
      <c r="Y7"/>
    </row>
    <row r="8" spans="1:25" ht="13.5" thickBot="1">
      <c r="A8" s="762"/>
      <c r="B8" s="763" t="s">
        <v>161</v>
      </c>
      <c r="C8" s="763" t="s">
        <v>162</v>
      </c>
      <c r="D8" s="763" t="s">
        <v>163</v>
      </c>
      <c r="E8" s="763" t="s">
        <v>164</v>
      </c>
      <c r="F8" s="763" t="s">
        <v>165</v>
      </c>
      <c r="G8" s="763" t="s">
        <v>166</v>
      </c>
      <c r="H8" s="763" t="s">
        <v>167</v>
      </c>
      <c r="I8" s="763" t="s">
        <v>168</v>
      </c>
      <c r="J8" s="763" t="s">
        <v>169</v>
      </c>
      <c r="K8" s="763" t="s">
        <v>170</v>
      </c>
      <c r="L8" s="763" t="s">
        <v>171</v>
      </c>
      <c r="M8" s="764" t="s">
        <v>172</v>
      </c>
      <c r="N8" s="760"/>
      <c r="O8" s="758"/>
      <c r="P8" s="765"/>
      <c r="Q8" s="766" t="s">
        <v>173</v>
      </c>
      <c r="R8"/>
      <c r="S8"/>
      <c r="T8"/>
      <c r="U8"/>
      <c r="V8"/>
      <c r="W8"/>
      <c r="X8"/>
      <c r="Y8"/>
    </row>
    <row r="9" spans="1:25" ht="13.5" thickBot="1">
      <c r="A9" s="767" t="s">
        <v>174</v>
      </c>
      <c r="B9" s="768">
        <v>13097.004154604951</v>
      </c>
      <c r="C9" s="769">
        <v>12684.171057134958</v>
      </c>
      <c r="D9" s="768">
        <v>12703.509633034411</v>
      </c>
      <c r="E9" s="768">
        <v>12436.800440153134</v>
      </c>
      <c r="F9" s="768">
        <v>12345.728489197405</v>
      </c>
      <c r="G9" s="768">
        <v>11989.180954677902</v>
      </c>
      <c r="H9" s="768">
        <v>11291.15714648953</v>
      </c>
      <c r="I9" s="768">
        <v>11799.833529820378</v>
      </c>
      <c r="J9" s="770">
        <v>11695.57156423378</v>
      </c>
      <c r="K9" s="768">
        <v>11797.730210590606</v>
      </c>
      <c r="L9" s="768">
        <v>12118.735934309996</v>
      </c>
      <c r="M9" s="771">
        <v>12222.309074775932</v>
      </c>
      <c r="N9" s="760"/>
      <c r="O9" s="758"/>
      <c r="P9" s="772" t="s">
        <v>174</v>
      </c>
      <c r="Q9" s="773">
        <v>12171.089276441808</v>
      </c>
      <c r="R9"/>
      <c r="S9"/>
      <c r="T9"/>
      <c r="U9"/>
      <c r="V9"/>
      <c r="W9"/>
      <c r="X9"/>
      <c r="Y9"/>
    </row>
    <row r="10" spans="1:25" ht="13">
      <c r="A10" s="774" t="s">
        <v>179</v>
      </c>
      <c r="B10" s="775">
        <v>12988.229233268361</v>
      </c>
      <c r="C10" s="776">
        <v>13031.089618528611</v>
      </c>
      <c r="D10" s="777">
        <v>12400.045892682925</v>
      </c>
      <c r="E10" s="775">
        <v>12497.066246851389</v>
      </c>
      <c r="F10" s="775">
        <v>12312.575788643535</v>
      </c>
      <c r="G10" s="775">
        <v>11785.570106907893</v>
      </c>
      <c r="H10" s="775">
        <v>11145.261363102236</v>
      </c>
      <c r="I10" s="775">
        <v>12014.568933508892</v>
      </c>
      <c r="J10" s="778">
        <v>11566.950929507175</v>
      </c>
      <c r="K10" s="775">
        <v>12060.398568329721</v>
      </c>
      <c r="L10" s="775">
        <v>12325.822063492065</v>
      </c>
      <c r="M10" s="779">
        <v>12211.818032159268</v>
      </c>
      <c r="N10" s="760"/>
      <c r="O10" s="758"/>
      <c r="P10" s="780" t="s">
        <v>179</v>
      </c>
      <c r="Q10" s="781">
        <v>12139.562253413582</v>
      </c>
      <c r="R10"/>
      <c r="S10"/>
      <c r="T10"/>
      <c r="U10"/>
      <c r="V10"/>
      <c r="W10"/>
      <c r="X10"/>
      <c r="Y10"/>
    </row>
    <row r="11" spans="1:25" ht="13">
      <c r="A11" s="782" t="s">
        <v>175</v>
      </c>
      <c r="B11" s="783">
        <v>14030.74154673591</v>
      </c>
      <c r="C11" s="784">
        <v>13423.206102042845</v>
      </c>
      <c r="D11" s="783">
        <v>13350.258566551605</v>
      </c>
      <c r="E11" s="783">
        <v>12952.008674739422</v>
      </c>
      <c r="F11" s="783">
        <v>12714.496786649555</v>
      </c>
      <c r="G11" s="783">
        <v>12228.876814192541</v>
      </c>
      <c r="H11" s="783">
        <v>11570.90485622989</v>
      </c>
      <c r="I11" s="783">
        <v>12338.817183187308</v>
      </c>
      <c r="J11" s="783">
        <v>12128.42545753275</v>
      </c>
      <c r="K11" s="783">
        <v>12399.186362800923</v>
      </c>
      <c r="L11" s="783">
        <v>12795.433149533852</v>
      </c>
      <c r="M11" s="785">
        <v>12921.228396700371</v>
      </c>
      <c r="N11" s="760"/>
      <c r="O11" s="758"/>
      <c r="P11" s="780" t="s">
        <v>175</v>
      </c>
      <c r="Q11" s="786">
        <v>12736.926723981092</v>
      </c>
      <c r="R11"/>
      <c r="S11"/>
      <c r="T11"/>
      <c r="U11"/>
      <c r="V11"/>
      <c r="W11"/>
      <c r="X11"/>
      <c r="Y11"/>
    </row>
    <row r="12" spans="1:25" ht="13">
      <c r="A12" s="782" t="s">
        <v>176</v>
      </c>
      <c r="B12" s="783">
        <v>13875.267566076433</v>
      </c>
      <c r="C12" s="784">
        <v>13191.644451674416</v>
      </c>
      <c r="D12" s="783">
        <v>13160.242283296824</v>
      </c>
      <c r="E12" s="783">
        <v>12736.915408507588</v>
      </c>
      <c r="F12" s="783">
        <v>12414.167473994701</v>
      </c>
      <c r="G12" s="783">
        <v>11811.682069144254</v>
      </c>
      <c r="H12" s="783">
        <v>11216.262367325109</v>
      </c>
      <c r="I12" s="783">
        <v>12121.702664273735</v>
      </c>
      <c r="J12" s="783">
        <v>11851.896939155471</v>
      </c>
      <c r="K12" s="783">
        <v>12310.877136839459</v>
      </c>
      <c r="L12" s="783">
        <v>12715.43545872936</v>
      </c>
      <c r="M12" s="785">
        <v>12877.909602187496</v>
      </c>
      <c r="N12" s="760"/>
      <c r="O12" s="758"/>
      <c r="P12" s="780" t="s">
        <v>176</v>
      </c>
      <c r="Q12" s="786">
        <v>12496.86604352695</v>
      </c>
      <c r="R12"/>
      <c r="S12"/>
      <c r="T12"/>
      <c r="U12" s="112"/>
      <c r="V12"/>
      <c r="W12"/>
      <c r="X12"/>
      <c r="Y12"/>
    </row>
    <row r="13" spans="1:25" ht="13">
      <c r="A13" s="782" t="s">
        <v>177</v>
      </c>
      <c r="B13" s="783"/>
      <c r="C13" s="787"/>
      <c r="D13" s="783"/>
      <c r="E13" s="783"/>
      <c r="F13" s="783"/>
      <c r="G13" s="783">
        <v>11847.259206798866</v>
      </c>
      <c r="H13" s="783">
        <v>10212.64</v>
      </c>
      <c r="I13" s="783">
        <v>11431</v>
      </c>
      <c r="J13" s="783"/>
      <c r="K13" s="783"/>
      <c r="L13" s="783"/>
      <c r="M13" s="785"/>
      <c r="N13" s="760"/>
      <c r="O13" s="758"/>
      <c r="P13" s="780" t="s">
        <v>177</v>
      </c>
      <c r="Q13" s="786">
        <v>12223.033208241355</v>
      </c>
      <c r="R13"/>
      <c r="S13"/>
      <c r="T13"/>
      <c r="U13" s="112"/>
      <c r="V13"/>
      <c r="W13"/>
      <c r="X13"/>
      <c r="Y13"/>
    </row>
    <row r="14" spans="1:25" ht="13">
      <c r="A14" s="782" t="s">
        <v>71</v>
      </c>
      <c r="B14" s="783">
        <v>11016.435273215879</v>
      </c>
      <c r="C14" s="784">
        <v>10666.092979690597</v>
      </c>
      <c r="D14" s="783">
        <v>10906.563736752352</v>
      </c>
      <c r="E14" s="783">
        <v>10813.265482926516</v>
      </c>
      <c r="F14" s="783">
        <v>10882.550511099018</v>
      </c>
      <c r="G14" s="783">
        <v>10702.803775197364</v>
      </c>
      <c r="H14" s="783">
        <v>9978.5009716631357</v>
      </c>
      <c r="I14" s="783">
        <v>10138.454210471504</v>
      </c>
      <c r="J14" s="783">
        <v>10066.518700800318</v>
      </c>
      <c r="K14" s="783">
        <v>10207.22881650506</v>
      </c>
      <c r="L14" s="783">
        <v>10253.974707400655</v>
      </c>
      <c r="M14" s="785">
        <v>10316.67240328594</v>
      </c>
      <c r="N14" s="760"/>
      <c r="O14" s="758"/>
      <c r="P14" s="780" t="s">
        <v>71</v>
      </c>
      <c r="Q14" s="786">
        <v>10479.725608941915</v>
      </c>
      <c r="R14"/>
      <c r="S14"/>
      <c r="T14"/>
      <c r="U14" s="112"/>
      <c r="V14"/>
      <c r="W14"/>
      <c r="X14"/>
      <c r="Y14"/>
    </row>
    <row r="15" spans="1:25" ht="13.5" thickBot="1">
      <c r="A15" s="788" t="s">
        <v>178</v>
      </c>
      <c r="B15" s="783">
        <v>13526.782125454416</v>
      </c>
      <c r="C15" s="789">
        <v>13304.359447452311</v>
      </c>
      <c r="D15" s="790">
        <v>13381.446812429691</v>
      </c>
      <c r="E15" s="790">
        <v>13303.934942938567</v>
      </c>
      <c r="F15" s="790">
        <v>13241.320895609353</v>
      </c>
      <c r="G15" s="790">
        <v>13044.246213486927</v>
      </c>
      <c r="H15" s="790">
        <v>12473.680771982421</v>
      </c>
      <c r="I15" s="790">
        <v>12708.58078202419</v>
      </c>
      <c r="J15" s="783">
        <v>12836.590469304007</v>
      </c>
      <c r="K15" s="783">
        <v>12864.967865200817</v>
      </c>
      <c r="L15" s="790">
        <v>13101.960516060417</v>
      </c>
      <c r="M15" s="791">
        <v>13163.845129929141</v>
      </c>
      <c r="N15" s="760"/>
      <c r="O15" s="758"/>
      <c r="P15" s="792" t="s">
        <v>178</v>
      </c>
      <c r="Q15" s="793">
        <v>13072.210144053273</v>
      </c>
      <c r="R15"/>
      <c r="S15"/>
      <c r="T15"/>
      <c r="U15" s="112"/>
      <c r="V15"/>
      <c r="W15"/>
      <c r="X15"/>
      <c r="Y15"/>
    </row>
    <row r="16" spans="1:25" ht="13">
      <c r="A16" s="754"/>
      <c r="B16" s="754"/>
      <c r="C16" s="754"/>
      <c r="D16" s="754"/>
      <c r="E16" s="754"/>
      <c r="F16" s="754"/>
      <c r="G16" s="754"/>
      <c r="H16" s="754"/>
      <c r="I16" s="754"/>
      <c r="J16" s="754"/>
      <c r="K16" s="754"/>
      <c r="L16" s="754"/>
      <c r="M16" s="754"/>
      <c r="N16" s="754"/>
      <c r="O16" s="754"/>
      <c r="P16" s="754"/>
      <c r="Q16" s="754"/>
      <c r="R16"/>
      <c r="S16"/>
      <c r="T16"/>
      <c r="U16" s="112"/>
      <c r="V16"/>
      <c r="W16"/>
      <c r="X16"/>
      <c r="Y16"/>
    </row>
    <row r="17" spans="1:25" ht="16" thickBot="1">
      <c r="A17" s="757">
        <v>2020</v>
      </c>
      <c r="B17" s="758"/>
      <c r="C17" s="758"/>
      <c r="D17" s="758"/>
      <c r="E17" s="758"/>
      <c r="F17" s="758"/>
      <c r="G17" s="758"/>
      <c r="H17" s="758"/>
      <c r="I17" s="758"/>
      <c r="J17" s="758"/>
      <c r="K17" s="758"/>
      <c r="L17" s="759" t="s">
        <v>160</v>
      </c>
      <c r="M17" s="758"/>
      <c r="N17" s="760"/>
      <c r="O17" s="758"/>
      <c r="P17" s="761">
        <v>2021</v>
      </c>
      <c r="Q17" s="758"/>
      <c r="R17"/>
      <c r="S17"/>
      <c r="T17"/>
      <c r="U17" s="112"/>
      <c r="V17"/>
      <c r="W17"/>
      <c r="X17"/>
      <c r="Y17"/>
    </row>
    <row r="18" spans="1:25" ht="13.5" thickBot="1">
      <c r="A18" s="762"/>
      <c r="B18" s="763" t="s">
        <v>161</v>
      </c>
      <c r="C18" s="763" t="s">
        <v>162</v>
      </c>
      <c r="D18" s="763" t="s">
        <v>163</v>
      </c>
      <c r="E18" s="763" t="s">
        <v>164</v>
      </c>
      <c r="F18" s="763" t="s">
        <v>165</v>
      </c>
      <c r="G18" s="763" t="s">
        <v>166</v>
      </c>
      <c r="H18" s="763" t="s">
        <v>167</v>
      </c>
      <c r="I18" s="763" t="s">
        <v>168</v>
      </c>
      <c r="J18" s="763" t="s">
        <v>169</v>
      </c>
      <c r="K18" s="763" t="s">
        <v>170</v>
      </c>
      <c r="L18" s="763" t="s">
        <v>171</v>
      </c>
      <c r="M18" s="764" t="s">
        <v>172</v>
      </c>
      <c r="N18" s="760"/>
      <c r="O18" s="758"/>
      <c r="P18" s="765"/>
      <c r="Q18" s="766" t="s">
        <v>173</v>
      </c>
      <c r="R18"/>
      <c r="S18"/>
      <c r="T18"/>
      <c r="U18"/>
      <c r="V18"/>
      <c r="W18"/>
      <c r="X18"/>
      <c r="Y18"/>
    </row>
    <row r="19" spans="1:25" ht="13.5" thickBot="1">
      <c r="A19" s="767" t="s">
        <v>174</v>
      </c>
      <c r="B19" s="794">
        <v>12293.668</v>
      </c>
      <c r="C19" s="794">
        <v>12396.350180400879</v>
      </c>
      <c r="D19" s="768">
        <v>12086.149992818097</v>
      </c>
      <c r="E19" s="768">
        <v>11603.106305993873</v>
      </c>
      <c r="F19" s="768">
        <v>11482.267355568953</v>
      </c>
      <c r="G19" s="768">
        <v>11953</v>
      </c>
      <c r="H19" s="768">
        <v>11835.808663529599</v>
      </c>
      <c r="I19" s="768">
        <v>12357.44353681061</v>
      </c>
      <c r="J19" s="770">
        <v>12414.228648418182</v>
      </c>
      <c r="K19" s="768">
        <v>12328.00888657319</v>
      </c>
      <c r="L19" s="768">
        <v>12268.883311067566</v>
      </c>
      <c r="M19" s="771">
        <v>12719.950048353872</v>
      </c>
      <c r="N19" s="760"/>
      <c r="O19" s="758"/>
      <c r="P19" s="772" t="s">
        <v>174</v>
      </c>
      <c r="Q19" s="773">
        <v>12170.057750049617</v>
      </c>
      <c r="R19"/>
      <c r="S19"/>
      <c r="T19"/>
      <c r="U19"/>
      <c r="V19"/>
      <c r="W19"/>
      <c r="X19"/>
      <c r="Y19"/>
    </row>
    <row r="20" spans="1:25" ht="13">
      <c r="A20" s="795" t="s">
        <v>179</v>
      </c>
      <c r="B20" s="796">
        <v>12386.300999999999</v>
      </c>
      <c r="C20" s="796">
        <v>12278.283069066147</v>
      </c>
      <c r="D20" s="796">
        <v>11949.087602008787</v>
      </c>
      <c r="E20" s="797">
        <v>11425.366477832513</v>
      </c>
      <c r="F20" s="797">
        <v>10861.813765366691</v>
      </c>
      <c r="G20" s="797">
        <v>11785</v>
      </c>
      <c r="H20" s="797">
        <v>12082.539061795218</v>
      </c>
      <c r="I20" s="797">
        <v>12657.339090422689</v>
      </c>
      <c r="J20" s="798">
        <v>12557.838567799301</v>
      </c>
      <c r="K20" s="797">
        <v>12510.25230430529</v>
      </c>
      <c r="L20" s="797">
        <v>12599.191885182312</v>
      </c>
      <c r="M20" s="799">
        <v>13189.330848045396</v>
      </c>
      <c r="N20" s="760"/>
      <c r="O20" s="758"/>
      <c r="P20" s="780" t="s">
        <v>179</v>
      </c>
      <c r="Q20" s="781">
        <v>12341.703778245606</v>
      </c>
      <c r="R20"/>
      <c r="S20"/>
      <c r="T20"/>
      <c r="U20"/>
      <c r="V20"/>
      <c r="W20"/>
      <c r="X20"/>
      <c r="Y20"/>
    </row>
    <row r="21" spans="1:25" ht="13">
      <c r="A21" s="782" t="s">
        <v>175</v>
      </c>
      <c r="B21" s="800">
        <v>12953.451999999999</v>
      </c>
      <c r="C21" s="800">
        <v>12955.442846668257</v>
      </c>
      <c r="D21" s="783">
        <v>12559.678894534463</v>
      </c>
      <c r="E21" s="783">
        <v>12200.715185932797</v>
      </c>
      <c r="F21" s="783">
        <v>12043.432584369706</v>
      </c>
      <c r="G21" s="783">
        <v>12461</v>
      </c>
      <c r="H21" s="783">
        <v>12377.61476700648</v>
      </c>
      <c r="I21" s="783">
        <v>13184.53468439781</v>
      </c>
      <c r="J21" s="783">
        <v>13209.827982744415</v>
      </c>
      <c r="K21" s="783">
        <v>13257.606161299784</v>
      </c>
      <c r="L21" s="783">
        <v>13488.06045421349</v>
      </c>
      <c r="M21" s="785">
        <v>13948.219326498986</v>
      </c>
      <c r="N21" s="760"/>
      <c r="O21" s="758"/>
      <c r="P21" s="780" t="s">
        <v>175</v>
      </c>
      <c r="Q21" s="786">
        <v>12893.07500798921</v>
      </c>
      <c r="R21"/>
      <c r="S21"/>
      <c r="T21"/>
      <c r="U21"/>
      <c r="V21"/>
      <c r="W21"/>
      <c r="X21"/>
      <c r="Y21"/>
    </row>
    <row r="22" spans="1:25" ht="13">
      <c r="A22" s="782" t="s">
        <v>176</v>
      </c>
      <c r="B22" s="800">
        <v>12820.403</v>
      </c>
      <c r="C22" s="800">
        <v>12812.960174322563</v>
      </c>
      <c r="D22" s="783">
        <v>12404.011122590871</v>
      </c>
      <c r="E22" s="783">
        <v>12093.68836494103</v>
      </c>
      <c r="F22" s="783">
        <v>11923.112759720469</v>
      </c>
      <c r="G22" s="783">
        <v>12340</v>
      </c>
      <c r="H22" s="783">
        <v>12218.579332235504</v>
      </c>
      <c r="I22" s="783">
        <v>13155.442783450688</v>
      </c>
      <c r="J22" s="783">
        <v>13187.221007065826</v>
      </c>
      <c r="K22" s="783">
        <v>13185.675775486045</v>
      </c>
      <c r="L22" s="783">
        <v>13410.314130675239</v>
      </c>
      <c r="M22" s="785">
        <v>13871.568263480342</v>
      </c>
      <c r="N22" s="760"/>
      <c r="O22" s="758"/>
      <c r="P22" s="780" t="s">
        <v>176</v>
      </c>
      <c r="Q22" s="786">
        <v>12777.362324998021</v>
      </c>
      <c r="R22"/>
      <c r="S22"/>
      <c r="T22"/>
      <c r="U22"/>
      <c r="V22"/>
      <c r="W22"/>
      <c r="X22"/>
      <c r="Y22"/>
    </row>
    <row r="23" spans="1:25" ht="18.5">
      <c r="A23" s="782" t="s">
        <v>177</v>
      </c>
      <c r="B23" s="800"/>
      <c r="C23" s="801"/>
      <c r="D23" s="783"/>
      <c r="E23" s="783"/>
      <c r="F23" s="783">
        <v>12115.686274509804</v>
      </c>
      <c r="G23" s="783">
        <v>13265</v>
      </c>
      <c r="H23" s="783">
        <v>14324.08</v>
      </c>
      <c r="I23" s="783"/>
      <c r="J23" s="783"/>
      <c r="K23" s="783"/>
      <c r="L23" s="783"/>
      <c r="M23" s="785"/>
      <c r="N23" s="760"/>
      <c r="O23" s="758"/>
      <c r="P23" s="780" t="s">
        <v>177</v>
      </c>
      <c r="Q23" s="786">
        <v>13124.888063427803</v>
      </c>
      <c r="R23"/>
      <c r="S23"/>
      <c r="T23" s="360"/>
      <c r="U23" s="361"/>
      <c r="V23" s="361"/>
      <c r="W23" s="361"/>
      <c r="X23" s="361"/>
      <c r="Y23"/>
    </row>
    <row r="24" spans="1:25" ht="13">
      <c r="A24" s="782" t="s">
        <v>71</v>
      </c>
      <c r="B24" s="800">
        <v>10382.365</v>
      </c>
      <c r="C24" s="800">
        <v>10554.510985315916</v>
      </c>
      <c r="D24" s="783">
        <v>10508.256746814872</v>
      </c>
      <c r="E24" s="783">
        <v>9974.3926900629413</v>
      </c>
      <c r="F24" s="783">
        <v>9676.7357563537662</v>
      </c>
      <c r="G24" s="783">
        <v>10168</v>
      </c>
      <c r="H24" s="783">
        <v>10231.011342407664</v>
      </c>
      <c r="I24" s="783">
        <v>10322.937716844957</v>
      </c>
      <c r="J24" s="783">
        <v>10515.692045277079</v>
      </c>
      <c r="K24" s="783">
        <v>10500.779806665369</v>
      </c>
      <c r="L24" s="783">
        <v>10033.162037806949</v>
      </c>
      <c r="M24" s="785">
        <v>10425.373902081596</v>
      </c>
      <c r="N24" s="760"/>
      <c r="O24" s="758"/>
      <c r="P24" s="780" t="s">
        <v>71</v>
      </c>
      <c r="Q24" s="786">
        <v>10300.833122420103</v>
      </c>
      <c r="R24"/>
      <c r="S24"/>
      <c r="T24"/>
      <c r="U24"/>
      <c r="V24"/>
      <c r="W24"/>
      <c r="X24"/>
      <c r="Y24"/>
    </row>
    <row r="25" spans="1:25" ht="13.5" thickBot="1">
      <c r="A25" s="788" t="s">
        <v>178</v>
      </c>
      <c r="B25" s="802">
        <v>13188.183000000001</v>
      </c>
      <c r="C25" s="802">
        <v>13234.41829236263</v>
      </c>
      <c r="D25" s="790">
        <v>12868.44290816252</v>
      </c>
      <c r="E25" s="790">
        <v>12394.03887979182</v>
      </c>
      <c r="F25" s="790">
        <v>12244.396919750789</v>
      </c>
      <c r="G25" s="790">
        <v>12579</v>
      </c>
      <c r="H25" s="790">
        <v>12568.820974865377</v>
      </c>
      <c r="I25" s="783">
        <v>12894.875569157652</v>
      </c>
      <c r="J25" s="783">
        <v>13049.577112784067</v>
      </c>
      <c r="K25" s="790">
        <v>13089.158608739113</v>
      </c>
      <c r="L25" s="790">
        <v>13055.204323581807</v>
      </c>
      <c r="M25" s="791">
        <v>13341.939160902748</v>
      </c>
      <c r="N25" s="760"/>
      <c r="O25" s="758"/>
      <c r="P25" s="792" t="s">
        <v>178</v>
      </c>
      <c r="Q25" s="793">
        <v>12892.589567786512</v>
      </c>
      <c r="R25"/>
      <c r="S25"/>
      <c r="T25"/>
      <c r="U25"/>
      <c r="V25"/>
      <c r="W25"/>
      <c r="X25"/>
      <c r="Y25"/>
    </row>
    <row r="26" spans="1:25" ht="13">
      <c r="A26" s="754"/>
      <c r="B26" s="754"/>
      <c r="C26" s="754"/>
      <c r="D26" s="754"/>
      <c r="E26" s="754"/>
      <c r="F26" s="754"/>
      <c r="G26" s="754"/>
      <c r="H26" s="754"/>
      <c r="I26" s="754"/>
      <c r="J26" s="754"/>
      <c r="K26" s="754"/>
      <c r="L26" s="754"/>
      <c r="M26" s="754"/>
      <c r="N26" s="754"/>
      <c r="O26" s="754"/>
      <c r="P26" s="754"/>
      <c r="Q26" s="754"/>
      <c r="R26"/>
      <c r="S26"/>
      <c r="T26"/>
      <c r="U26"/>
      <c r="V26"/>
      <c r="W26"/>
      <c r="X26"/>
      <c r="Y26"/>
    </row>
    <row r="27" spans="1:25" ht="16" thickBot="1">
      <c r="A27" s="757">
        <v>2021</v>
      </c>
      <c r="B27" s="758"/>
      <c r="C27" s="758"/>
      <c r="D27" s="758"/>
      <c r="E27" s="758"/>
      <c r="F27" s="758"/>
      <c r="G27" s="758"/>
      <c r="H27" s="758"/>
      <c r="I27" s="758"/>
      <c r="J27" s="758"/>
      <c r="K27" s="758"/>
      <c r="L27" s="759" t="s">
        <v>160</v>
      </c>
      <c r="M27" s="758"/>
      <c r="N27" s="760"/>
      <c r="O27" s="758"/>
      <c r="P27" s="761">
        <v>2021</v>
      </c>
      <c r="Q27" s="758"/>
      <c r="R27"/>
      <c r="S27"/>
      <c r="T27"/>
      <c r="U27"/>
      <c r="V27"/>
      <c r="W27"/>
      <c r="X27"/>
      <c r="Y27"/>
    </row>
    <row r="28" spans="1:25" ht="13.5" thickBot="1">
      <c r="A28" s="762"/>
      <c r="B28" s="763" t="s">
        <v>161</v>
      </c>
      <c r="C28" s="763" t="s">
        <v>162</v>
      </c>
      <c r="D28" s="763" t="s">
        <v>163</v>
      </c>
      <c r="E28" s="763" t="s">
        <v>164</v>
      </c>
      <c r="F28" s="763" t="s">
        <v>165</v>
      </c>
      <c r="G28" s="763" t="s">
        <v>166</v>
      </c>
      <c r="H28" s="763" t="s">
        <v>167</v>
      </c>
      <c r="I28" s="763" t="s">
        <v>168</v>
      </c>
      <c r="J28" s="763" t="s">
        <v>169</v>
      </c>
      <c r="K28" s="763" t="s">
        <v>170</v>
      </c>
      <c r="L28" s="763" t="s">
        <v>171</v>
      </c>
      <c r="M28" s="764" t="s">
        <v>172</v>
      </c>
      <c r="N28" s="760"/>
      <c r="O28" s="758"/>
      <c r="P28" s="765"/>
      <c r="Q28" s="766" t="s">
        <v>173</v>
      </c>
      <c r="R28"/>
      <c r="S28"/>
      <c r="T28"/>
      <c r="U28"/>
      <c r="V28"/>
      <c r="W28"/>
      <c r="X28"/>
      <c r="Y28"/>
    </row>
    <row r="29" spans="1:25" ht="13.5" thickBot="1">
      <c r="A29" s="767" t="s">
        <v>174</v>
      </c>
      <c r="B29" s="794">
        <v>13099.017951399237</v>
      </c>
      <c r="C29" s="794">
        <v>13307.78858635882</v>
      </c>
      <c r="D29" s="768">
        <v>13238.317612811576</v>
      </c>
      <c r="E29" s="768">
        <v>13807.347551681361</v>
      </c>
      <c r="F29" s="768">
        <v>13948.773938291319</v>
      </c>
      <c r="G29" s="768">
        <v>14461.00340152424</v>
      </c>
      <c r="H29" s="768">
        <v>14343.144813044266</v>
      </c>
      <c r="I29" s="768">
        <v>15088.936100433839</v>
      </c>
      <c r="J29" s="770">
        <v>15249.008715386459</v>
      </c>
      <c r="K29" s="768">
        <v>17001.030199930741</v>
      </c>
      <c r="L29" s="768">
        <v>18199.614553757132</v>
      </c>
      <c r="M29" s="771">
        <v>18385.488024567923</v>
      </c>
      <c r="N29" s="760"/>
      <c r="O29" s="758"/>
      <c r="P29" s="772" t="s">
        <v>174</v>
      </c>
      <c r="Q29" s="773">
        <v>15034.347753900318</v>
      </c>
      <c r="R29"/>
      <c r="S29"/>
      <c r="T29"/>
      <c r="U29"/>
      <c r="V29"/>
      <c r="W29"/>
      <c r="X29"/>
      <c r="Y29"/>
    </row>
    <row r="30" spans="1:25" ht="13">
      <c r="A30" s="795" t="s">
        <v>179</v>
      </c>
      <c r="B30" s="796">
        <v>12962.478179218298</v>
      </c>
      <c r="C30" s="796">
        <v>12712.047174603171</v>
      </c>
      <c r="D30" s="796">
        <v>12872.168801775142</v>
      </c>
      <c r="E30" s="797">
        <v>13794.42593030492</v>
      </c>
      <c r="F30" s="797">
        <v>13139.682053775745</v>
      </c>
      <c r="G30" s="797">
        <v>13972.332217347279</v>
      </c>
      <c r="H30" s="797">
        <v>13869.347861369399</v>
      </c>
      <c r="I30" s="797">
        <v>14859.192772334292</v>
      </c>
      <c r="J30" s="798">
        <v>15736.035718119369</v>
      </c>
      <c r="K30" s="797">
        <v>17510.500637738332</v>
      </c>
      <c r="L30" s="797">
        <v>19165.098770465484</v>
      </c>
      <c r="M30" s="799">
        <v>17914.420099009905</v>
      </c>
      <c r="N30" s="760"/>
      <c r="O30" s="758"/>
      <c r="P30" s="780" t="s">
        <v>179</v>
      </c>
      <c r="Q30" s="781">
        <v>15938.483131201114</v>
      </c>
      <c r="R30"/>
      <c r="S30"/>
      <c r="T30"/>
      <c r="U30"/>
      <c r="V30"/>
      <c r="W30"/>
      <c r="X30"/>
      <c r="Y30"/>
    </row>
    <row r="31" spans="1:25" ht="13">
      <c r="A31" s="782" t="s">
        <v>175</v>
      </c>
      <c r="B31" s="800">
        <v>14233.837381686944</v>
      </c>
      <c r="C31" s="800">
        <v>14350.900896684501</v>
      </c>
      <c r="D31" s="783">
        <v>14067.897655256656</v>
      </c>
      <c r="E31" s="783">
        <v>14670.253576655356</v>
      </c>
      <c r="F31" s="783">
        <v>14787.481530115097</v>
      </c>
      <c r="G31" s="783">
        <v>15275.210714213275</v>
      </c>
      <c r="H31" s="783">
        <v>15363.861791104631</v>
      </c>
      <c r="I31" s="783">
        <v>16350.848780182399</v>
      </c>
      <c r="J31" s="783">
        <v>16599.245092558744</v>
      </c>
      <c r="K31" s="783">
        <v>18726.47766076864</v>
      </c>
      <c r="L31" s="783">
        <v>19905.235984883784</v>
      </c>
      <c r="M31" s="785">
        <v>20067.911354433712</v>
      </c>
      <c r="N31" s="760"/>
      <c r="O31" s="758"/>
      <c r="P31" s="780" t="s">
        <v>175</v>
      </c>
      <c r="Q31" s="786">
        <v>16145.77271971192</v>
      </c>
      <c r="R31"/>
      <c r="S31"/>
      <c r="T31"/>
      <c r="U31"/>
      <c r="V31"/>
      <c r="W31"/>
      <c r="X31"/>
      <c r="Y31"/>
    </row>
    <row r="32" spans="1:25" ht="13">
      <c r="A32" s="782" t="s">
        <v>176</v>
      </c>
      <c r="B32" s="800">
        <v>14226.385547626593</v>
      </c>
      <c r="C32" s="800">
        <v>14299.191515290229</v>
      </c>
      <c r="D32" s="783">
        <v>13991.300512971718</v>
      </c>
      <c r="E32" s="783">
        <v>14655.922859268447</v>
      </c>
      <c r="F32" s="783">
        <v>14814.46153340644</v>
      </c>
      <c r="G32" s="783">
        <v>15261.833099361414</v>
      </c>
      <c r="H32" s="783">
        <v>15336.715000402453</v>
      </c>
      <c r="I32" s="783">
        <v>16332.579232026799</v>
      </c>
      <c r="J32" s="783">
        <v>16579.883460903056</v>
      </c>
      <c r="K32" s="783">
        <v>18784.163621146959</v>
      </c>
      <c r="L32" s="783">
        <v>19784.228158990474</v>
      </c>
      <c r="M32" s="785">
        <v>19685.637978475796</v>
      </c>
      <c r="N32" s="760"/>
      <c r="O32" s="758"/>
      <c r="P32" s="780" t="s">
        <v>176</v>
      </c>
      <c r="Q32" s="786">
        <v>15822.043041911318</v>
      </c>
      <c r="R32"/>
      <c r="S32"/>
      <c r="T32"/>
      <c r="U32"/>
      <c r="V32"/>
      <c r="W32"/>
      <c r="X32"/>
      <c r="Y32"/>
    </row>
    <row r="33" spans="1:25" ht="13">
      <c r="A33" s="782" t="s">
        <v>177</v>
      </c>
      <c r="B33" s="800"/>
      <c r="C33" s="801"/>
      <c r="D33" s="783"/>
      <c r="E33" s="783"/>
      <c r="F33" s="783"/>
      <c r="G33" s="783"/>
      <c r="H33" s="783"/>
      <c r="I33" s="783"/>
      <c r="J33" s="783"/>
      <c r="K33" s="783"/>
      <c r="L33" s="783"/>
      <c r="M33" s="785"/>
      <c r="N33" s="760"/>
      <c r="O33" s="758"/>
      <c r="P33" s="780" t="s">
        <v>177</v>
      </c>
      <c r="Q33" s="786">
        <v>17630.247312702155</v>
      </c>
      <c r="R33"/>
      <c r="S33"/>
      <c r="T33"/>
      <c r="U33"/>
      <c r="V33"/>
      <c r="W33"/>
      <c r="X33"/>
      <c r="Y33"/>
    </row>
    <row r="34" spans="1:25" ht="13">
      <c r="A34" s="782" t="s">
        <v>71</v>
      </c>
      <c r="B34" s="800">
        <v>10785.338573682167</v>
      </c>
      <c r="C34" s="800">
        <v>11016.617874284919</v>
      </c>
      <c r="D34" s="783">
        <v>11437.705938088196</v>
      </c>
      <c r="E34" s="783">
        <v>11725.521266017138</v>
      </c>
      <c r="F34" s="783">
        <v>11981.721187626732</v>
      </c>
      <c r="G34" s="783">
        <v>12387.476553330009</v>
      </c>
      <c r="H34" s="783">
        <v>12317.245513392614</v>
      </c>
      <c r="I34" s="783">
        <v>12540.109883888001</v>
      </c>
      <c r="J34" s="783">
        <v>12878.83435312495</v>
      </c>
      <c r="K34" s="783">
        <v>14239.55711691917</v>
      </c>
      <c r="L34" s="783">
        <v>15687.582852889065</v>
      </c>
      <c r="M34" s="785">
        <v>15856.862387184667</v>
      </c>
      <c r="N34" s="760"/>
      <c r="O34" s="758"/>
      <c r="P34" s="780" t="s">
        <v>71</v>
      </c>
      <c r="Q34" s="786">
        <v>12932.241067353638</v>
      </c>
      <c r="R34"/>
      <c r="S34"/>
      <c r="T34"/>
      <c r="U34"/>
      <c r="V34"/>
      <c r="W34"/>
      <c r="X34"/>
      <c r="Y34"/>
    </row>
    <row r="35" spans="1:25" ht="13.5" thickBot="1">
      <c r="A35" s="788" t="s">
        <v>178</v>
      </c>
      <c r="B35" s="802">
        <v>13610.506172235782</v>
      </c>
      <c r="C35" s="802">
        <v>13809.675623791112</v>
      </c>
      <c r="D35" s="790">
        <v>13711.642486022662</v>
      </c>
      <c r="E35" s="790">
        <v>14163.993257034979</v>
      </c>
      <c r="F35" s="790">
        <v>14239.310346798155</v>
      </c>
      <c r="G35" s="790">
        <v>14632.573842803024</v>
      </c>
      <c r="H35" s="790">
        <v>14730.458329960993</v>
      </c>
      <c r="I35" s="783">
        <v>15347.847998544932</v>
      </c>
      <c r="J35" s="783">
        <v>15688.694727641208</v>
      </c>
      <c r="K35" s="790">
        <v>17761.804158884457</v>
      </c>
      <c r="L35" s="790">
        <v>18883.179797492216</v>
      </c>
      <c r="M35" s="791">
        <v>18932.073880029395</v>
      </c>
      <c r="N35" s="760"/>
      <c r="O35" s="758"/>
      <c r="P35" s="792" t="s">
        <v>178</v>
      </c>
      <c r="Q35" s="793">
        <v>15464.407576145763</v>
      </c>
      <c r="R35"/>
      <c r="S35"/>
      <c r="T35"/>
      <c r="U35"/>
      <c r="V35"/>
      <c r="W35"/>
      <c r="X35"/>
      <c r="Y35"/>
    </row>
    <row r="36" spans="1:25" ht="13">
      <c r="A36" s="803"/>
      <c r="B36" s="804"/>
      <c r="C36" s="804"/>
      <c r="D36" s="805"/>
      <c r="E36" s="805"/>
      <c r="F36" s="805"/>
      <c r="G36" s="805"/>
      <c r="H36" s="805"/>
      <c r="I36" s="805"/>
      <c r="J36" s="805"/>
      <c r="K36" s="805"/>
      <c r="L36" s="805"/>
      <c r="M36" s="805"/>
      <c r="N36" s="805"/>
      <c r="O36" s="803"/>
      <c r="P36" s="803"/>
      <c r="Q36" s="805"/>
      <c r="R36"/>
      <c r="S36"/>
      <c r="T36"/>
      <c r="U36"/>
      <c r="V36"/>
      <c r="W36"/>
      <c r="X36"/>
      <c r="Y36"/>
    </row>
    <row r="37" spans="1:25" ht="16" thickBot="1">
      <c r="A37" s="757">
        <v>2022</v>
      </c>
      <c r="B37" s="758"/>
      <c r="C37" s="758"/>
      <c r="D37" s="758"/>
      <c r="E37" s="758"/>
      <c r="F37" s="758"/>
      <c r="G37" s="758"/>
      <c r="H37" s="758"/>
      <c r="I37" s="758"/>
      <c r="J37" s="758"/>
      <c r="K37" s="758"/>
      <c r="L37" s="759" t="s">
        <v>160</v>
      </c>
      <c r="M37" s="758"/>
      <c r="N37" s="760"/>
      <c r="O37" s="758"/>
      <c r="P37" s="761">
        <v>2022</v>
      </c>
      <c r="Q37" s="758"/>
      <c r="R37"/>
      <c r="S37"/>
      <c r="T37"/>
      <c r="U37"/>
      <c r="V37"/>
      <c r="W37"/>
      <c r="X37"/>
      <c r="Y37"/>
    </row>
    <row r="38" spans="1:25" ht="13.5" thickBot="1">
      <c r="A38" s="762"/>
      <c r="B38" s="763" t="s">
        <v>161</v>
      </c>
      <c r="C38" s="763" t="s">
        <v>162</v>
      </c>
      <c r="D38" s="763" t="s">
        <v>163</v>
      </c>
      <c r="E38" s="763" t="s">
        <v>164</v>
      </c>
      <c r="F38" s="763" t="s">
        <v>165</v>
      </c>
      <c r="G38" s="763" t="s">
        <v>166</v>
      </c>
      <c r="H38" s="763" t="s">
        <v>167</v>
      </c>
      <c r="I38" s="763" t="s">
        <v>168</v>
      </c>
      <c r="J38" s="763" t="s">
        <v>169</v>
      </c>
      <c r="K38" s="763" t="s">
        <v>170</v>
      </c>
      <c r="L38" s="763" t="s">
        <v>171</v>
      </c>
      <c r="M38" s="764" t="s">
        <v>172</v>
      </c>
      <c r="N38" s="760"/>
      <c r="O38" s="758"/>
      <c r="P38" s="765"/>
      <c r="Q38" s="766" t="s">
        <v>173</v>
      </c>
      <c r="R38"/>
      <c r="S38"/>
      <c r="T38"/>
      <c r="U38"/>
      <c r="V38"/>
      <c r="W38"/>
      <c r="X38"/>
      <c r="Y38"/>
    </row>
    <row r="39" spans="1:25" ht="13.5" thickBot="1">
      <c r="A39" s="767" t="s">
        <v>174</v>
      </c>
      <c r="B39" s="794">
        <v>18584.854388058142</v>
      </c>
      <c r="C39" s="794">
        <v>19061.640628288158</v>
      </c>
      <c r="D39" s="768">
        <v>20294.215163541841</v>
      </c>
      <c r="E39" s="768">
        <v>22382.152265751229</v>
      </c>
      <c r="F39" s="768">
        <v>22663.607295143924</v>
      </c>
      <c r="G39" s="768">
        <v>21656.265224664887</v>
      </c>
      <c r="H39" s="768">
        <v>21088.130947012589</v>
      </c>
      <c r="I39" s="768">
        <v>22044.5596048351</v>
      </c>
      <c r="J39" s="770">
        <v>21476.807399744433</v>
      </c>
      <c r="K39" s="768">
        <v>21433.759411596424</v>
      </c>
      <c r="L39" s="768">
        <v>21571.849524913901</v>
      </c>
      <c r="M39" s="771">
        <v>21038.488245919187</v>
      </c>
      <c r="N39" s="760"/>
      <c r="O39" s="758"/>
      <c r="P39" s="772" t="s">
        <v>174</v>
      </c>
      <c r="Q39" s="773">
        <v>21146.943097893545</v>
      </c>
      <c r="R39"/>
      <c r="S39"/>
      <c r="T39"/>
      <c r="U39"/>
      <c r="V39"/>
      <c r="W39"/>
      <c r="X39"/>
      <c r="Y39"/>
    </row>
    <row r="40" spans="1:25" ht="13">
      <c r="A40" s="795" t="s">
        <v>179</v>
      </c>
      <c r="B40" s="796">
        <v>19401.189317269065</v>
      </c>
      <c r="C40" s="796">
        <v>18768.122079575594</v>
      </c>
      <c r="D40" s="796">
        <v>20782.536703677448</v>
      </c>
      <c r="E40" s="797">
        <v>22056.544408675029</v>
      </c>
      <c r="F40" s="797">
        <v>22834.880977831774</v>
      </c>
      <c r="G40" s="797">
        <v>20966.741574155654</v>
      </c>
      <c r="H40" s="797">
        <v>21492.117598290595</v>
      </c>
      <c r="I40" s="797">
        <v>21379.114258023514</v>
      </c>
      <c r="J40" s="798">
        <v>20572.334556962032</v>
      </c>
      <c r="K40" s="797">
        <v>21724.374225941425</v>
      </c>
      <c r="L40" s="797">
        <v>21527.750189069422</v>
      </c>
      <c r="M40" s="799">
        <v>20432.466808866593</v>
      </c>
      <c r="N40" s="760"/>
      <c r="O40" s="758"/>
      <c r="P40" s="780" t="s">
        <v>179</v>
      </c>
      <c r="Q40" s="781">
        <v>21131.820292193279</v>
      </c>
      <c r="R40"/>
      <c r="S40"/>
      <c r="T40"/>
      <c r="U40"/>
      <c r="V40"/>
      <c r="W40"/>
      <c r="X40"/>
      <c r="Y40"/>
    </row>
    <row r="41" spans="1:25" ht="13">
      <c r="A41" s="782" t="s">
        <v>175</v>
      </c>
      <c r="B41" s="800">
        <v>20010.993899012225</v>
      </c>
      <c r="C41" s="800">
        <v>20140.861353409993</v>
      </c>
      <c r="D41" s="783">
        <v>21320.985832864666</v>
      </c>
      <c r="E41" s="783">
        <v>23446.717787287645</v>
      </c>
      <c r="F41" s="783">
        <v>23578.051392670604</v>
      </c>
      <c r="G41" s="783">
        <v>22205.923722522413</v>
      </c>
      <c r="H41" s="783">
        <v>21722.775052540324</v>
      </c>
      <c r="I41" s="783">
        <v>23070.88250705961</v>
      </c>
      <c r="J41" s="783">
        <v>22429.185356400634</v>
      </c>
      <c r="K41" s="783">
        <v>22448.55051623697</v>
      </c>
      <c r="L41" s="783">
        <v>22643.496047776483</v>
      </c>
      <c r="M41" s="785">
        <v>22324.272786059049</v>
      </c>
      <c r="N41" s="760"/>
      <c r="O41" s="758"/>
      <c r="P41" s="780" t="s">
        <v>175</v>
      </c>
      <c r="Q41" s="786">
        <v>22130.496449450027</v>
      </c>
      <c r="R41"/>
      <c r="S41"/>
      <c r="T41"/>
      <c r="U41"/>
      <c r="V41"/>
      <c r="W41"/>
      <c r="X41"/>
      <c r="Y41"/>
    </row>
    <row r="42" spans="1:25" ht="13">
      <c r="A42" s="782" t="s">
        <v>176</v>
      </c>
      <c r="B42" s="800">
        <v>19889.952702294664</v>
      </c>
      <c r="C42" s="800">
        <v>20037.260203017402</v>
      </c>
      <c r="D42" s="783">
        <v>21181.469379763694</v>
      </c>
      <c r="E42" s="783">
        <v>23363.726507028186</v>
      </c>
      <c r="F42" s="783">
        <v>23471.641482074712</v>
      </c>
      <c r="G42" s="783">
        <v>21994.754754913643</v>
      </c>
      <c r="H42" s="783">
        <v>21590.825167465628</v>
      </c>
      <c r="I42" s="783">
        <v>23059.213900400511</v>
      </c>
      <c r="J42" s="783">
        <v>22254.528152330178</v>
      </c>
      <c r="K42" s="783">
        <v>22275.832773395356</v>
      </c>
      <c r="L42" s="783">
        <v>22556.405335094471</v>
      </c>
      <c r="M42" s="785">
        <v>22155.369286920275</v>
      </c>
      <c r="N42" s="760"/>
      <c r="O42" s="758"/>
      <c r="P42" s="780" t="s">
        <v>176</v>
      </c>
      <c r="Q42" s="786">
        <v>22011.123591202388</v>
      </c>
      <c r="R42"/>
      <c r="S42"/>
      <c r="T42"/>
      <c r="U42"/>
      <c r="V42"/>
      <c r="W42"/>
      <c r="X42"/>
      <c r="Y42"/>
    </row>
    <row r="43" spans="1:25" ht="13">
      <c r="A43" s="782" t="s">
        <v>177</v>
      </c>
      <c r="B43" s="800">
        <v>20454.892849816846</v>
      </c>
      <c r="C43" s="801">
        <v>20559.71187588152</v>
      </c>
      <c r="D43" s="783">
        <v>20899.265924448879</v>
      </c>
      <c r="E43" s="783">
        <v>23581.943971962621</v>
      </c>
      <c r="F43" s="783">
        <v>22456.551348314606</v>
      </c>
      <c r="G43" s="783">
        <v>22205.815877358491</v>
      </c>
      <c r="H43" s="783">
        <v>21518.989357326474</v>
      </c>
      <c r="I43" s="783">
        <v>23347.212827832293</v>
      </c>
      <c r="J43" s="783">
        <v>22243.821111111116</v>
      </c>
      <c r="K43" s="783">
        <v>22911.379073203494</v>
      </c>
      <c r="L43" s="783">
        <v>23298.260685224843</v>
      </c>
      <c r="M43" s="785">
        <v>22899.219529267291</v>
      </c>
      <c r="N43" s="760"/>
      <c r="O43" s="758"/>
      <c r="P43" s="780" t="s">
        <v>177</v>
      </c>
      <c r="Q43" s="786">
        <v>22336.312401402276</v>
      </c>
      <c r="R43"/>
      <c r="S43"/>
      <c r="T43"/>
      <c r="U43"/>
      <c r="V43"/>
      <c r="W43"/>
      <c r="X43"/>
      <c r="Y43"/>
    </row>
    <row r="44" spans="1:25" ht="13">
      <c r="A44" s="782" t="s">
        <v>71</v>
      </c>
      <c r="B44" s="800">
        <v>16087.763628046439</v>
      </c>
      <c r="C44" s="800">
        <v>17004.010735069442</v>
      </c>
      <c r="D44" s="783">
        <v>18474.268671365007</v>
      </c>
      <c r="E44" s="783">
        <v>20619.789194257672</v>
      </c>
      <c r="F44" s="783">
        <v>20955.60875576234</v>
      </c>
      <c r="G44" s="783">
        <v>20182.214020862299</v>
      </c>
      <c r="H44" s="783">
        <v>19682.23133569759</v>
      </c>
      <c r="I44" s="783">
        <v>20147.570973449489</v>
      </c>
      <c r="J44" s="783">
        <v>19657.770631185635</v>
      </c>
      <c r="K44" s="783">
        <v>19667.452867756623</v>
      </c>
      <c r="L44" s="783">
        <v>19512.792353524215</v>
      </c>
      <c r="M44" s="785">
        <v>18476.577222349944</v>
      </c>
      <c r="N44" s="760"/>
      <c r="O44" s="758"/>
      <c r="P44" s="780" t="s">
        <v>71</v>
      </c>
      <c r="Q44" s="786">
        <v>19244.464191906805</v>
      </c>
      <c r="R44"/>
      <c r="S44"/>
      <c r="T44"/>
      <c r="U44"/>
      <c r="V44"/>
      <c r="W44"/>
      <c r="X44"/>
      <c r="Y44"/>
    </row>
    <row r="45" spans="1:25" ht="13.5" thickBot="1">
      <c r="A45" s="788" t="s">
        <v>178</v>
      </c>
      <c r="B45" s="802">
        <v>19149.031229228254</v>
      </c>
      <c r="C45" s="802">
        <v>19446.977351080182</v>
      </c>
      <c r="D45" s="790">
        <v>20484.085926672087</v>
      </c>
      <c r="E45" s="790">
        <v>22520.242820348958</v>
      </c>
      <c r="F45" s="790">
        <v>22830.803313989683</v>
      </c>
      <c r="G45" s="790">
        <v>22293.666038117477</v>
      </c>
      <c r="H45" s="790">
        <v>21897.774611800665</v>
      </c>
      <c r="I45" s="790">
        <v>22707.096961756262</v>
      </c>
      <c r="J45" s="790">
        <v>22566.668967340411</v>
      </c>
      <c r="K45" s="790">
        <v>22477.99052132506</v>
      </c>
      <c r="L45" s="790">
        <v>22579.081280691324</v>
      </c>
      <c r="M45" s="791">
        <v>22462.280980177467</v>
      </c>
      <c r="N45" s="760"/>
      <c r="O45" s="758"/>
      <c r="P45" s="792" t="s">
        <v>178</v>
      </c>
      <c r="Q45" s="793">
        <v>21834.185551773837</v>
      </c>
      <c r="R45"/>
      <c r="S45"/>
      <c r="T45"/>
      <c r="U45"/>
      <c r="V45"/>
      <c r="W45"/>
      <c r="X45"/>
      <c r="Y45"/>
    </row>
    <row r="46" spans="1:25" ht="13">
      <c r="A46" s="803"/>
      <c r="B46" s="804"/>
      <c r="C46" s="804"/>
      <c r="D46" s="805"/>
      <c r="E46" s="805"/>
      <c r="F46" s="805"/>
      <c r="G46" s="805"/>
      <c r="H46" s="805"/>
      <c r="I46" s="805"/>
      <c r="J46" s="805"/>
      <c r="K46" s="805"/>
      <c r="L46" s="805"/>
      <c r="M46" s="805"/>
      <c r="N46" s="805"/>
      <c r="O46" s="803"/>
      <c r="P46" s="803"/>
      <c r="Q46" s="805"/>
      <c r="R46"/>
      <c r="S46"/>
      <c r="T46"/>
      <c r="U46"/>
      <c r="V46"/>
      <c r="W46"/>
      <c r="X46"/>
      <c r="Y46"/>
    </row>
    <row r="47" spans="1:25" ht="16" thickBot="1">
      <c r="A47" s="757">
        <v>2023</v>
      </c>
      <c r="B47" s="758"/>
      <c r="C47" s="758"/>
      <c r="D47" s="758"/>
      <c r="E47" s="758"/>
      <c r="F47" s="758"/>
      <c r="G47" s="758"/>
      <c r="H47" s="758"/>
      <c r="I47" s="758"/>
      <c r="J47" s="758"/>
      <c r="K47" s="758"/>
      <c r="L47" s="759" t="s">
        <v>160</v>
      </c>
      <c r="M47" s="758"/>
      <c r="N47" s="760"/>
      <c r="O47" s="758"/>
      <c r="P47" s="761">
        <v>2023</v>
      </c>
      <c r="Q47" s="758"/>
      <c r="R47"/>
      <c r="S47"/>
      <c r="T47"/>
      <c r="U47"/>
      <c r="V47"/>
      <c r="W47"/>
      <c r="X47"/>
      <c r="Y47"/>
    </row>
    <row r="48" spans="1:25" ht="13.5" thickBot="1">
      <c r="A48" s="762"/>
      <c r="B48" s="763" t="s">
        <v>161</v>
      </c>
      <c r="C48" s="763" t="s">
        <v>162</v>
      </c>
      <c r="D48" s="763" t="s">
        <v>163</v>
      </c>
      <c r="E48" s="763" t="s">
        <v>164</v>
      </c>
      <c r="F48" s="763" t="s">
        <v>165</v>
      </c>
      <c r="G48" s="763" t="s">
        <v>166</v>
      </c>
      <c r="H48" s="763" t="s">
        <v>167</v>
      </c>
      <c r="I48" s="763" t="s">
        <v>168</v>
      </c>
      <c r="J48" s="763" t="s">
        <v>169</v>
      </c>
      <c r="K48" s="763" t="s">
        <v>170</v>
      </c>
      <c r="L48" s="763" t="s">
        <v>171</v>
      </c>
      <c r="M48" s="764" t="s">
        <v>172</v>
      </c>
      <c r="N48" s="760"/>
      <c r="O48" s="758"/>
      <c r="P48" s="765"/>
      <c r="Q48" s="766" t="s">
        <v>173</v>
      </c>
      <c r="R48"/>
      <c r="S48"/>
      <c r="T48"/>
      <c r="U48"/>
      <c r="V48"/>
      <c r="W48"/>
      <c r="X48"/>
      <c r="Y48"/>
    </row>
    <row r="49" spans="1:25" ht="13.5" thickBot="1">
      <c r="A49" s="767" t="s">
        <v>174</v>
      </c>
      <c r="B49" s="794">
        <v>21113.225698078619</v>
      </c>
      <c r="C49" s="794">
        <v>21133.022636622503</v>
      </c>
      <c r="D49" s="768">
        <v>21391.20934895322</v>
      </c>
      <c r="E49" s="768">
        <v>21126.907901987786</v>
      </c>
      <c r="F49" s="768">
        <v>20923.526579664358</v>
      </c>
      <c r="G49" s="768">
        <v>20342.061598834774</v>
      </c>
      <c r="H49" s="768">
        <v>19109.973592695493</v>
      </c>
      <c r="I49" s="768">
        <v>19482.491025271316</v>
      </c>
      <c r="J49" s="770">
        <v>19327.058117667704</v>
      </c>
      <c r="K49" s="768">
        <v>19585.976704425364</v>
      </c>
      <c r="L49" s="768">
        <v>19148.954848627371</v>
      </c>
      <c r="M49" s="771">
        <v>18893.625655274001</v>
      </c>
      <c r="N49" s="760"/>
      <c r="O49" s="758"/>
      <c r="P49" s="772" t="s">
        <v>174</v>
      </c>
      <c r="Q49" s="773">
        <v>20193.550678840515</v>
      </c>
      <c r="R49"/>
      <c r="S49"/>
      <c r="T49"/>
      <c r="U49"/>
      <c r="V49"/>
      <c r="W49"/>
      <c r="X49"/>
      <c r="Y49"/>
    </row>
    <row r="50" spans="1:25" ht="13">
      <c r="A50" s="795" t="s">
        <v>179</v>
      </c>
      <c r="B50" s="796">
        <v>21684.82397036719</v>
      </c>
      <c r="C50" s="796">
        <v>20485.854337762528</v>
      </c>
      <c r="D50" s="796">
        <v>21056.743400673393</v>
      </c>
      <c r="E50" s="797">
        <v>20974.003050570958</v>
      </c>
      <c r="F50" s="797">
        <v>20478.912293577985</v>
      </c>
      <c r="G50" s="797">
        <v>19990.600469845725</v>
      </c>
      <c r="H50" s="797">
        <v>17992.105532591406</v>
      </c>
      <c r="I50" s="797">
        <v>19397.045700770854</v>
      </c>
      <c r="J50" s="798">
        <v>18632.073973544979</v>
      </c>
      <c r="K50" s="797">
        <v>19593.33926387316</v>
      </c>
      <c r="L50" s="797">
        <v>17536.260823665889</v>
      </c>
      <c r="M50" s="799">
        <v>19175.371596701651</v>
      </c>
      <c r="N50" s="760"/>
      <c r="O50" s="758"/>
      <c r="P50" s="780" t="s">
        <v>179</v>
      </c>
      <c r="Q50" s="781">
        <v>20003.798174484822</v>
      </c>
      <c r="R50"/>
      <c r="S50"/>
      <c r="T50"/>
      <c r="U50"/>
      <c r="V50"/>
      <c r="W50"/>
      <c r="X50"/>
      <c r="Y50"/>
    </row>
    <row r="51" spans="1:25" ht="13">
      <c r="A51" s="782" t="s">
        <v>175</v>
      </c>
      <c r="B51" s="800">
        <v>22264.476831858501</v>
      </c>
      <c r="C51" s="800">
        <v>22312.209286400306</v>
      </c>
      <c r="D51" s="783">
        <v>22437.777668006733</v>
      </c>
      <c r="E51" s="783">
        <v>22237.232778004531</v>
      </c>
      <c r="F51" s="783">
        <v>21693.014946407497</v>
      </c>
      <c r="G51" s="783">
        <v>21065.189361773882</v>
      </c>
      <c r="H51" s="783">
        <v>19974.546676439837</v>
      </c>
      <c r="I51" s="783">
        <v>20598.774383170072</v>
      </c>
      <c r="J51" s="783">
        <v>20366.589822883911</v>
      </c>
      <c r="K51" s="783">
        <v>21013.993150494593</v>
      </c>
      <c r="L51" s="783">
        <v>20702.873068001474</v>
      </c>
      <c r="M51" s="785">
        <v>20637.766927362009</v>
      </c>
      <c r="N51" s="760"/>
      <c r="O51" s="758"/>
      <c r="P51" s="780" t="s">
        <v>175</v>
      </c>
      <c r="Q51" s="786">
        <v>21349.602116661896</v>
      </c>
      <c r="R51"/>
      <c r="S51"/>
      <c r="T51"/>
      <c r="U51"/>
      <c r="V51"/>
      <c r="W51"/>
      <c r="X51"/>
      <c r="Y51"/>
    </row>
    <row r="52" spans="1:25" ht="13">
      <c r="A52" s="782" t="s">
        <v>176</v>
      </c>
      <c r="B52" s="800">
        <v>22073.808683015875</v>
      </c>
      <c r="C52" s="800">
        <v>21960.126879269967</v>
      </c>
      <c r="D52" s="783">
        <v>22213.400252881042</v>
      </c>
      <c r="E52" s="783">
        <v>21943.388504524239</v>
      </c>
      <c r="F52" s="783">
        <v>21619.053625106284</v>
      </c>
      <c r="G52" s="783">
        <v>20852.966224975258</v>
      </c>
      <c r="H52" s="783">
        <v>19427.175514057097</v>
      </c>
      <c r="I52" s="783">
        <v>20325.087693830887</v>
      </c>
      <c r="J52" s="783">
        <v>20033.536719171403</v>
      </c>
      <c r="K52" s="783">
        <v>20712.259190878805</v>
      </c>
      <c r="L52" s="783">
        <v>20421.443342916962</v>
      </c>
      <c r="M52" s="785">
        <v>20277.945407199724</v>
      </c>
      <c r="N52" s="760"/>
      <c r="O52" s="758"/>
      <c r="P52" s="780" t="s">
        <v>176</v>
      </c>
      <c r="Q52" s="786">
        <v>21109.986302408659</v>
      </c>
      <c r="R52"/>
      <c r="S52"/>
      <c r="T52"/>
      <c r="U52"/>
      <c r="V52"/>
      <c r="W52"/>
      <c r="X52"/>
      <c r="Y52"/>
    </row>
    <row r="53" spans="1:25" ht="13">
      <c r="A53" s="782" t="s">
        <v>177</v>
      </c>
      <c r="B53" s="800">
        <v>22584.51070101561</v>
      </c>
      <c r="C53" s="801">
        <v>22097.324691075515</v>
      </c>
      <c r="D53" s="783">
        <v>22971.289301272365</v>
      </c>
      <c r="E53" s="783">
        <v>22242.479349686248</v>
      </c>
      <c r="F53" s="783">
        <v>21851.946847526207</v>
      </c>
      <c r="G53" s="783">
        <v>20720.878906084374</v>
      </c>
      <c r="H53" s="783">
        <v>20199.631905790837</v>
      </c>
      <c r="I53" s="783">
        <v>20405.070164767749</v>
      </c>
      <c r="J53" s="783">
        <v>20559.629784242428</v>
      </c>
      <c r="K53" s="783">
        <v>20262.477993295019</v>
      </c>
      <c r="L53" s="783">
        <v>20634.988807479487</v>
      </c>
      <c r="M53" s="785">
        <v>20955.00997536513</v>
      </c>
      <c r="N53" s="760"/>
      <c r="O53" s="758"/>
      <c r="P53" s="780" t="s">
        <v>177</v>
      </c>
      <c r="Q53" s="786">
        <v>21232.582289816801</v>
      </c>
      <c r="R53"/>
      <c r="S53"/>
      <c r="T53"/>
      <c r="U53"/>
      <c r="V53"/>
      <c r="W53"/>
      <c r="X53"/>
      <c r="Y53"/>
    </row>
    <row r="54" spans="1:25" ht="13">
      <c r="A54" s="782" t="s">
        <v>71</v>
      </c>
      <c r="B54" s="800">
        <v>18363.244388649553</v>
      </c>
      <c r="C54" s="800">
        <v>18424.093566731397</v>
      </c>
      <c r="D54" s="783">
        <v>18747.147960937273</v>
      </c>
      <c r="E54" s="783">
        <v>18663.143728934458</v>
      </c>
      <c r="F54" s="783">
        <v>18355.68660214058</v>
      </c>
      <c r="G54" s="783">
        <v>17835.91590786475</v>
      </c>
      <c r="H54" s="783">
        <v>16902.83824467886</v>
      </c>
      <c r="I54" s="783">
        <v>17004.550932134644</v>
      </c>
      <c r="J54" s="783">
        <v>17090.151183929571</v>
      </c>
      <c r="K54" s="783">
        <v>17075.327275971205</v>
      </c>
      <c r="L54" s="783">
        <v>16320.178212378014</v>
      </c>
      <c r="M54" s="785">
        <v>15857.171109571907</v>
      </c>
      <c r="N54" s="760"/>
      <c r="O54" s="758"/>
      <c r="P54" s="780" t="s">
        <v>71</v>
      </c>
      <c r="Q54" s="786">
        <v>17540.669311095324</v>
      </c>
      <c r="R54"/>
      <c r="S54"/>
      <c r="T54"/>
      <c r="U54"/>
      <c r="V54"/>
      <c r="W54"/>
      <c r="X54"/>
      <c r="Y54"/>
    </row>
    <row r="55" spans="1:25" ht="13.5" thickBot="1">
      <c r="A55" s="788" t="s">
        <v>178</v>
      </c>
      <c r="B55" s="802">
        <v>22573.167517467755</v>
      </c>
      <c r="C55" s="802">
        <v>22538.146707255222</v>
      </c>
      <c r="D55" s="790">
        <v>22680.727986396585</v>
      </c>
      <c r="E55" s="790">
        <v>22518.120627063072</v>
      </c>
      <c r="F55" s="790">
        <v>22334.533389390857</v>
      </c>
      <c r="G55" s="790">
        <v>21750.77286408452</v>
      </c>
      <c r="H55" s="790">
        <v>20551.501513420193</v>
      </c>
      <c r="I55" s="790">
        <v>20852.41412926844</v>
      </c>
      <c r="J55" s="790">
        <v>20904.313004976913</v>
      </c>
      <c r="K55" s="790">
        <v>21120.373355423661</v>
      </c>
      <c r="L55" s="790">
        <v>21030.518981765777</v>
      </c>
      <c r="M55" s="791">
        <v>20744.486414278908</v>
      </c>
      <c r="N55" s="760"/>
      <c r="O55" s="758"/>
      <c r="P55" s="792" t="s">
        <v>178</v>
      </c>
      <c r="Q55" s="793">
        <v>21698.066515782382</v>
      </c>
      <c r="R55"/>
      <c r="S55"/>
      <c r="T55"/>
      <c r="U55"/>
      <c r="V55"/>
      <c r="W55"/>
      <c r="X55"/>
      <c r="Y55"/>
    </row>
    <row r="56" spans="1:25" ht="13">
      <c r="A56" s="803"/>
      <c r="B56" s="804"/>
      <c r="C56" s="804"/>
      <c r="D56" s="805"/>
      <c r="E56" s="805"/>
      <c r="F56" s="805"/>
      <c r="G56" s="805"/>
      <c r="H56" s="805"/>
      <c r="I56" s="805"/>
      <c r="J56" s="805"/>
      <c r="K56" s="805"/>
      <c r="L56" s="805"/>
      <c r="M56" s="805"/>
      <c r="N56" s="805"/>
      <c r="O56" s="803"/>
      <c r="P56" s="803"/>
      <c r="Q56" s="805"/>
      <c r="R56"/>
      <c r="S56"/>
      <c r="T56"/>
      <c r="U56"/>
      <c r="V56"/>
      <c r="W56"/>
      <c r="X56"/>
      <c r="Y56"/>
    </row>
    <row r="57" spans="1:25" ht="16" thickBot="1">
      <c r="A57" s="757">
        <v>2024</v>
      </c>
      <c r="B57" s="758"/>
      <c r="C57" s="758"/>
      <c r="D57" s="758"/>
      <c r="E57" s="758"/>
      <c r="F57" s="758"/>
      <c r="G57" s="758"/>
      <c r="H57" s="758"/>
      <c r="I57" s="758"/>
      <c r="J57" s="758"/>
      <c r="K57" s="758"/>
      <c r="L57" s="759" t="s">
        <v>160</v>
      </c>
      <c r="M57" s="758"/>
      <c r="N57" s="760"/>
      <c r="O57" s="758"/>
      <c r="P57" s="761">
        <v>2024</v>
      </c>
      <c r="Q57" s="758"/>
      <c r="R57"/>
      <c r="S57"/>
      <c r="T57"/>
      <c r="U57"/>
      <c r="V57"/>
      <c r="W57"/>
      <c r="X57"/>
      <c r="Y57"/>
    </row>
    <row r="58" spans="1:25" ht="13.5" thickBot="1">
      <c r="A58" s="762"/>
      <c r="B58" s="763" t="s">
        <v>161</v>
      </c>
      <c r="C58" s="763" t="s">
        <v>162</v>
      </c>
      <c r="D58" s="763" t="s">
        <v>163</v>
      </c>
      <c r="E58" s="763" t="s">
        <v>164</v>
      </c>
      <c r="F58" s="763" t="s">
        <v>165</v>
      </c>
      <c r="G58" s="763" t="s">
        <v>166</v>
      </c>
      <c r="H58" s="763" t="s">
        <v>167</v>
      </c>
      <c r="I58" s="763" t="s">
        <v>168</v>
      </c>
      <c r="J58" s="763" t="s">
        <v>169</v>
      </c>
      <c r="K58" s="763" t="s">
        <v>170</v>
      </c>
      <c r="L58" s="763" t="s">
        <v>171</v>
      </c>
      <c r="M58" s="764" t="s">
        <v>172</v>
      </c>
      <c r="N58" s="760"/>
      <c r="O58" s="758"/>
      <c r="P58" s="765"/>
      <c r="Q58" s="766" t="s">
        <v>173</v>
      </c>
      <c r="R58"/>
      <c r="S58"/>
      <c r="T58"/>
      <c r="U58"/>
      <c r="V58"/>
      <c r="W58"/>
      <c r="X58"/>
      <c r="Y58"/>
    </row>
    <row r="59" spans="1:25" ht="13.5" thickBot="1">
      <c r="A59" s="767" t="s">
        <v>174</v>
      </c>
      <c r="B59" s="794">
        <v>19340.602448229442</v>
      </c>
      <c r="C59" s="794">
        <v>19323.184645303354</v>
      </c>
      <c r="D59" s="768">
        <v>19531.702169745815</v>
      </c>
      <c r="E59" s="768">
        <v>19557.427375796415</v>
      </c>
      <c r="F59" s="768">
        <v>19618.992877365956</v>
      </c>
      <c r="G59" s="768">
        <v>19779.247138395167</v>
      </c>
      <c r="H59" s="768">
        <v>19680.235092616371</v>
      </c>
      <c r="I59" s="768">
        <v>19656.544032780948</v>
      </c>
      <c r="J59" s="770">
        <v>19794.082876273376</v>
      </c>
      <c r="K59" s="768"/>
      <c r="L59" s="768"/>
      <c r="M59" s="771"/>
      <c r="N59" s="760"/>
      <c r="O59" s="758"/>
      <c r="P59" s="772" t="s">
        <v>174</v>
      </c>
      <c r="Q59" s="773"/>
      <c r="R59"/>
      <c r="S59"/>
      <c r="T59"/>
      <c r="U59"/>
      <c r="V59"/>
      <c r="W59"/>
      <c r="X59"/>
      <c r="Y59"/>
    </row>
    <row r="60" spans="1:25" ht="13">
      <c r="A60" s="795" t="s">
        <v>179</v>
      </c>
      <c r="B60" s="796">
        <v>19094.964950904392</v>
      </c>
      <c r="C60" s="796">
        <v>19402.011253731347</v>
      </c>
      <c r="D60" s="796">
        <v>19200.224649289095</v>
      </c>
      <c r="E60" s="797">
        <v>18882.010812619501</v>
      </c>
      <c r="F60" s="797">
        <v>18100.417817561804</v>
      </c>
      <c r="G60" s="797">
        <v>18720.328031018198</v>
      </c>
      <c r="H60" s="797">
        <v>19335.411286379505</v>
      </c>
      <c r="I60" s="797">
        <v>18943.875676778243</v>
      </c>
      <c r="J60" s="798">
        <v>19833.407350750549</v>
      </c>
      <c r="K60" s="797"/>
      <c r="L60" s="797"/>
      <c r="M60" s="799"/>
      <c r="N60" s="760"/>
      <c r="O60" s="758"/>
      <c r="P60" s="780" t="s">
        <v>179</v>
      </c>
      <c r="Q60" s="781"/>
      <c r="R60"/>
      <c r="S60"/>
      <c r="T60"/>
      <c r="U60"/>
      <c r="V60"/>
      <c r="W60"/>
      <c r="X60"/>
      <c r="Y60"/>
    </row>
    <row r="61" spans="1:25" ht="13">
      <c r="A61" s="782" t="s">
        <v>175</v>
      </c>
      <c r="B61" s="800">
        <v>20884.357426996205</v>
      </c>
      <c r="C61" s="800">
        <v>20601.601501356028</v>
      </c>
      <c r="D61" s="783">
        <v>20733.019312604083</v>
      </c>
      <c r="E61" s="783">
        <v>20779.474862263934</v>
      </c>
      <c r="F61" s="783">
        <v>20711.470509390474</v>
      </c>
      <c r="G61" s="783">
        <v>20717.697915268698</v>
      </c>
      <c r="H61" s="783">
        <v>20779.981014294655</v>
      </c>
      <c r="I61" s="783">
        <v>20881.570525265837</v>
      </c>
      <c r="J61" s="783">
        <v>21032.784463916971</v>
      </c>
      <c r="K61" s="783"/>
      <c r="L61" s="783"/>
      <c r="M61" s="785"/>
      <c r="N61" s="760"/>
      <c r="O61" s="758"/>
      <c r="P61" s="780" t="s">
        <v>175</v>
      </c>
      <c r="Q61" s="786"/>
      <c r="R61"/>
      <c r="S61"/>
      <c r="T61"/>
      <c r="U61"/>
      <c r="V61"/>
      <c r="W61"/>
      <c r="X61"/>
      <c r="Y61"/>
    </row>
    <row r="62" spans="1:25" ht="13">
      <c r="A62" s="782" t="s">
        <v>176</v>
      </c>
      <c r="B62" s="800">
        <v>20665.788094794672</v>
      </c>
      <c r="C62" s="800">
        <v>20319.781916993477</v>
      </c>
      <c r="D62" s="783">
        <v>20476.608858822088</v>
      </c>
      <c r="E62" s="783">
        <v>20448.947141355409</v>
      </c>
      <c r="F62" s="783">
        <v>20371.63986464683</v>
      </c>
      <c r="G62" s="783">
        <v>20472.703230914725</v>
      </c>
      <c r="H62" s="783">
        <v>20572.502821426591</v>
      </c>
      <c r="I62" s="783">
        <v>20726.436079321818</v>
      </c>
      <c r="J62" s="783">
        <v>20899.749613950698</v>
      </c>
      <c r="K62" s="783"/>
      <c r="L62" s="783"/>
      <c r="M62" s="785"/>
      <c r="N62" s="760"/>
      <c r="O62" s="758"/>
      <c r="P62" s="780" t="s">
        <v>176</v>
      </c>
      <c r="Q62" s="786"/>
      <c r="R62"/>
      <c r="S62"/>
      <c r="T62"/>
      <c r="U62"/>
      <c r="V62"/>
      <c r="W62"/>
      <c r="X62"/>
      <c r="Y62"/>
    </row>
    <row r="63" spans="1:25" ht="13">
      <c r="A63" s="782" t="s">
        <v>177</v>
      </c>
      <c r="B63" s="800">
        <v>21037.939304144933</v>
      </c>
      <c r="C63" s="801">
        <v>20794.642860061285</v>
      </c>
      <c r="D63" s="783">
        <v>20589.192034313714</v>
      </c>
      <c r="E63" s="783">
        <v>20655.170265947891</v>
      </c>
      <c r="F63" s="783">
        <v>20533.982803144339</v>
      </c>
      <c r="G63" s="783">
        <v>20904.126868365183</v>
      </c>
      <c r="H63" s="783">
        <v>20425.747642226332</v>
      </c>
      <c r="I63" s="783">
        <v>20510.381582542261</v>
      </c>
      <c r="J63" s="783">
        <v>20574.048879534486</v>
      </c>
      <c r="K63" s="783"/>
      <c r="L63" s="783"/>
      <c r="M63" s="785"/>
      <c r="N63" s="760"/>
      <c r="O63" s="758"/>
      <c r="P63" s="780" t="s">
        <v>177</v>
      </c>
      <c r="Q63" s="786"/>
      <c r="R63"/>
      <c r="S63"/>
      <c r="T63"/>
      <c r="U63"/>
      <c r="V63"/>
      <c r="W63"/>
      <c r="X63"/>
      <c r="Y63"/>
    </row>
    <row r="64" spans="1:25" ht="13">
      <c r="A64" s="782" t="s">
        <v>71</v>
      </c>
      <c r="B64" s="800">
        <v>16326.206845557988</v>
      </c>
      <c r="C64" s="800">
        <v>16806.652171653826</v>
      </c>
      <c r="D64" s="783">
        <v>17056.956775073388</v>
      </c>
      <c r="E64" s="783">
        <v>17205.812373678295</v>
      </c>
      <c r="F64" s="783">
        <v>17330.073445329745</v>
      </c>
      <c r="G64" s="783">
        <v>17535.166853737352</v>
      </c>
      <c r="H64" s="783">
        <v>17613.562385677506</v>
      </c>
      <c r="I64" s="783">
        <v>17504.713262226152</v>
      </c>
      <c r="J64" s="783">
        <v>17552.125200563944</v>
      </c>
      <c r="K64" s="783"/>
      <c r="L64" s="783"/>
      <c r="M64" s="785"/>
      <c r="N64" s="760"/>
      <c r="O64" s="758"/>
      <c r="P64" s="780" t="s">
        <v>71</v>
      </c>
      <c r="Q64" s="786"/>
      <c r="R64"/>
      <c r="S64"/>
      <c r="T64"/>
      <c r="U64"/>
      <c r="V64"/>
      <c r="W64"/>
      <c r="X64"/>
      <c r="Y64"/>
    </row>
    <row r="65" spans="1:25" ht="13.5" thickBot="1">
      <c r="A65" s="788" t="s">
        <v>178</v>
      </c>
      <c r="B65" s="802">
        <v>20985.332564408818</v>
      </c>
      <c r="C65" s="802">
        <v>20752.283533775022</v>
      </c>
      <c r="D65" s="790">
        <v>20784.951245814296</v>
      </c>
      <c r="E65" s="790">
        <v>20646.159454146244</v>
      </c>
      <c r="F65" s="790">
        <v>20531.671859860591</v>
      </c>
      <c r="G65" s="790">
        <v>20656.588715499493</v>
      </c>
      <c r="H65" s="790">
        <v>20506.98698004839</v>
      </c>
      <c r="I65" s="790">
        <v>20458.898847744909</v>
      </c>
      <c r="J65" s="790">
        <v>20610.518389071374</v>
      </c>
      <c r="K65" s="790"/>
      <c r="L65" s="790"/>
      <c r="M65" s="791"/>
      <c r="N65" s="760"/>
      <c r="O65" s="758"/>
      <c r="P65" s="792" t="s">
        <v>178</v>
      </c>
      <c r="Q65" s="793"/>
      <c r="R65"/>
      <c r="S65"/>
      <c r="T65"/>
      <c r="U65"/>
      <c r="V65"/>
      <c r="W65"/>
      <c r="X65"/>
      <c r="Y65"/>
    </row>
    <row r="66" spans="1:25" ht="13">
      <c r="A66" s="803"/>
      <c r="B66" s="804"/>
      <c r="C66" s="804"/>
      <c r="D66" s="805"/>
      <c r="E66" s="805"/>
      <c r="F66" s="805"/>
      <c r="G66" s="805"/>
      <c r="H66" s="805"/>
      <c r="I66" s="805"/>
      <c r="J66" s="805"/>
      <c r="K66" s="805"/>
      <c r="L66" s="805"/>
      <c r="M66" s="805"/>
      <c r="N66" s="805"/>
      <c r="O66" s="803"/>
      <c r="P66" s="803"/>
      <c r="Q66" s="805"/>
      <c r="R66"/>
      <c r="S66"/>
      <c r="T66"/>
      <c r="U66"/>
      <c r="V66"/>
      <c r="W66"/>
      <c r="X66"/>
      <c r="Y66"/>
    </row>
    <row r="67" spans="1:25" ht="13">
      <c r="A67" s="803"/>
      <c r="B67" s="804"/>
      <c r="C67" s="804"/>
      <c r="D67" s="805"/>
      <c r="E67" s="805"/>
      <c r="F67" s="805"/>
      <c r="G67" s="805"/>
      <c r="H67" s="805"/>
      <c r="I67" s="805"/>
      <c r="J67" s="805"/>
      <c r="K67" s="805"/>
      <c r="L67" s="805"/>
      <c r="M67" s="805"/>
      <c r="N67" s="805"/>
      <c r="O67" s="803"/>
      <c r="P67" s="803"/>
      <c r="Q67" s="805"/>
      <c r="R67"/>
      <c r="S67"/>
      <c r="T67"/>
      <c r="U67"/>
      <c r="V67"/>
      <c r="W67"/>
      <c r="X67"/>
      <c r="Y67"/>
    </row>
    <row r="68" spans="1:25" ht="13">
      <c r="A68" s="803"/>
      <c r="B68" s="804"/>
      <c r="C68" s="804"/>
      <c r="D68" s="805"/>
      <c r="E68" s="805"/>
      <c r="F68" s="805"/>
      <c r="G68" s="805"/>
      <c r="H68" s="805"/>
      <c r="I68" s="805"/>
      <c r="J68" s="805"/>
      <c r="K68" s="805"/>
      <c r="L68" s="805"/>
      <c r="M68" s="805"/>
      <c r="N68" s="805"/>
      <c r="O68" s="803"/>
      <c r="P68" s="803"/>
      <c r="Q68" s="805"/>
      <c r="R68"/>
      <c r="S68"/>
      <c r="T68"/>
      <c r="U68"/>
      <c r="V68"/>
      <c r="W68"/>
      <c r="X68"/>
      <c r="Y68"/>
    </row>
    <row r="69" spans="1:25" ht="13">
      <c r="A69" s="803"/>
      <c r="B69" s="804"/>
      <c r="C69" s="804"/>
      <c r="D69" s="805"/>
      <c r="E69" s="805"/>
      <c r="F69" s="805"/>
      <c r="G69" s="805"/>
      <c r="H69" s="805"/>
      <c r="I69" s="805"/>
      <c r="J69" s="805"/>
      <c r="K69" s="805"/>
      <c r="L69" s="805"/>
      <c r="M69" s="805"/>
      <c r="N69" s="805"/>
      <c r="O69" s="803"/>
      <c r="P69" s="803"/>
      <c r="Q69" s="805"/>
      <c r="R69"/>
      <c r="S69"/>
      <c r="T69"/>
      <c r="U69"/>
      <c r="V69"/>
      <c r="W69"/>
      <c r="X69"/>
      <c r="Y69"/>
    </row>
    <row r="70" spans="1:25" ht="13">
      <c r="A70" s="803"/>
      <c r="B70" s="804"/>
      <c r="C70" s="804"/>
      <c r="D70" s="805"/>
      <c r="E70" s="805"/>
      <c r="F70" s="805"/>
      <c r="G70" s="805"/>
      <c r="H70" s="805"/>
      <c r="I70" s="805"/>
      <c r="J70" s="805"/>
      <c r="K70" s="805"/>
      <c r="L70" s="805"/>
      <c r="M70" s="805"/>
      <c r="N70" s="805"/>
      <c r="O70" s="803"/>
      <c r="P70" s="803"/>
      <c r="Q70" s="805"/>
      <c r="R70"/>
      <c r="S70"/>
      <c r="T70"/>
      <c r="U70"/>
      <c r="V70"/>
      <c r="W70"/>
      <c r="X70"/>
      <c r="Y70"/>
    </row>
    <row r="71" spans="1:25" ht="13">
      <c r="A71" s="803"/>
      <c r="B71" s="804"/>
      <c r="C71" s="804"/>
      <c r="D71" s="805"/>
      <c r="E71" s="805"/>
      <c r="F71" s="805"/>
      <c r="G71" s="805"/>
      <c r="H71" s="805"/>
      <c r="I71" s="805"/>
      <c r="J71" s="805"/>
      <c r="K71" s="805"/>
      <c r="L71" s="805"/>
      <c r="M71" s="805"/>
      <c r="N71" s="805"/>
      <c r="O71" s="803"/>
      <c r="P71" s="803"/>
      <c r="Q71" s="805"/>
      <c r="R71"/>
      <c r="S71"/>
      <c r="T71"/>
      <c r="U71"/>
      <c r="V71"/>
      <c r="W71"/>
      <c r="X71"/>
      <c r="Y71"/>
    </row>
    <row r="72" spans="1:25" ht="23.5">
      <c r="A72" s="806" t="s">
        <v>477</v>
      </c>
      <c r="B72" s="756"/>
      <c r="C72" s="756"/>
      <c r="D72" s="756"/>
      <c r="E72" s="803"/>
      <c r="F72" s="803"/>
      <c r="G72" s="803"/>
      <c r="H72" s="803"/>
      <c r="I72" s="803"/>
      <c r="J72" s="803"/>
      <c r="K72" s="803"/>
      <c r="L72" s="803"/>
      <c r="M72" s="803"/>
      <c r="N72" s="805"/>
      <c r="O72" s="805"/>
      <c r="P72" s="807"/>
      <c r="Q72" s="805"/>
      <c r="R72"/>
      <c r="S72"/>
      <c r="T72"/>
      <c r="U72"/>
      <c r="V72"/>
      <c r="W72"/>
      <c r="X72"/>
      <c r="Y72"/>
    </row>
    <row r="73" spans="1:25" ht="15.5">
      <c r="A73" s="803"/>
      <c r="B73" s="803"/>
      <c r="C73" s="803"/>
      <c r="D73" s="803"/>
      <c r="E73" s="803"/>
      <c r="F73" s="803"/>
      <c r="G73" s="803"/>
      <c r="H73" s="803"/>
      <c r="I73" s="803"/>
      <c r="J73" s="803"/>
      <c r="K73" s="803"/>
      <c r="L73" s="803"/>
      <c r="M73" s="803"/>
      <c r="N73" s="805"/>
      <c r="O73" s="805"/>
      <c r="P73" s="805"/>
      <c r="Q73" s="808" t="s">
        <v>180</v>
      </c>
      <c r="R73" s="4"/>
      <c r="S73"/>
      <c r="T73"/>
    </row>
    <row r="74" spans="1:25" ht="13">
      <c r="A74" s="754"/>
      <c r="B74" s="754"/>
      <c r="C74" s="754"/>
      <c r="D74" s="754"/>
      <c r="E74" s="754"/>
      <c r="F74" s="754"/>
      <c r="G74" s="754"/>
      <c r="H74" s="754"/>
      <c r="I74" s="754"/>
      <c r="J74" s="754"/>
      <c r="K74" s="754"/>
      <c r="L74" s="754"/>
      <c r="M74" s="754"/>
      <c r="N74" s="754"/>
      <c r="O74" s="754"/>
      <c r="P74" s="754"/>
      <c r="Q74" s="754"/>
      <c r="S74"/>
      <c r="T74"/>
      <c r="U74"/>
      <c r="V74"/>
      <c r="W74"/>
    </row>
    <row r="75" spans="1:25" ht="16" thickBot="1">
      <c r="A75" s="809">
        <v>2019</v>
      </c>
      <c r="B75" s="810"/>
      <c r="C75" s="810"/>
      <c r="D75" s="810"/>
      <c r="E75" s="810"/>
      <c r="F75" s="810"/>
      <c r="G75" s="810"/>
      <c r="H75" s="810"/>
      <c r="I75" s="810"/>
      <c r="J75" s="810"/>
      <c r="K75" s="810"/>
      <c r="L75" s="810"/>
      <c r="M75" s="811" t="s">
        <v>180</v>
      </c>
      <c r="N75" s="754"/>
      <c r="O75" s="810"/>
      <c r="P75" s="809">
        <v>2019</v>
      </c>
      <c r="Q75" s="810"/>
      <c r="S75"/>
      <c r="T75"/>
      <c r="U75"/>
      <c r="V75"/>
      <c r="W75"/>
    </row>
    <row r="76" spans="1:25" ht="13.5" thickBot="1">
      <c r="A76" s="812"/>
      <c r="B76" s="813" t="s">
        <v>161</v>
      </c>
      <c r="C76" s="813" t="s">
        <v>162</v>
      </c>
      <c r="D76" s="813" t="s">
        <v>163</v>
      </c>
      <c r="E76" s="813" t="s">
        <v>164</v>
      </c>
      <c r="F76" s="813" t="s">
        <v>165</v>
      </c>
      <c r="G76" s="813" t="s">
        <v>166</v>
      </c>
      <c r="H76" s="813" t="s">
        <v>167</v>
      </c>
      <c r="I76" s="813" t="s">
        <v>168</v>
      </c>
      <c r="J76" s="813" t="s">
        <v>169</v>
      </c>
      <c r="K76" s="813" t="s">
        <v>170</v>
      </c>
      <c r="L76" s="813" t="s">
        <v>171</v>
      </c>
      <c r="M76" s="814" t="s">
        <v>172</v>
      </c>
      <c r="N76" s="754"/>
      <c r="O76" s="810"/>
      <c r="P76" s="815"/>
      <c r="Q76" s="816" t="s">
        <v>173</v>
      </c>
      <c r="S76"/>
      <c r="T76"/>
      <c r="U76"/>
      <c r="V76"/>
      <c r="W76"/>
    </row>
    <row r="77" spans="1:25" ht="13.5" thickBot="1">
      <c r="A77" s="817" t="s">
        <v>174</v>
      </c>
      <c r="B77" s="818">
        <f>(B9/1000)/1.02</f>
        <v>12.840200151573482</v>
      </c>
      <c r="C77" s="819">
        <f>(C9/1000)/1.02</f>
        <v>12.435461820720546</v>
      </c>
      <c r="D77" s="819">
        <f>(D9/1000)/1.02</f>
        <v>12.454421208857266</v>
      </c>
      <c r="E77" s="819">
        <f t="shared" ref="E77:L80" si="0">E9/1000/1.02</f>
        <v>12.192941607993269</v>
      </c>
      <c r="F77" s="819">
        <f t="shared" si="0"/>
        <v>12.103655381566083</v>
      </c>
      <c r="G77" s="819">
        <f t="shared" si="0"/>
        <v>11.754098975174413</v>
      </c>
      <c r="H77" s="819">
        <f t="shared" si="0"/>
        <v>11.069761908323068</v>
      </c>
      <c r="I77" s="819">
        <f t="shared" si="0"/>
        <v>11.568464244921939</v>
      </c>
      <c r="J77" s="819">
        <f t="shared" si="0"/>
        <v>11.466246631601745</v>
      </c>
      <c r="K77" s="819">
        <f t="shared" si="0"/>
        <v>11.566402167245691</v>
      </c>
      <c r="L77" s="819">
        <f t="shared" si="0"/>
        <v>11.88111366108823</v>
      </c>
      <c r="M77" s="820">
        <f t="shared" ref="M77:M83" si="1">(M9/1000)/1.02</f>
        <v>11.982655955662679</v>
      </c>
      <c r="N77" s="754"/>
      <c r="O77" s="810"/>
      <c r="P77" s="821" t="s">
        <v>174</v>
      </c>
      <c r="Q77" s="822">
        <f t="shared" ref="Q77:Q83" si="2">(Q9/1000)/1.02</f>
        <v>11.932440467099813</v>
      </c>
      <c r="S77"/>
      <c r="T77"/>
      <c r="U77"/>
      <c r="V77"/>
      <c r="W77"/>
    </row>
    <row r="78" spans="1:25" ht="13.5" thickBot="1">
      <c r="A78" s="823" t="s">
        <v>179</v>
      </c>
      <c r="B78" s="818">
        <f t="shared" ref="B78:C83" si="3">(B10/1000)/1.02</f>
        <v>12.733558071831727</v>
      </c>
      <c r="C78" s="819">
        <f t="shared" si="3"/>
        <v>12.775578057380992</v>
      </c>
      <c r="D78" s="819">
        <f t="shared" ref="D78:D83" si="4">D10/1000/1.02</f>
        <v>12.156907737924437</v>
      </c>
      <c r="E78" s="819">
        <f t="shared" si="0"/>
        <v>12.252025732207244</v>
      </c>
      <c r="F78" s="819">
        <f t="shared" si="0"/>
        <v>12.071152733964251</v>
      </c>
      <c r="G78" s="819">
        <f t="shared" si="0"/>
        <v>11.554480496968523</v>
      </c>
      <c r="H78" s="819">
        <f t="shared" si="0"/>
        <v>10.926726826570819</v>
      </c>
      <c r="I78" s="819">
        <f t="shared" si="0"/>
        <v>11.778989150498914</v>
      </c>
      <c r="J78" s="819">
        <f t="shared" si="0"/>
        <v>11.340147970105074</v>
      </c>
      <c r="K78" s="819">
        <f t="shared" si="0"/>
        <v>11.82392016502914</v>
      </c>
      <c r="L78" s="819">
        <f t="shared" si="0"/>
        <v>12.084139277933398</v>
      </c>
      <c r="M78" s="820">
        <f t="shared" si="1"/>
        <v>11.972370619763987</v>
      </c>
      <c r="N78" s="754"/>
      <c r="O78" s="810"/>
      <c r="P78" s="824" t="s">
        <v>179</v>
      </c>
      <c r="Q78" s="822">
        <f t="shared" si="2"/>
        <v>11.901531620993707</v>
      </c>
      <c r="S78"/>
      <c r="T78"/>
      <c r="U78"/>
      <c r="V78"/>
      <c r="W78"/>
    </row>
    <row r="79" spans="1:25" ht="13.5" thickBot="1">
      <c r="A79" s="823" t="s">
        <v>175</v>
      </c>
      <c r="B79" s="818">
        <f t="shared" si="3"/>
        <v>13.755628967388146</v>
      </c>
      <c r="C79" s="819">
        <f t="shared" si="3"/>
        <v>13.160005982394944</v>
      </c>
      <c r="D79" s="819">
        <f t="shared" si="4"/>
        <v>13.088488790736868</v>
      </c>
      <c r="E79" s="819">
        <f t="shared" si="0"/>
        <v>12.698047720332765</v>
      </c>
      <c r="F79" s="819">
        <f t="shared" si="0"/>
        <v>12.465192928087799</v>
      </c>
      <c r="G79" s="819">
        <f t="shared" si="0"/>
        <v>11.98909491587504</v>
      </c>
      <c r="H79" s="819">
        <f t="shared" si="0"/>
        <v>11.344024368852834</v>
      </c>
      <c r="I79" s="819">
        <f t="shared" si="0"/>
        <v>12.096879591360105</v>
      </c>
      <c r="J79" s="819">
        <f t="shared" si="0"/>
        <v>11.89061319365956</v>
      </c>
      <c r="K79" s="819">
        <f t="shared" si="0"/>
        <v>12.156065061569533</v>
      </c>
      <c r="L79" s="819">
        <f t="shared" si="0"/>
        <v>12.54454230346456</v>
      </c>
      <c r="M79" s="820">
        <f t="shared" si="1"/>
        <v>12.667870977157227</v>
      </c>
      <c r="N79" s="754"/>
      <c r="O79" s="810"/>
      <c r="P79" s="825" t="s">
        <v>175</v>
      </c>
      <c r="Q79" s="822">
        <f t="shared" si="2"/>
        <v>12.487183062726562</v>
      </c>
      <c r="S79"/>
      <c r="T79"/>
      <c r="U79"/>
      <c r="V79"/>
      <c r="W79"/>
    </row>
    <row r="80" spans="1:25" ht="13.5" thickBot="1">
      <c r="A80" s="823" t="s">
        <v>176</v>
      </c>
      <c r="B80" s="818">
        <f t="shared" si="3"/>
        <v>13.603203496153366</v>
      </c>
      <c r="C80" s="819">
        <f t="shared" si="3"/>
        <v>12.932984756543544</v>
      </c>
      <c r="D80" s="819">
        <f t="shared" si="4"/>
        <v>12.902198316957671</v>
      </c>
      <c r="E80" s="819">
        <f t="shared" si="0"/>
        <v>12.487171969125086</v>
      </c>
      <c r="F80" s="819">
        <f t="shared" si="0"/>
        <v>12.170752425485</v>
      </c>
      <c r="G80" s="819">
        <f t="shared" si="0"/>
        <v>11.580080459945346</v>
      </c>
      <c r="H80" s="819">
        <f t="shared" si="0"/>
        <v>10.996335654240303</v>
      </c>
      <c r="I80" s="819">
        <f t="shared" si="0"/>
        <v>11.88402221987621</v>
      </c>
      <c r="J80" s="819">
        <f t="shared" si="0"/>
        <v>11.6195068030936</v>
      </c>
      <c r="K80" s="819">
        <f t="shared" si="0"/>
        <v>12.069487389058292</v>
      </c>
      <c r="L80" s="819">
        <f t="shared" si="0"/>
        <v>12.466113194832705</v>
      </c>
      <c r="M80" s="820">
        <f t="shared" si="1"/>
        <v>12.625401570772054</v>
      </c>
      <c r="N80" s="754"/>
      <c r="O80" s="810"/>
      <c r="P80" s="825" t="s">
        <v>176</v>
      </c>
      <c r="Q80" s="822">
        <f t="shared" si="2"/>
        <v>12.251829454438186</v>
      </c>
      <c r="S80"/>
      <c r="T80"/>
      <c r="U80"/>
      <c r="V80"/>
      <c r="W80"/>
    </row>
    <row r="81" spans="1:23" ht="13.5" thickBot="1">
      <c r="A81" s="823" t="s">
        <v>177</v>
      </c>
      <c r="B81" s="818">
        <f t="shared" si="3"/>
        <v>0</v>
      </c>
      <c r="C81" s="819">
        <f t="shared" si="3"/>
        <v>0</v>
      </c>
      <c r="D81" s="819">
        <f t="shared" si="4"/>
        <v>0</v>
      </c>
      <c r="E81" s="819">
        <f t="shared" ref="E81:I83" si="5">E13/1000/1.02</f>
        <v>0</v>
      </c>
      <c r="F81" s="819">
        <f t="shared" si="5"/>
        <v>0</v>
      </c>
      <c r="G81" s="819">
        <f t="shared" si="5"/>
        <v>11.614960006665553</v>
      </c>
      <c r="H81" s="819">
        <f t="shared" si="5"/>
        <v>10.012392156862743</v>
      </c>
      <c r="I81" s="819">
        <f t="shared" si="5"/>
        <v>11.206862745098038</v>
      </c>
      <c r="J81" s="819"/>
      <c r="K81" s="819">
        <f t="shared" ref="K81:L83" si="6">K13/1000/1.02</f>
        <v>0</v>
      </c>
      <c r="L81" s="819">
        <f t="shared" si="6"/>
        <v>0</v>
      </c>
      <c r="M81" s="820">
        <f t="shared" si="1"/>
        <v>0</v>
      </c>
      <c r="N81" s="754"/>
      <c r="O81" s="810"/>
      <c r="P81" s="825" t="s">
        <v>177</v>
      </c>
      <c r="Q81" s="822">
        <f t="shared" si="2"/>
        <v>11.983365890432701</v>
      </c>
      <c r="S81"/>
      <c r="T81"/>
      <c r="U81"/>
      <c r="V81"/>
      <c r="W81"/>
    </row>
    <row r="82" spans="1:23" ht="13.5" thickBot="1">
      <c r="A82" s="823" t="s">
        <v>71</v>
      </c>
      <c r="B82" s="818">
        <f t="shared" si="3"/>
        <v>10.800426738446939</v>
      </c>
      <c r="C82" s="819">
        <f t="shared" si="3"/>
        <v>10.456953901657448</v>
      </c>
      <c r="D82" s="819">
        <f t="shared" si="4"/>
        <v>10.692709545835639</v>
      </c>
      <c r="E82" s="819">
        <f t="shared" si="5"/>
        <v>10.6012406695358</v>
      </c>
      <c r="F82" s="819">
        <f t="shared" si="5"/>
        <v>10.669167167744135</v>
      </c>
      <c r="G82" s="819">
        <f t="shared" si="5"/>
        <v>10.492944877644474</v>
      </c>
      <c r="H82" s="819">
        <f t="shared" si="5"/>
        <v>9.7828440898658187</v>
      </c>
      <c r="I82" s="819">
        <f t="shared" si="5"/>
        <v>9.9396609906583375</v>
      </c>
      <c r="J82" s="819">
        <f>J14/1000/1.02</f>
        <v>9.8691359811767825</v>
      </c>
      <c r="K82" s="819">
        <f t="shared" si="6"/>
        <v>10.007087075004961</v>
      </c>
      <c r="L82" s="819">
        <f t="shared" si="6"/>
        <v>10.052916379804563</v>
      </c>
      <c r="M82" s="820">
        <f t="shared" si="1"/>
        <v>10.114384709103863</v>
      </c>
      <c r="N82" s="754"/>
      <c r="O82" s="810"/>
      <c r="P82" s="825" t="s">
        <v>71</v>
      </c>
      <c r="Q82" s="822">
        <f t="shared" si="2"/>
        <v>10.27424079308031</v>
      </c>
      <c r="S82"/>
      <c r="T82"/>
      <c r="U82"/>
      <c r="V82"/>
      <c r="W82"/>
    </row>
    <row r="83" spans="1:23" ht="13.5" thickBot="1">
      <c r="A83" s="826" t="s">
        <v>178</v>
      </c>
      <c r="B83" s="818">
        <f t="shared" si="3"/>
        <v>13.261551103386681</v>
      </c>
      <c r="C83" s="819">
        <f t="shared" si="3"/>
        <v>13.043489654365011</v>
      </c>
      <c r="D83" s="819">
        <f t="shared" si="4"/>
        <v>13.11906550238205</v>
      </c>
      <c r="E83" s="819">
        <f t="shared" si="5"/>
        <v>13.043073473469184</v>
      </c>
      <c r="F83" s="819">
        <f t="shared" si="5"/>
        <v>12.981687152558189</v>
      </c>
      <c r="G83" s="819">
        <f t="shared" si="5"/>
        <v>12.788476679889143</v>
      </c>
      <c r="H83" s="819">
        <f t="shared" si="5"/>
        <v>12.229098796061196</v>
      </c>
      <c r="I83" s="819">
        <f t="shared" si="5"/>
        <v>12.459392923553127</v>
      </c>
      <c r="J83" s="819">
        <f>J15/1000/1.02</f>
        <v>12.584892616964712</v>
      </c>
      <c r="K83" s="819">
        <f t="shared" si="6"/>
        <v>12.612713593334135</v>
      </c>
      <c r="L83" s="819">
        <f t="shared" si="6"/>
        <v>12.845059329470997</v>
      </c>
      <c r="M83" s="820">
        <f t="shared" si="1"/>
        <v>12.905730519538373</v>
      </c>
      <c r="N83" s="754"/>
      <c r="O83" s="810"/>
      <c r="P83" s="827" t="s">
        <v>178</v>
      </c>
      <c r="Q83" s="822">
        <f t="shared" si="2"/>
        <v>12.815892298091443</v>
      </c>
      <c r="S83"/>
      <c r="T83"/>
      <c r="U83"/>
      <c r="V83"/>
      <c r="W83"/>
    </row>
    <row r="84" spans="1:23" ht="13">
      <c r="A84" s="754"/>
      <c r="B84" s="754"/>
      <c r="C84" s="754"/>
      <c r="D84" s="754"/>
      <c r="E84" s="754"/>
      <c r="F84" s="754"/>
      <c r="G84" s="754"/>
      <c r="H84" s="754"/>
      <c r="I84" s="754"/>
      <c r="J84" s="754"/>
      <c r="K84" s="754"/>
      <c r="L84" s="754"/>
      <c r="M84" s="754"/>
      <c r="N84" s="754"/>
      <c r="O84" s="754"/>
      <c r="P84" s="754"/>
      <c r="Q84" s="754"/>
      <c r="S84"/>
      <c r="T84"/>
      <c r="U84"/>
      <c r="V84"/>
      <c r="W84"/>
    </row>
    <row r="85" spans="1:23" ht="16" thickBot="1">
      <c r="A85" s="809">
        <v>2020</v>
      </c>
      <c r="B85" s="810"/>
      <c r="C85" s="810"/>
      <c r="D85" s="810"/>
      <c r="E85" s="810"/>
      <c r="F85" s="810"/>
      <c r="G85" s="810"/>
      <c r="H85" s="810"/>
      <c r="I85" s="810"/>
      <c r="J85" s="810"/>
      <c r="K85" s="810"/>
      <c r="L85" s="810"/>
      <c r="M85" s="811" t="s">
        <v>180</v>
      </c>
      <c r="N85" s="754"/>
      <c r="O85" s="810"/>
      <c r="P85" s="809">
        <v>2020</v>
      </c>
      <c r="Q85" s="810"/>
      <c r="S85"/>
      <c r="T85"/>
      <c r="U85"/>
      <c r="V85"/>
      <c r="W85"/>
    </row>
    <row r="86" spans="1:23" ht="13.5" thickBot="1">
      <c r="A86" s="812"/>
      <c r="B86" s="813" t="s">
        <v>161</v>
      </c>
      <c r="C86" s="813" t="s">
        <v>162</v>
      </c>
      <c r="D86" s="813" t="s">
        <v>163</v>
      </c>
      <c r="E86" s="813" t="s">
        <v>164</v>
      </c>
      <c r="F86" s="813" t="s">
        <v>165</v>
      </c>
      <c r="G86" s="813" t="s">
        <v>166</v>
      </c>
      <c r="H86" s="813" t="s">
        <v>167</v>
      </c>
      <c r="I86" s="813" t="s">
        <v>168</v>
      </c>
      <c r="J86" s="813" t="s">
        <v>169</v>
      </c>
      <c r="K86" s="813" t="s">
        <v>170</v>
      </c>
      <c r="L86" s="813" t="s">
        <v>171</v>
      </c>
      <c r="M86" s="814" t="s">
        <v>172</v>
      </c>
      <c r="N86" s="754"/>
      <c r="O86" s="810"/>
      <c r="P86" s="815"/>
      <c r="Q86" s="816" t="s">
        <v>173</v>
      </c>
      <c r="S86"/>
      <c r="T86"/>
      <c r="U86"/>
      <c r="V86"/>
      <c r="W86"/>
    </row>
    <row r="87" spans="1:23" ht="13.5" thickBot="1">
      <c r="A87" s="817" t="s">
        <v>174</v>
      </c>
      <c r="B87" s="818">
        <f>(B19/1000)/1.02</f>
        <v>12.05261568627451</v>
      </c>
      <c r="C87" s="819">
        <f>(C19/1000)/1.02</f>
        <v>12.153284490589098</v>
      </c>
      <c r="D87" s="819">
        <f>(D19/1000)/1.02</f>
        <v>11.849166659625585</v>
      </c>
      <c r="E87" s="819">
        <f t="shared" ref="E87:L93" si="7">E19/1000/1.02</f>
        <v>11.375594417641054</v>
      </c>
      <c r="F87" s="819">
        <f t="shared" si="7"/>
        <v>11.257124858400934</v>
      </c>
      <c r="G87" s="819">
        <f t="shared" si="7"/>
        <v>11.71862745098039</v>
      </c>
      <c r="H87" s="819">
        <f t="shared" si="7"/>
        <v>11.603733983852548</v>
      </c>
      <c r="I87" s="819">
        <f t="shared" si="7"/>
        <v>12.115140722363343</v>
      </c>
      <c r="J87" s="819">
        <f t="shared" si="7"/>
        <v>12.170812400409982</v>
      </c>
      <c r="K87" s="819">
        <f t="shared" si="7"/>
        <v>12.086283222130579</v>
      </c>
      <c r="L87" s="819">
        <f t="shared" si="7"/>
        <v>12.028316971634867</v>
      </c>
      <c r="M87" s="820">
        <f t="shared" ref="M87:M93" si="8">(M19/1000)/1.02</f>
        <v>12.470539263092032</v>
      </c>
      <c r="N87" s="754"/>
      <c r="O87" s="810"/>
      <c r="P87" s="821" t="s">
        <v>174</v>
      </c>
      <c r="Q87" s="822">
        <f t="shared" ref="Q87:Q93" si="9">(Q19/1000)/1.02</f>
        <v>11.931429166715311</v>
      </c>
      <c r="S87"/>
      <c r="T87"/>
      <c r="U87"/>
      <c r="V87"/>
      <c r="W87"/>
    </row>
    <row r="88" spans="1:23" ht="13.5" thickBot="1">
      <c r="A88" s="823" t="s">
        <v>179</v>
      </c>
      <c r="B88" s="818">
        <f t="shared" ref="B88:C93" si="10">(B20/1000)/1.02</f>
        <v>12.143432352941176</v>
      </c>
      <c r="C88" s="819">
        <f t="shared" si="10"/>
        <v>12.037532420653084</v>
      </c>
      <c r="D88" s="819">
        <f t="shared" ref="D88:D93" si="11">D20/1000/1.02</f>
        <v>11.714791766675281</v>
      </c>
      <c r="E88" s="819">
        <f t="shared" si="7"/>
        <v>11.201339684149524</v>
      </c>
      <c r="F88" s="819">
        <f t="shared" si="7"/>
        <v>10.648837024869305</v>
      </c>
      <c r="G88" s="819">
        <f t="shared" si="7"/>
        <v>11.553921568627452</v>
      </c>
      <c r="H88" s="819">
        <f t="shared" si="7"/>
        <v>11.845626531171783</v>
      </c>
      <c r="I88" s="819">
        <f t="shared" si="7"/>
        <v>12.409155971002635</v>
      </c>
      <c r="J88" s="819">
        <f t="shared" si="7"/>
        <v>12.311606439018922</v>
      </c>
      <c r="K88" s="819">
        <f t="shared" si="7"/>
        <v>12.264953239514989</v>
      </c>
      <c r="L88" s="819">
        <f t="shared" si="7"/>
        <v>12.352148907041483</v>
      </c>
      <c r="M88" s="820">
        <f t="shared" si="8"/>
        <v>12.930716517691565</v>
      </c>
      <c r="N88" s="754"/>
      <c r="O88" s="810"/>
      <c r="P88" s="824" t="s">
        <v>179</v>
      </c>
      <c r="Q88" s="822">
        <f t="shared" si="9"/>
        <v>12.099709586515299</v>
      </c>
      <c r="S88"/>
      <c r="T88"/>
      <c r="U88"/>
      <c r="V88"/>
      <c r="W88"/>
    </row>
    <row r="89" spans="1:23" ht="13.5" thickBot="1">
      <c r="A89" s="823" t="s">
        <v>175</v>
      </c>
      <c r="B89" s="818">
        <f t="shared" si="10"/>
        <v>12.699462745098037</v>
      </c>
      <c r="C89" s="819">
        <f t="shared" si="10"/>
        <v>12.701414555557115</v>
      </c>
      <c r="D89" s="819">
        <f t="shared" si="11"/>
        <v>12.313410680916141</v>
      </c>
      <c r="E89" s="819">
        <f t="shared" si="7"/>
        <v>11.961485476404702</v>
      </c>
      <c r="F89" s="819">
        <f t="shared" si="7"/>
        <v>11.807286847421279</v>
      </c>
      <c r="G89" s="819">
        <f t="shared" si="7"/>
        <v>12.216666666666667</v>
      </c>
      <c r="H89" s="819">
        <f t="shared" si="7"/>
        <v>12.134916438241648</v>
      </c>
      <c r="I89" s="819">
        <f t="shared" si="7"/>
        <v>12.926014396468441</v>
      </c>
      <c r="J89" s="819">
        <f t="shared" si="7"/>
        <v>12.950811747788642</v>
      </c>
      <c r="K89" s="819">
        <f t="shared" si="7"/>
        <v>12.997653099313514</v>
      </c>
      <c r="L89" s="819">
        <f t="shared" si="7"/>
        <v>13.223588680601459</v>
      </c>
      <c r="M89" s="820">
        <f t="shared" si="8"/>
        <v>13.674724829900967</v>
      </c>
      <c r="N89" s="754"/>
      <c r="O89" s="810"/>
      <c r="P89" s="825" t="s">
        <v>175</v>
      </c>
      <c r="Q89" s="822">
        <f t="shared" si="9"/>
        <v>12.640269615675695</v>
      </c>
      <c r="S89"/>
      <c r="T89"/>
      <c r="U89"/>
      <c r="V89"/>
      <c r="W89"/>
    </row>
    <row r="90" spans="1:23" ht="13.5" thickBot="1">
      <c r="A90" s="823" t="s">
        <v>176</v>
      </c>
      <c r="B90" s="818">
        <f t="shared" si="10"/>
        <v>12.569022549019609</v>
      </c>
      <c r="C90" s="819">
        <f t="shared" si="10"/>
        <v>12.561725661100553</v>
      </c>
      <c r="D90" s="819">
        <f t="shared" si="11"/>
        <v>12.160795218226344</v>
      </c>
      <c r="E90" s="819">
        <f t="shared" si="7"/>
        <v>11.856557220530421</v>
      </c>
      <c r="F90" s="819">
        <f t="shared" si="7"/>
        <v>11.689326235020069</v>
      </c>
      <c r="G90" s="819">
        <f t="shared" si="7"/>
        <v>12.098039215686274</v>
      </c>
      <c r="H90" s="819">
        <f t="shared" si="7"/>
        <v>11.978999345328925</v>
      </c>
      <c r="I90" s="819">
        <f t="shared" si="7"/>
        <v>12.897492924951655</v>
      </c>
      <c r="J90" s="819">
        <f t="shared" si="7"/>
        <v>12.928648046142966</v>
      </c>
      <c r="K90" s="819">
        <f t="shared" si="7"/>
        <v>12.927133113221613</v>
      </c>
      <c r="L90" s="819">
        <f t="shared" si="7"/>
        <v>13.147366794779646</v>
      </c>
      <c r="M90" s="820">
        <f t="shared" si="8"/>
        <v>13.599576728902296</v>
      </c>
      <c r="N90" s="754"/>
      <c r="O90" s="810"/>
      <c r="P90" s="825" t="s">
        <v>176</v>
      </c>
      <c r="Q90" s="822">
        <f t="shared" si="9"/>
        <v>12.52682580882159</v>
      </c>
      <c r="S90"/>
      <c r="T90"/>
      <c r="U90"/>
      <c r="V90"/>
      <c r="W90"/>
    </row>
    <row r="91" spans="1:23" ht="13.5" thickBot="1">
      <c r="A91" s="823" t="s">
        <v>177</v>
      </c>
      <c r="B91" s="818">
        <f t="shared" si="10"/>
        <v>0</v>
      </c>
      <c r="C91" s="819">
        <f t="shared" si="10"/>
        <v>0</v>
      </c>
      <c r="D91" s="819">
        <f t="shared" si="11"/>
        <v>0</v>
      </c>
      <c r="E91" s="819">
        <f t="shared" si="7"/>
        <v>0</v>
      </c>
      <c r="F91" s="819">
        <f t="shared" si="7"/>
        <v>11.878123798539022</v>
      </c>
      <c r="G91" s="819">
        <f t="shared" si="7"/>
        <v>13.004901960784315</v>
      </c>
      <c r="H91" s="819">
        <f t="shared" si="7"/>
        <v>14.043215686274509</v>
      </c>
      <c r="I91" s="819">
        <f t="shared" si="7"/>
        <v>0</v>
      </c>
      <c r="J91" s="819">
        <f t="shared" si="7"/>
        <v>0</v>
      </c>
      <c r="K91" s="819">
        <f t="shared" si="7"/>
        <v>0</v>
      </c>
      <c r="L91" s="819">
        <f t="shared" si="7"/>
        <v>0</v>
      </c>
      <c r="M91" s="820">
        <f t="shared" si="8"/>
        <v>0</v>
      </c>
      <c r="N91" s="754"/>
      <c r="O91" s="810"/>
      <c r="P91" s="825" t="s">
        <v>177</v>
      </c>
      <c r="Q91" s="822">
        <f t="shared" si="9"/>
        <v>12.867537317086082</v>
      </c>
      <c r="S91"/>
      <c r="T91"/>
      <c r="U91"/>
      <c r="V91"/>
      <c r="W91"/>
    </row>
    <row r="92" spans="1:23" ht="13.5" thickBot="1">
      <c r="A92" s="823" t="s">
        <v>71</v>
      </c>
      <c r="B92" s="818">
        <f t="shared" si="10"/>
        <v>10.178789215686274</v>
      </c>
      <c r="C92" s="819">
        <f t="shared" si="10"/>
        <v>10.347559789525409</v>
      </c>
      <c r="D92" s="819">
        <f t="shared" si="11"/>
        <v>10.302212496877326</v>
      </c>
      <c r="E92" s="819">
        <f t="shared" si="7"/>
        <v>9.7788163628068059</v>
      </c>
      <c r="F92" s="819">
        <f t="shared" si="7"/>
        <v>9.4869958395625158</v>
      </c>
      <c r="G92" s="819">
        <f t="shared" si="7"/>
        <v>9.9686274509803905</v>
      </c>
      <c r="H92" s="819">
        <f t="shared" si="7"/>
        <v>10.030403276870258</v>
      </c>
      <c r="I92" s="819">
        <f t="shared" si="7"/>
        <v>10.120527173377409</v>
      </c>
      <c r="J92" s="819">
        <f t="shared" si="7"/>
        <v>10.309502005173607</v>
      </c>
      <c r="K92" s="819">
        <f t="shared" si="7"/>
        <v>10.294882163397419</v>
      </c>
      <c r="L92" s="819">
        <f t="shared" si="7"/>
        <v>9.8364333703989697</v>
      </c>
      <c r="M92" s="820">
        <f t="shared" si="8"/>
        <v>10.220954805962348</v>
      </c>
      <c r="N92" s="754"/>
      <c r="O92" s="810"/>
      <c r="P92" s="825" t="s">
        <v>71</v>
      </c>
      <c r="Q92" s="822">
        <f t="shared" si="9"/>
        <v>10.098856002372649</v>
      </c>
      <c r="S92"/>
      <c r="T92"/>
      <c r="U92"/>
      <c r="V92"/>
      <c r="W92"/>
    </row>
    <row r="93" spans="1:23" ht="13.5" thickBot="1">
      <c r="A93" s="826" t="s">
        <v>178</v>
      </c>
      <c r="B93" s="818">
        <f t="shared" si="10"/>
        <v>12.929591176470588</v>
      </c>
      <c r="C93" s="819">
        <f t="shared" si="10"/>
        <v>12.974919894473166</v>
      </c>
      <c r="D93" s="819">
        <f t="shared" si="11"/>
        <v>12.61612049819855</v>
      </c>
      <c r="E93" s="819">
        <f t="shared" si="7"/>
        <v>12.151018509599822</v>
      </c>
      <c r="F93" s="819">
        <f t="shared" si="7"/>
        <v>12.004310705638028</v>
      </c>
      <c r="G93" s="819">
        <f t="shared" si="7"/>
        <v>12.33235294117647</v>
      </c>
      <c r="H93" s="819">
        <f t="shared" si="7"/>
        <v>12.322373504769978</v>
      </c>
      <c r="I93" s="819">
        <f t="shared" si="7"/>
        <v>12.642034871723187</v>
      </c>
      <c r="J93" s="819">
        <f t="shared" si="7"/>
        <v>12.793703051749086</v>
      </c>
      <c r="K93" s="819">
        <f t="shared" si="7"/>
        <v>12.832508439940307</v>
      </c>
      <c r="L93" s="819">
        <f t="shared" si="7"/>
        <v>12.799219925080202</v>
      </c>
      <c r="M93" s="820">
        <f t="shared" si="8"/>
        <v>13.080332510688967</v>
      </c>
      <c r="N93" s="754"/>
      <c r="O93" s="810"/>
      <c r="P93" s="827" t="s">
        <v>178</v>
      </c>
      <c r="Q93" s="822">
        <f t="shared" si="9"/>
        <v>12.639793693908345</v>
      </c>
      <c r="S93"/>
      <c r="T93"/>
      <c r="U93"/>
      <c r="V93"/>
      <c r="W93"/>
    </row>
    <row r="94" spans="1:23" ht="13">
      <c r="A94" s="754"/>
      <c r="B94" s="754"/>
      <c r="C94" s="754"/>
      <c r="D94" s="754"/>
      <c r="E94" s="754"/>
      <c r="F94" s="754"/>
      <c r="G94" s="754"/>
      <c r="H94" s="754"/>
      <c r="I94" s="754"/>
      <c r="J94" s="754"/>
      <c r="K94" s="754"/>
      <c r="L94" s="754"/>
      <c r="M94" s="754"/>
      <c r="N94" s="754"/>
      <c r="O94" s="754"/>
      <c r="P94" s="754"/>
      <c r="Q94" s="754"/>
      <c r="S94"/>
      <c r="T94"/>
      <c r="U94"/>
      <c r="V94"/>
      <c r="W94"/>
    </row>
    <row r="95" spans="1:23" ht="16" thickBot="1">
      <c r="A95" s="809">
        <v>2021</v>
      </c>
      <c r="B95" s="810"/>
      <c r="C95" s="810"/>
      <c r="D95" s="810"/>
      <c r="E95" s="810"/>
      <c r="F95" s="810"/>
      <c r="G95" s="810"/>
      <c r="H95" s="810"/>
      <c r="I95" s="810"/>
      <c r="J95" s="810"/>
      <c r="K95" s="810"/>
      <c r="L95" s="810"/>
      <c r="M95" s="811" t="s">
        <v>180</v>
      </c>
      <c r="N95" s="754"/>
      <c r="O95" s="810"/>
      <c r="P95" s="809">
        <v>2021</v>
      </c>
      <c r="Q95" s="810"/>
      <c r="S95"/>
      <c r="T95"/>
      <c r="U95"/>
      <c r="V95"/>
      <c r="W95"/>
    </row>
    <row r="96" spans="1:23" ht="13.5" thickBot="1">
      <c r="A96" s="812"/>
      <c r="B96" s="813" t="s">
        <v>161</v>
      </c>
      <c r="C96" s="813" t="s">
        <v>162</v>
      </c>
      <c r="D96" s="813" t="s">
        <v>163</v>
      </c>
      <c r="E96" s="813" t="s">
        <v>164</v>
      </c>
      <c r="F96" s="813" t="s">
        <v>165</v>
      </c>
      <c r="G96" s="813" t="s">
        <v>166</v>
      </c>
      <c r="H96" s="813" t="s">
        <v>167</v>
      </c>
      <c r="I96" s="813" t="s">
        <v>168</v>
      </c>
      <c r="J96" s="813" t="s">
        <v>169</v>
      </c>
      <c r="K96" s="813" t="s">
        <v>170</v>
      </c>
      <c r="L96" s="813" t="s">
        <v>171</v>
      </c>
      <c r="M96" s="814" t="s">
        <v>172</v>
      </c>
      <c r="N96" s="754"/>
      <c r="O96" s="810"/>
      <c r="P96" s="815"/>
      <c r="Q96" s="816" t="s">
        <v>173</v>
      </c>
      <c r="S96"/>
      <c r="T96"/>
      <c r="U96"/>
      <c r="V96"/>
      <c r="W96"/>
    </row>
    <row r="97" spans="1:23" ht="13.5" thickBot="1">
      <c r="A97" s="817" t="s">
        <v>174</v>
      </c>
      <c r="B97" s="818">
        <f>(B29/1000)/1.02</f>
        <v>12.842174462156114</v>
      </c>
      <c r="C97" s="819">
        <f>(C29/1000)/1.02</f>
        <v>13.046851555253745</v>
      </c>
      <c r="D97" s="819">
        <f>(D29/1000)/1.02</f>
        <v>12.978742757658408</v>
      </c>
      <c r="E97" s="819">
        <f t="shared" ref="E97:L103" si="12">E29/1000/1.02</f>
        <v>13.536615246746432</v>
      </c>
      <c r="F97" s="819">
        <f t="shared" si="12"/>
        <v>13.675268566952274</v>
      </c>
      <c r="G97" s="819">
        <f t="shared" si="12"/>
        <v>14.177454315219842</v>
      </c>
      <c r="H97" s="819">
        <f t="shared" si="12"/>
        <v>14.061906679455161</v>
      </c>
      <c r="I97" s="819">
        <f t="shared" si="12"/>
        <v>14.793074608268469</v>
      </c>
      <c r="J97" s="819">
        <f t="shared" si="12"/>
        <v>14.950008544496528</v>
      </c>
      <c r="K97" s="819">
        <f t="shared" si="12"/>
        <v>16.667676666598766</v>
      </c>
      <c r="L97" s="819">
        <f t="shared" si="12"/>
        <v>17.842759366428563</v>
      </c>
      <c r="M97" s="820">
        <f t="shared" ref="M97:M103" si="13">(M29/1000)/1.02</f>
        <v>18.024988259380315</v>
      </c>
      <c r="N97" s="754"/>
      <c r="O97" s="810"/>
      <c r="P97" s="821" t="s">
        <v>174</v>
      </c>
      <c r="Q97" s="822">
        <f t="shared" ref="Q97:Q103" si="14">(Q29/1000)/1.02</f>
        <v>14.7395566214709</v>
      </c>
      <c r="S97"/>
      <c r="T97"/>
      <c r="U97"/>
      <c r="V97"/>
      <c r="W97"/>
    </row>
    <row r="98" spans="1:23" ht="13.5" thickBot="1">
      <c r="A98" s="823" t="s">
        <v>179</v>
      </c>
      <c r="B98" s="818">
        <f t="shared" ref="B98:C103" si="15">(B30/1000)/1.02</f>
        <v>12.708311940410097</v>
      </c>
      <c r="C98" s="819">
        <f t="shared" si="15"/>
        <v>12.462791347650167</v>
      </c>
      <c r="D98" s="819">
        <f t="shared" ref="D98:D103" si="16">D30/1000/1.02</f>
        <v>12.619773335073669</v>
      </c>
      <c r="E98" s="819">
        <f t="shared" si="12"/>
        <v>13.52394699049502</v>
      </c>
      <c r="F98" s="819">
        <f t="shared" si="12"/>
        <v>12.882041229191907</v>
      </c>
      <c r="G98" s="819">
        <f t="shared" si="12"/>
        <v>13.69836491896792</v>
      </c>
      <c r="H98" s="819">
        <f t="shared" si="12"/>
        <v>13.597399864087645</v>
      </c>
      <c r="I98" s="819">
        <f t="shared" si="12"/>
        <v>14.567836051308129</v>
      </c>
      <c r="J98" s="819">
        <f t="shared" si="12"/>
        <v>15.427485998156243</v>
      </c>
      <c r="K98" s="819">
        <f t="shared" si="12"/>
        <v>17.167157487978756</v>
      </c>
      <c r="L98" s="819">
        <f t="shared" si="12"/>
        <v>18.7893125200642</v>
      </c>
      <c r="M98" s="820">
        <f t="shared" si="13"/>
        <v>17.563156959813632</v>
      </c>
      <c r="N98" s="754"/>
      <c r="O98" s="810"/>
      <c r="P98" s="824" t="s">
        <v>179</v>
      </c>
      <c r="Q98" s="822">
        <f t="shared" si="14"/>
        <v>15.625963854118739</v>
      </c>
      <c r="S98"/>
      <c r="T98"/>
      <c r="U98"/>
      <c r="V98"/>
      <c r="W98"/>
    </row>
    <row r="99" spans="1:23" ht="13.5" thickBot="1">
      <c r="A99" s="823" t="s">
        <v>175</v>
      </c>
      <c r="B99" s="818">
        <f t="shared" si="15"/>
        <v>13.954742531065632</v>
      </c>
      <c r="C99" s="819">
        <f t="shared" si="15"/>
        <v>14.069510683024021</v>
      </c>
      <c r="D99" s="819">
        <f t="shared" si="16"/>
        <v>13.792056524761428</v>
      </c>
      <c r="E99" s="819">
        <f t="shared" si="12"/>
        <v>14.382601545740544</v>
      </c>
      <c r="F99" s="819">
        <f t="shared" si="12"/>
        <v>14.497530911877547</v>
      </c>
      <c r="G99" s="819">
        <f t="shared" si="12"/>
        <v>14.975696778640465</v>
      </c>
      <c r="H99" s="819">
        <f t="shared" si="12"/>
        <v>15.062609599122187</v>
      </c>
      <c r="I99" s="819">
        <f t="shared" si="12"/>
        <v>16.030243902139606</v>
      </c>
      <c r="J99" s="819">
        <f t="shared" si="12"/>
        <v>16.273769698587003</v>
      </c>
      <c r="K99" s="819">
        <f t="shared" si="12"/>
        <v>18.35929182428298</v>
      </c>
      <c r="L99" s="819">
        <f t="shared" si="12"/>
        <v>19.514937240082141</v>
      </c>
      <c r="M99" s="820">
        <f t="shared" si="13"/>
        <v>19.674422896503639</v>
      </c>
      <c r="N99" s="754"/>
      <c r="O99" s="810"/>
      <c r="P99" s="825" t="s">
        <v>175</v>
      </c>
      <c r="Q99" s="822">
        <f t="shared" si="14"/>
        <v>15.82918894089404</v>
      </c>
      <c r="S99"/>
      <c r="T99"/>
      <c r="U99"/>
      <c r="V99"/>
      <c r="W99"/>
    </row>
    <row r="100" spans="1:23" ht="13.5" thickBot="1">
      <c r="A100" s="823" t="s">
        <v>176</v>
      </c>
      <c r="B100" s="818">
        <f t="shared" si="15"/>
        <v>13.947436811398621</v>
      </c>
      <c r="C100" s="819">
        <f t="shared" si="15"/>
        <v>14.018815211068851</v>
      </c>
      <c r="D100" s="819">
        <f t="shared" si="16"/>
        <v>13.716961287227175</v>
      </c>
      <c r="E100" s="819">
        <f t="shared" si="12"/>
        <v>14.368551822812202</v>
      </c>
      <c r="F100" s="819">
        <f t="shared" si="12"/>
        <v>14.52398189549651</v>
      </c>
      <c r="G100" s="819">
        <f t="shared" si="12"/>
        <v>14.962581469962171</v>
      </c>
      <c r="H100" s="819">
        <f t="shared" si="12"/>
        <v>15.035995098433776</v>
      </c>
      <c r="I100" s="819">
        <f t="shared" si="12"/>
        <v>16.01233258041843</v>
      </c>
      <c r="J100" s="819">
        <f t="shared" si="12"/>
        <v>16.254787706767701</v>
      </c>
      <c r="K100" s="819">
        <f t="shared" si="12"/>
        <v>18.415846687398979</v>
      </c>
      <c r="L100" s="819">
        <f t="shared" si="12"/>
        <v>19.396302116657328</v>
      </c>
      <c r="M100" s="820">
        <f t="shared" si="13"/>
        <v>19.299645076937054</v>
      </c>
      <c r="N100" s="754"/>
      <c r="O100" s="810"/>
      <c r="P100" s="825" t="s">
        <v>176</v>
      </c>
      <c r="Q100" s="822">
        <f t="shared" si="14"/>
        <v>15.511806903834625</v>
      </c>
      <c r="S100"/>
      <c r="T100"/>
      <c r="U100"/>
      <c r="V100"/>
      <c r="W100"/>
    </row>
    <row r="101" spans="1:23" ht="13.5" thickBot="1">
      <c r="A101" s="823" t="s">
        <v>177</v>
      </c>
      <c r="B101" s="818">
        <f t="shared" si="15"/>
        <v>0</v>
      </c>
      <c r="C101" s="819">
        <f t="shared" si="15"/>
        <v>0</v>
      </c>
      <c r="D101" s="819">
        <f t="shared" si="16"/>
        <v>0</v>
      </c>
      <c r="E101" s="819">
        <f t="shared" si="12"/>
        <v>0</v>
      </c>
      <c r="F101" s="819">
        <f t="shared" si="12"/>
        <v>0</v>
      </c>
      <c r="G101" s="819">
        <f t="shared" si="12"/>
        <v>0</v>
      </c>
      <c r="H101" s="819">
        <f t="shared" si="12"/>
        <v>0</v>
      </c>
      <c r="I101" s="819">
        <f t="shared" si="12"/>
        <v>0</v>
      </c>
      <c r="J101" s="819">
        <f t="shared" si="12"/>
        <v>0</v>
      </c>
      <c r="K101" s="819">
        <f t="shared" si="12"/>
        <v>0</v>
      </c>
      <c r="L101" s="819">
        <f t="shared" si="12"/>
        <v>0</v>
      </c>
      <c r="M101" s="820">
        <f t="shared" si="13"/>
        <v>0</v>
      </c>
      <c r="N101" s="754"/>
      <c r="O101" s="810"/>
      <c r="P101" s="825" t="s">
        <v>177</v>
      </c>
      <c r="Q101" s="822">
        <f t="shared" si="14"/>
        <v>17.284556188923684</v>
      </c>
      <c r="S101"/>
      <c r="T101"/>
      <c r="U101"/>
      <c r="V101"/>
      <c r="W101"/>
    </row>
    <row r="102" spans="1:23" ht="13.5" thickBot="1">
      <c r="A102" s="823" t="s">
        <v>71</v>
      </c>
      <c r="B102" s="818">
        <f t="shared" si="15"/>
        <v>10.573861346747224</v>
      </c>
      <c r="C102" s="819">
        <f t="shared" si="15"/>
        <v>10.800605759102861</v>
      </c>
      <c r="D102" s="819">
        <f t="shared" si="16"/>
        <v>11.213437194204115</v>
      </c>
      <c r="E102" s="819">
        <f t="shared" si="12"/>
        <v>11.495609084330527</v>
      </c>
      <c r="F102" s="819">
        <f t="shared" si="12"/>
        <v>11.746785478065423</v>
      </c>
      <c r="G102" s="819">
        <f t="shared" si="12"/>
        <v>12.14458485620589</v>
      </c>
      <c r="H102" s="819">
        <f t="shared" si="12"/>
        <v>12.075730895482954</v>
      </c>
      <c r="I102" s="819">
        <f t="shared" si="12"/>
        <v>12.294225376360785</v>
      </c>
      <c r="J102" s="819">
        <f t="shared" si="12"/>
        <v>12.626308189338188</v>
      </c>
      <c r="K102" s="819">
        <f t="shared" si="12"/>
        <v>13.960350114626635</v>
      </c>
      <c r="L102" s="819">
        <f t="shared" si="12"/>
        <v>15.379983189106927</v>
      </c>
      <c r="M102" s="820">
        <f t="shared" si="13"/>
        <v>15.545943516847712</v>
      </c>
      <c r="N102" s="754"/>
      <c r="O102" s="810"/>
      <c r="P102" s="825" t="s">
        <v>71</v>
      </c>
      <c r="Q102" s="822">
        <f t="shared" si="14"/>
        <v>12.678667713091802</v>
      </c>
      <c r="S102"/>
      <c r="T102"/>
      <c r="U102"/>
      <c r="V102"/>
      <c r="W102"/>
    </row>
    <row r="103" spans="1:23" ht="13.5" thickBot="1">
      <c r="A103" s="826" t="s">
        <v>178</v>
      </c>
      <c r="B103" s="818">
        <f t="shared" si="15"/>
        <v>13.343633502191944</v>
      </c>
      <c r="C103" s="819">
        <f t="shared" si="15"/>
        <v>13.538897670383442</v>
      </c>
      <c r="D103" s="819">
        <f t="shared" si="16"/>
        <v>13.442786751002609</v>
      </c>
      <c r="E103" s="819">
        <f t="shared" si="12"/>
        <v>13.886267899053902</v>
      </c>
      <c r="F103" s="819">
        <f t="shared" si="12"/>
        <v>13.960108183135445</v>
      </c>
      <c r="G103" s="819">
        <f t="shared" si="12"/>
        <v>14.345660630199042</v>
      </c>
      <c r="H103" s="819">
        <f t="shared" si="12"/>
        <v>14.441625813687248</v>
      </c>
      <c r="I103" s="819">
        <f t="shared" si="12"/>
        <v>15.046909802495032</v>
      </c>
      <c r="J103" s="819">
        <f t="shared" si="12"/>
        <v>15.38107326239334</v>
      </c>
      <c r="K103" s="819">
        <f t="shared" si="12"/>
        <v>17.413533489102406</v>
      </c>
      <c r="L103" s="819">
        <f t="shared" si="12"/>
        <v>18.512921370090407</v>
      </c>
      <c r="M103" s="820">
        <f t="shared" si="13"/>
        <v>18.560856745126859</v>
      </c>
      <c r="N103" s="754"/>
      <c r="O103" s="810"/>
      <c r="P103" s="827" t="s">
        <v>178</v>
      </c>
      <c r="Q103" s="822">
        <f t="shared" si="14"/>
        <v>15.161183898182118</v>
      </c>
      <c r="S103"/>
      <c r="T103"/>
      <c r="U103"/>
      <c r="V103"/>
      <c r="W103"/>
    </row>
    <row r="104" spans="1:23" ht="13">
      <c r="A104" s="754"/>
      <c r="B104" s="754"/>
      <c r="C104" s="754"/>
      <c r="D104" s="754"/>
      <c r="E104" s="754"/>
      <c r="F104" s="754"/>
      <c r="G104" s="754"/>
      <c r="H104" s="754"/>
      <c r="I104" s="754"/>
      <c r="J104" s="754"/>
      <c r="K104" s="754"/>
      <c r="L104" s="754"/>
      <c r="M104" s="754"/>
      <c r="N104" s="754"/>
      <c r="O104" s="754"/>
      <c r="P104" s="754"/>
      <c r="Q104" s="754"/>
      <c r="S104"/>
      <c r="T104"/>
      <c r="U104"/>
      <c r="V104"/>
      <c r="W104"/>
    </row>
    <row r="105" spans="1:23" ht="16" thickBot="1">
      <c r="A105" s="809">
        <v>2022</v>
      </c>
      <c r="B105" s="810"/>
      <c r="C105" s="810"/>
      <c r="D105" s="810"/>
      <c r="E105" s="810"/>
      <c r="F105" s="810"/>
      <c r="G105" s="810"/>
      <c r="H105" s="810"/>
      <c r="I105" s="810"/>
      <c r="J105" s="810"/>
      <c r="K105" s="810"/>
      <c r="L105" s="810"/>
      <c r="M105" s="811" t="s">
        <v>180</v>
      </c>
      <c r="N105" s="754"/>
      <c r="O105" s="810"/>
      <c r="P105" s="809">
        <v>2022</v>
      </c>
      <c r="Q105" s="810"/>
      <c r="S105"/>
      <c r="T105"/>
      <c r="U105"/>
      <c r="V105"/>
      <c r="W105"/>
    </row>
    <row r="106" spans="1:23" ht="13.5" thickBot="1">
      <c r="A106" s="812"/>
      <c r="B106" s="813" t="s">
        <v>161</v>
      </c>
      <c r="C106" s="813" t="s">
        <v>162</v>
      </c>
      <c r="D106" s="813" t="s">
        <v>163</v>
      </c>
      <c r="E106" s="813" t="s">
        <v>164</v>
      </c>
      <c r="F106" s="813" t="s">
        <v>165</v>
      </c>
      <c r="G106" s="813" t="s">
        <v>166</v>
      </c>
      <c r="H106" s="813" t="s">
        <v>167</v>
      </c>
      <c r="I106" s="813" t="s">
        <v>168</v>
      </c>
      <c r="J106" s="813" t="s">
        <v>169</v>
      </c>
      <c r="K106" s="813" t="s">
        <v>170</v>
      </c>
      <c r="L106" s="813" t="s">
        <v>171</v>
      </c>
      <c r="M106" s="814" t="s">
        <v>172</v>
      </c>
      <c r="N106" s="754"/>
      <c r="O106" s="810"/>
      <c r="P106" s="815"/>
      <c r="Q106" s="816" t="s">
        <v>173</v>
      </c>
      <c r="S106"/>
      <c r="T106"/>
      <c r="U106"/>
      <c r="V106"/>
      <c r="W106"/>
    </row>
    <row r="107" spans="1:23" ht="13.5" thickBot="1">
      <c r="A107" s="817" t="s">
        <v>174</v>
      </c>
      <c r="B107" s="818">
        <f>(B39/1000)/1.02</f>
        <v>18.220445478488372</v>
      </c>
      <c r="C107" s="819">
        <f>(C39/1000)/1.02</f>
        <v>18.687882968909957</v>
      </c>
      <c r="D107" s="819">
        <f>(D39/1000)/1.02</f>
        <v>19.896289376021414</v>
      </c>
      <c r="E107" s="819">
        <f t="shared" ref="E107:L113" si="17">E39/1000/1.02</f>
        <v>21.943286535050227</v>
      </c>
      <c r="F107" s="819">
        <f t="shared" si="17"/>
        <v>22.219222838376393</v>
      </c>
      <c r="G107" s="819">
        <f t="shared" si="17"/>
        <v>21.231632573200869</v>
      </c>
      <c r="H107" s="819">
        <f t="shared" si="17"/>
        <v>20.674638183345678</v>
      </c>
      <c r="I107" s="819">
        <f t="shared" si="17"/>
        <v>21.612313338073626</v>
      </c>
      <c r="J107" s="819">
        <f t="shared" si="17"/>
        <v>21.055693529161211</v>
      </c>
      <c r="K107" s="819">
        <f t="shared" si="17"/>
        <v>21.01348961921218</v>
      </c>
      <c r="L107" s="819">
        <f t="shared" si="17"/>
        <v>21.148872083248921</v>
      </c>
      <c r="M107" s="820">
        <f t="shared" ref="M107:M113" si="18">(M39/1000)/1.02</f>
        <v>20.62596886854822</v>
      </c>
      <c r="N107" s="754"/>
      <c r="O107" s="810"/>
      <c r="P107" s="821" t="s">
        <v>174</v>
      </c>
      <c r="Q107" s="822">
        <f t="shared" ref="Q107:Q113" si="19">(Q39/1000)/1.02</f>
        <v>20.732297154797592</v>
      </c>
      <c r="S107"/>
      <c r="T107"/>
      <c r="U107"/>
      <c r="V107"/>
      <c r="W107"/>
    </row>
    <row r="108" spans="1:23" ht="13.5" thickBot="1">
      <c r="A108" s="823" t="s">
        <v>179</v>
      </c>
      <c r="B108" s="818">
        <f t="shared" ref="B108:C113" si="20">(B40/1000)/1.02</f>
        <v>19.020773840459867</v>
      </c>
      <c r="C108" s="819">
        <f t="shared" si="20"/>
        <v>18.400119685858424</v>
      </c>
      <c r="D108" s="819">
        <f t="shared" ref="D108:D113" si="21">D40/1000/1.02</f>
        <v>20.375035983997495</v>
      </c>
      <c r="E108" s="819">
        <f t="shared" si="17"/>
        <v>21.62406314575983</v>
      </c>
      <c r="F108" s="819">
        <f t="shared" si="17"/>
        <v>22.387138213560561</v>
      </c>
      <c r="G108" s="819">
        <f t="shared" si="17"/>
        <v>20.555628994270251</v>
      </c>
      <c r="H108" s="819">
        <f t="shared" si="17"/>
        <v>21.070703527735876</v>
      </c>
      <c r="I108" s="819">
        <f t="shared" si="17"/>
        <v>20.959915939238737</v>
      </c>
      <c r="J108" s="819">
        <f t="shared" si="17"/>
        <v>20.168955448001995</v>
      </c>
      <c r="K108" s="819">
        <f t="shared" si="17"/>
        <v>21.298406103864142</v>
      </c>
      <c r="L108" s="819">
        <f t="shared" si="17"/>
        <v>21.10563744026414</v>
      </c>
      <c r="M108" s="820">
        <f t="shared" si="18"/>
        <v>20.031830204771168</v>
      </c>
      <c r="N108" s="754"/>
      <c r="O108" s="810"/>
      <c r="P108" s="824" t="s">
        <v>179</v>
      </c>
      <c r="Q108" s="822">
        <f t="shared" si="19"/>
        <v>20.717470874699291</v>
      </c>
      <c r="S108"/>
      <c r="T108"/>
      <c r="U108"/>
      <c r="V108"/>
      <c r="W108"/>
    </row>
    <row r="109" spans="1:23" ht="13.5" thickBot="1">
      <c r="A109" s="823" t="s">
        <v>175</v>
      </c>
      <c r="B109" s="818">
        <f t="shared" si="20"/>
        <v>19.618621469619828</v>
      </c>
      <c r="C109" s="819">
        <f t="shared" si="20"/>
        <v>19.74594250334313</v>
      </c>
      <c r="D109" s="819">
        <f t="shared" si="21"/>
        <v>20.902927287122221</v>
      </c>
      <c r="E109" s="819">
        <f t="shared" si="17"/>
        <v>22.986978222831024</v>
      </c>
      <c r="F109" s="819">
        <f t="shared" si="17"/>
        <v>23.115736659480987</v>
      </c>
      <c r="G109" s="819">
        <f t="shared" si="17"/>
        <v>21.770513453453347</v>
      </c>
      <c r="H109" s="819">
        <f t="shared" si="17"/>
        <v>21.296838286804238</v>
      </c>
      <c r="I109" s="819">
        <f t="shared" si="17"/>
        <v>22.618512261823149</v>
      </c>
      <c r="J109" s="819">
        <f t="shared" si="17"/>
        <v>21.989397408235916</v>
      </c>
      <c r="K109" s="819">
        <f t="shared" si="17"/>
        <v>22.008382859055853</v>
      </c>
      <c r="L109" s="819">
        <f t="shared" si="17"/>
        <v>22.199505929192632</v>
      </c>
      <c r="M109" s="820">
        <f t="shared" si="18"/>
        <v>21.886541947116712</v>
      </c>
      <c r="N109" s="754"/>
      <c r="O109" s="810"/>
      <c r="P109" s="825" t="s">
        <v>175</v>
      </c>
      <c r="Q109" s="822">
        <f t="shared" si="19"/>
        <v>21.696565146519635</v>
      </c>
      <c r="S109"/>
      <c r="T109"/>
      <c r="U109"/>
      <c r="V109"/>
      <c r="W109"/>
    </row>
    <row r="110" spans="1:23" ht="13.5" thickBot="1">
      <c r="A110" s="823" t="s">
        <v>176</v>
      </c>
      <c r="B110" s="818">
        <f t="shared" si="20"/>
        <v>19.499953629700652</v>
      </c>
      <c r="C110" s="819">
        <f t="shared" si="20"/>
        <v>19.644372748056277</v>
      </c>
      <c r="D110" s="819">
        <f t="shared" si="21"/>
        <v>20.766146450748721</v>
      </c>
      <c r="E110" s="819">
        <f t="shared" si="17"/>
        <v>22.905614222576652</v>
      </c>
      <c r="F110" s="819">
        <f t="shared" si="17"/>
        <v>23.011413217720307</v>
      </c>
      <c r="G110" s="819">
        <f t="shared" si="17"/>
        <v>21.563485053836903</v>
      </c>
      <c r="H110" s="819">
        <f t="shared" si="17"/>
        <v>21.167475654378066</v>
      </c>
      <c r="I110" s="819">
        <f t="shared" si="17"/>
        <v>22.60707245137305</v>
      </c>
      <c r="J110" s="819">
        <f t="shared" si="17"/>
        <v>21.818164855225664</v>
      </c>
      <c r="K110" s="819">
        <f t="shared" si="17"/>
        <v>21.839051738622896</v>
      </c>
      <c r="L110" s="819">
        <f t="shared" si="17"/>
        <v>22.114122877543597</v>
      </c>
      <c r="M110" s="820">
        <f t="shared" si="18"/>
        <v>21.720950281294389</v>
      </c>
      <c r="N110" s="754"/>
      <c r="O110" s="810"/>
      <c r="P110" s="825" t="s">
        <v>176</v>
      </c>
      <c r="Q110" s="822">
        <f t="shared" si="19"/>
        <v>21.579532932551359</v>
      </c>
      <c r="S110"/>
      <c r="T110"/>
      <c r="U110"/>
      <c r="V110"/>
      <c r="W110"/>
    </row>
    <row r="111" spans="1:23" ht="13.5" thickBot="1">
      <c r="A111" s="823" t="s">
        <v>177</v>
      </c>
      <c r="B111" s="818">
        <f t="shared" si="20"/>
        <v>20.053816519428281</v>
      </c>
      <c r="C111" s="819">
        <f t="shared" si="20"/>
        <v>20.156580270472077</v>
      </c>
      <c r="D111" s="819">
        <f t="shared" si="21"/>
        <v>20.489476396518508</v>
      </c>
      <c r="E111" s="819">
        <f t="shared" si="17"/>
        <v>23.119552913688842</v>
      </c>
      <c r="F111" s="819">
        <f t="shared" si="17"/>
        <v>22.016226812073143</v>
      </c>
      <c r="G111" s="819">
        <f t="shared" si="17"/>
        <v>21.77040772290048</v>
      </c>
      <c r="H111" s="819">
        <f t="shared" si="17"/>
        <v>21.097048389535761</v>
      </c>
      <c r="I111" s="819">
        <f t="shared" si="17"/>
        <v>22.889424341012052</v>
      </c>
      <c r="J111" s="819">
        <f t="shared" si="17"/>
        <v>21.807667755991289</v>
      </c>
      <c r="K111" s="819">
        <f t="shared" si="17"/>
        <v>22.462136346277937</v>
      </c>
      <c r="L111" s="819">
        <f t="shared" si="17"/>
        <v>22.841432044338081</v>
      </c>
      <c r="M111" s="820">
        <f t="shared" si="18"/>
        <v>22.450215224771853</v>
      </c>
      <c r="N111" s="754"/>
      <c r="O111" s="810"/>
      <c r="P111" s="825" t="s">
        <v>177</v>
      </c>
      <c r="Q111" s="822">
        <f t="shared" si="19"/>
        <v>21.898345491570858</v>
      </c>
      <c r="S111"/>
      <c r="T111"/>
      <c r="U111"/>
      <c r="V111"/>
      <c r="W111"/>
    </row>
    <row r="112" spans="1:23" ht="13.5" thickBot="1">
      <c r="A112" s="823" t="s">
        <v>71</v>
      </c>
      <c r="B112" s="818">
        <f t="shared" si="20"/>
        <v>15.772317282398468</v>
      </c>
      <c r="C112" s="819">
        <f t="shared" si="20"/>
        <v>16.670598759872004</v>
      </c>
      <c r="D112" s="819">
        <f t="shared" si="21"/>
        <v>18.112028109181377</v>
      </c>
      <c r="E112" s="819">
        <f t="shared" si="17"/>
        <v>20.215479602213403</v>
      </c>
      <c r="F112" s="819">
        <f t="shared" si="17"/>
        <v>20.544714466433664</v>
      </c>
      <c r="G112" s="819">
        <f t="shared" si="17"/>
        <v>19.786484334178724</v>
      </c>
      <c r="H112" s="819">
        <f t="shared" si="17"/>
        <v>19.296305231076069</v>
      </c>
      <c r="I112" s="819">
        <f t="shared" si="17"/>
        <v>19.752520562205383</v>
      </c>
      <c r="J112" s="819">
        <f t="shared" si="17"/>
        <v>19.272324148221209</v>
      </c>
      <c r="K112" s="819">
        <f t="shared" si="17"/>
        <v>19.281816537016297</v>
      </c>
      <c r="L112" s="819">
        <f t="shared" si="17"/>
        <v>19.130188581886486</v>
      </c>
      <c r="M112" s="820">
        <f t="shared" si="18"/>
        <v>18.114291394460729</v>
      </c>
      <c r="N112" s="754"/>
      <c r="O112" s="810"/>
      <c r="P112" s="825" t="s">
        <v>71</v>
      </c>
      <c r="Q112" s="822">
        <f t="shared" si="19"/>
        <v>18.867121756771375</v>
      </c>
      <c r="S112"/>
      <c r="T112"/>
      <c r="U112"/>
      <c r="V112"/>
      <c r="W112"/>
    </row>
    <row r="113" spans="1:23" ht="13.5" thickBot="1">
      <c r="A113" s="826" t="s">
        <v>178</v>
      </c>
      <c r="B113" s="818">
        <f t="shared" si="20"/>
        <v>18.773560028655151</v>
      </c>
      <c r="C113" s="819">
        <f t="shared" si="20"/>
        <v>19.065664069686452</v>
      </c>
      <c r="D113" s="819">
        <f t="shared" si="21"/>
        <v>20.082437183011848</v>
      </c>
      <c r="E113" s="819">
        <f t="shared" si="17"/>
        <v>22.078669431714665</v>
      </c>
      <c r="F113" s="819">
        <f t="shared" si="17"/>
        <v>22.383140503911456</v>
      </c>
      <c r="G113" s="819">
        <f t="shared" si="17"/>
        <v>21.85653533148772</v>
      </c>
      <c r="H113" s="819">
        <f t="shared" si="17"/>
        <v>21.468406482157512</v>
      </c>
      <c r="I113" s="819">
        <f t="shared" si="17"/>
        <v>22.261859766427708</v>
      </c>
      <c r="J113" s="819">
        <f t="shared" si="17"/>
        <v>22.124185262098443</v>
      </c>
      <c r="K113" s="819">
        <f t="shared" si="17"/>
        <v>22.037245609142218</v>
      </c>
      <c r="L113" s="819">
        <f t="shared" si="17"/>
        <v>22.136354196756198</v>
      </c>
      <c r="M113" s="820">
        <f t="shared" si="18"/>
        <v>22.021844098213204</v>
      </c>
      <c r="N113" s="754"/>
      <c r="O113" s="810"/>
      <c r="P113" s="827" t="s">
        <v>178</v>
      </c>
      <c r="Q113" s="822">
        <f t="shared" si="19"/>
        <v>21.406064266444936</v>
      </c>
      <c r="S113"/>
      <c r="T113"/>
      <c r="U113"/>
      <c r="V113"/>
      <c r="W113"/>
    </row>
    <row r="114" spans="1:23" ht="13">
      <c r="A114" s="754"/>
      <c r="B114" s="754"/>
      <c r="C114" s="754"/>
      <c r="D114" s="754"/>
      <c r="E114" s="754"/>
      <c r="F114" s="754"/>
      <c r="G114" s="754"/>
      <c r="H114" s="754"/>
      <c r="I114" s="754"/>
      <c r="J114" s="754"/>
      <c r="K114" s="754"/>
      <c r="L114" s="754"/>
      <c r="M114" s="754"/>
      <c r="N114" s="754"/>
      <c r="O114" s="754"/>
      <c r="P114" s="754"/>
      <c r="Q114" s="754"/>
      <c r="S114"/>
      <c r="T114"/>
      <c r="U114"/>
      <c r="V114"/>
      <c r="W114"/>
    </row>
    <row r="115" spans="1:23" ht="16" thickBot="1">
      <c r="A115" s="809">
        <v>2023</v>
      </c>
      <c r="B115" s="810"/>
      <c r="C115" s="810"/>
      <c r="D115" s="810"/>
      <c r="E115" s="810"/>
      <c r="F115" s="810"/>
      <c r="G115" s="810"/>
      <c r="H115" s="810"/>
      <c r="I115" s="810"/>
      <c r="J115" s="810"/>
      <c r="K115" s="810"/>
      <c r="L115" s="810"/>
      <c r="M115" s="811" t="s">
        <v>180</v>
      </c>
      <c r="N115" s="754"/>
      <c r="O115" s="810"/>
      <c r="P115" s="809">
        <v>2023</v>
      </c>
      <c r="Q115" s="810"/>
      <c r="S115"/>
      <c r="T115"/>
      <c r="U115"/>
      <c r="V115"/>
      <c r="W115"/>
    </row>
    <row r="116" spans="1:23" ht="13.5" thickBot="1">
      <c r="A116" s="812"/>
      <c r="B116" s="813" t="s">
        <v>161</v>
      </c>
      <c r="C116" s="813" t="s">
        <v>162</v>
      </c>
      <c r="D116" s="813" t="s">
        <v>163</v>
      </c>
      <c r="E116" s="813" t="s">
        <v>164</v>
      </c>
      <c r="F116" s="813" t="s">
        <v>165</v>
      </c>
      <c r="G116" s="813" t="s">
        <v>166</v>
      </c>
      <c r="H116" s="813" t="s">
        <v>167</v>
      </c>
      <c r="I116" s="813" t="s">
        <v>168</v>
      </c>
      <c r="J116" s="813" t="s">
        <v>169</v>
      </c>
      <c r="K116" s="813" t="s">
        <v>170</v>
      </c>
      <c r="L116" s="813" t="s">
        <v>171</v>
      </c>
      <c r="M116" s="814" t="s">
        <v>172</v>
      </c>
      <c r="N116" s="754"/>
      <c r="O116" s="810"/>
      <c r="P116" s="815"/>
      <c r="Q116" s="816" t="s">
        <v>173</v>
      </c>
      <c r="S116"/>
      <c r="T116"/>
      <c r="U116"/>
      <c r="V116"/>
      <c r="W116"/>
    </row>
    <row r="117" spans="1:23" ht="13.5" thickBot="1">
      <c r="A117" s="817" t="s">
        <v>174</v>
      </c>
      <c r="B117" s="818">
        <f>(B49/1000)/1.02</f>
        <v>20.699240880469233</v>
      </c>
      <c r="C117" s="819">
        <f>(C49/1000)/1.02</f>
        <v>20.71864964374755</v>
      </c>
      <c r="D117" s="819">
        <f>(D49/1000)/1.02</f>
        <v>20.971773871522764</v>
      </c>
      <c r="E117" s="819">
        <f t="shared" ref="E117:L123" si="22">E49/1000/1.02</f>
        <v>20.712654805870375</v>
      </c>
      <c r="F117" s="819">
        <f t="shared" si="22"/>
        <v>20.513261352612115</v>
      </c>
      <c r="G117" s="819">
        <f t="shared" si="22"/>
        <v>19.943197645916445</v>
      </c>
      <c r="H117" s="819">
        <f t="shared" si="22"/>
        <v>18.735268228132835</v>
      </c>
      <c r="I117" s="819">
        <f t="shared" si="22"/>
        <v>19.100481397324817</v>
      </c>
      <c r="J117" s="819">
        <f t="shared" si="22"/>
        <v>18.948096193791866</v>
      </c>
      <c r="K117" s="819">
        <f t="shared" si="22"/>
        <v>19.201937945515063</v>
      </c>
      <c r="L117" s="819">
        <f t="shared" si="22"/>
        <v>18.773485145713106</v>
      </c>
      <c r="M117" s="820">
        <f t="shared" ref="M117:M123" si="23">(M49/1000)/1.02</f>
        <v>18.523162407131373</v>
      </c>
      <c r="N117" s="754"/>
      <c r="O117" s="810"/>
      <c r="P117" s="821" t="s">
        <v>174</v>
      </c>
      <c r="Q117" s="822">
        <f t="shared" ref="Q117:Q123" si="24">(Q49/1000)/1.02</f>
        <v>19.797598704745603</v>
      </c>
      <c r="S117"/>
      <c r="T117"/>
      <c r="U117"/>
      <c r="V117"/>
      <c r="W117"/>
    </row>
    <row r="118" spans="1:23" ht="13.5" thickBot="1">
      <c r="A118" s="823" t="s">
        <v>179</v>
      </c>
      <c r="B118" s="818">
        <f t="shared" ref="B118:C123" si="25">(B50/1000)/1.02</f>
        <v>21.259631343497247</v>
      </c>
      <c r="C118" s="819">
        <f t="shared" si="25"/>
        <v>20.084170919375026</v>
      </c>
      <c r="D118" s="819">
        <f t="shared" ref="D118:D123" si="26">D50/1000/1.02</f>
        <v>20.643866079091563</v>
      </c>
      <c r="E118" s="819">
        <f t="shared" si="22"/>
        <v>20.562748088795054</v>
      </c>
      <c r="F118" s="819">
        <f t="shared" si="22"/>
        <v>20.077364993703906</v>
      </c>
      <c r="G118" s="819">
        <f t="shared" si="22"/>
        <v>19.598627911613455</v>
      </c>
      <c r="H118" s="819">
        <f t="shared" si="22"/>
        <v>17.639319149599416</v>
      </c>
      <c r="I118" s="819">
        <f t="shared" si="22"/>
        <v>19.016711471343974</v>
      </c>
      <c r="J118" s="819">
        <f t="shared" si="22"/>
        <v>18.26673918974998</v>
      </c>
      <c r="K118" s="819">
        <f t="shared" si="22"/>
        <v>19.209156141052119</v>
      </c>
      <c r="L118" s="819">
        <f t="shared" si="22"/>
        <v>17.192412572221457</v>
      </c>
      <c r="M118" s="820">
        <f t="shared" si="23"/>
        <v>18.799383918334954</v>
      </c>
      <c r="N118" s="754"/>
      <c r="O118" s="810"/>
      <c r="P118" s="824" t="s">
        <v>179</v>
      </c>
      <c r="Q118" s="822">
        <f t="shared" si="24"/>
        <v>19.611566837730216</v>
      </c>
      <c r="S118"/>
      <c r="T118"/>
      <c r="U118"/>
      <c r="V118"/>
      <c r="W118"/>
    </row>
    <row r="119" spans="1:23" ht="13.5" thickBot="1">
      <c r="A119" s="823" t="s">
        <v>175</v>
      </c>
      <c r="B119" s="818">
        <f t="shared" si="25"/>
        <v>21.827918462606373</v>
      </c>
      <c r="C119" s="819">
        <f t="shared" si="25"/>
        <v>21.874714986666966</v>
      </c>
      <c r="D119" s="819">
        <f t="shared" si="26"/>
        <v>21.997821243143854</v>
      </c>
      <c r="E119" s="819">
        <f t="shared" si="22"/>
        <v>21.801208605886796</v>
      </c>
      <c r="F119" s="819">
        <f t="shared" si="22"/>
        <v>21.267661712164212</v>
      </c>
      <c r="G119" s="819">
        <f t="shared" si="22"/>
        <v>20.65214643311165</v>
      </c>
      <c r="H119" s="819">
        <f t="shared" si="22"/>
        <v>19.582888898470426</v>
      </c>
      <c r="I119" s="819">
        <f t="shared" si="22"/>
        <v>20.194876846245165</v>
      </c>
      <c r="J119" s="819">
        <f t="shared" si="22"/>
        <v>19.967244924395988</v>
      </c>
      <c r="K119" s="819">
        <f t="shared" si="22"/>
        <v>20.601954069112345</v>
      </c>
      <c r="L119" s="819">
        <f t="shared" si="22"/>
        <v>20.296934380393601</v>
      </c>
      <c r="M119" s="820">
        <f t="shared" si="23"/>
        <v>20.233104830747067</v>
      </c>
      <c r="N119" s="754"/>
      <c r="O119" s="810"/>
      <c r="P119" s="825" t="s">
        <v>175</v>
      </c>
      <c r="Q119" s="822">
        <f t="shared" si="24"/>
        <v>20.930982467315584</v>
      </c>
      <c r="S119"/>
      <c r="T119"/>
      <c r="U119"/>
      <c r="V119"/>
      <c r="W119"/>
    </row>
    <row r="120" spans="1:23" ht="13.5" thickBot="1">
      <c r="A120" s="823" t="s">
        <v>176</v>
      </c>
      <c r="B120" s="818">
        <f t="shared" si="25"/>
        <v>21.640988904917524</v>
      </c>
      <c r="C120" s="819">
        <f t="shared" si="25"/>
        <v>21.529536156147028</v>
      </c>
      <c r="D120" s="819">
        <f t="shared" si="26"/>
        <v>21.777843385177491</v>
      </c>
      <c r="E120" s="819">
        <f t="shared" si="22"/>
        <v>21.513125984827685</v>
      </c>
      <c r="F120" s="819">
        <f t="shared" si="22"/>
        <v>21.195150612849297</v>
      </c>
      <c r="G120" s="819">
        <f t="shared" si="22"/>
        <v>20.44408453428947</v>
      </c>
      <c r="H120" s="819">
        <f t="shared" si="22"/>
        <v>19.046250503977546</v>
      </c>
      <c r="I120" s="819">
        <f t="shared" si="22"/>
        <v>19.9265565625793</v>
      </c>
      <c r="J120" s="819">
        <f t="shared" si="22"/>
        <v>19.640722273697452</v>
      </c>
      <c r="K120" s="819">
        <f t="shared" si="22"/>
        <v>20.306136461645885</v>
      </c>
      <c r="L120" s="819">
        <f t="shared" si="22"/>
        <v>20.021022885212709</v>
      </c>
      <c r="M120" s="820">
        <f t="shared" si="23"/>
        <v>19.880338634509531</v>
      </c>
      <c r="N120" s="754"/>
      <c r="O120" s="810"/>
      <c r="P120" s="825" t="s">
        <v>176</v>
      </c>
      <c r="Q120" s="822">
        <f t="shared" si="24"/>
        <v>20.696065002361429</v>
      </c>
      <c r="S120"/>
      <c r="T120"/>
      <c r="U120"/>
      <c r="V120"/>
      <c r="W120"/>
    </row>
    <row r="121" spans="1:23" ht="13.5" thickBot="1">
      <c r="A121" s="823" t="s">
        <v>177</v>
      </c>
      <c r="B121" s="818">
        <f t="shared" si="25"/>
        <v>22.141677157858442</v>
      </c>
      <c r="C121" s="819">
        <f t="shared" si="25"/>
        <v>21.664043814779916</v>
      </c>
      <c r="D121" s="819">
        <f t="shared" si="26"/>
        <v>22.520871863992515</v>
      </c>
      <c r="E121" s="819">
        <f t="shared" si="22"/>
        <v>21.80635230361397</v>
      </c>
      <c r="F121" s="819">
        <f t="shared" si="22"/>
        <v>21.42347730149628</v>
      </c>
      <c r="G121" s="819">
        <f t="shared" si="22"/>
        <v>20.314587162827817</v>
      </c>
      <c r="H121" s="819">
        <f t="shared" si="22"/>
        <v>19.803560691951802</v>
      </c>
      <c r="I121" s="819">
        <f t="shared" si="22"/>
        <v>20.004970749772305</v>
      </c>
      <c r="J121" s="819">
        <f t="shared" si="22"/>
        <v>20.156499788472967</v>
      </c>
      <c r="K121" s="819">
        <f t="shared" si="22"/>
        <v>19.86517450323041</v>
      </c>
      <c r="L121" s="819">
        <f t="shared" si="22"/>
        <v>20.23038118380342</v>
      </c>
      <c r="M121" s="820">
        <f t="shared" si="23"/>
        <v>20.54412742682856</v>
      </c>
      <c r="N121" s="754"/>
      <c r="O121" s="810"/>
      <c r="P121" s="825" t="s">
        <v>177</v>
      </c>
      <c r="Q121" s="822">
        <f t="shared" si="24"/>
        <v>20.816257146879217</v>
      </c>
      <c r="S121"/>
      <c r="T121"/>
      <c r="U121"/>
      <c r="V121"/>
      <c r="W121"/>
    </row>
    <row r="122" spans="1:23" ht="13.5" thickBot="1">
      <c r="A122" s="823" t="s">
        <v>71</v>
      </c>
      <c r="B122" s="818">
        <f t="shared" si="25"/>
        <v>18.003180773185836</v>
      </c>
      <c r="C122" s="819">
        <f t="shared" si="25"/>
        <v>18.06283683012882</v>
      </c>
      <c r="D122" s="819">
        <f t="shared" si="26"/>
        <v>18.379556824448308</v>
      </c>
      <c r="E122" s="819">
        <f t="shared" si="22"/>
        <v>18.297199734249467</v>
      </c>
      <c r="F122" s="819">
        <f t="shared" si="22"/>
        <v>17.995771178569196</v>
      </c>
      <c r="G122" s="819">
        <f t="shared" si="22"/>
        <v>17.486192066534066</v>
      </c>
      <c r="H122" s="819">
        <f t="shared" si="22"/>
        <v>16.571410043802803</v>
      </c>
      <c r="I122" s="819">
        <f t="shared" si="22"/>
        <v>16.671128364837887</v>
      </c>
      <c r="J122" s="819">
        <f t="shared" si="22"/>
        <v>16.75505018032311</v>
      </c>
      <c r="K122" s="819">
        <f t="shared" si="22"/>
        <v>16.740516937226673</v>
      </c>
      <c r="L122" s="819">
        <f t="shared" si="22"/>
        <v>16.000174718017661</v>
      </c>
      <c r="M122" s="820">
        <f t="shared" si="23"/>
        <v>15.546246185854812</v>
      </c>
      <c r="N122" s="754"/>
      <c r="O122" s="810"/>
      <c r="P122" s="825" t="s">
        <v>71</v>
      </c>
      <c r="Q122" s="822">
        <f t="shared" si="24"/>
        <v>17.196734618720907</v>
      </c>
      <c r="S122"/>
      <c r="T122"/>
      <c r="U122"/>
      <c r="V122"/>
      <c r="W122"/>
    </row>
    <row r="123" spans="1:23" ht="13.5" thickBot="1">
      <c r="A123" s="826" t="s">
        <v>178</v>
      </c>
      <c r="B123" s="818">
        <f t="shared" si="25"/>
        <v>22.130556389674268</v>
      </c>
      <c r="C123" s="819">
        <f t="shared" si="25"/>
        <v>22.096222262014923</v>
      </c>
      <c r="D123" s="819">
        <f t="shared" si="26"/>
        <v>22.236007829800574</v>
      </c>
      <c r="E123" s="819">
        <f t="shared" si="22"/>
        <v>22.076588850061835</v>
      </c>
      <c r="F123" s="819">
        <f t="shared" si="22"/>
        <v>21.896601362147898</v>
      </c>
      <c r="G123" s="819">
        <f t="shared" si="22"/>
        <v>21.324287121651491</v>
      </c>
      <c r="H123" s="819">
        <f t="shared" si="22"/>
        <v>20.148530895509992</v>
      </c>
      <c r="I123" s="819">
        <f t="shared" si="22"/>
        <v>20.443543263988666</v>
      </c>
      <c r="J123" s="819">
        <f t="shared" si="22"/>
        <v>20.494424514683249</v>
      </c>
      <c r="K123" s="819">
        <f t="shared" si="22"/>
        <v>20.706248387670254</v>
      </c>
      <c r="L123" s="819">
        <f t="shared" si="22"/>
        <v>20.61815586447625</v>
      </c>
      <c r="M123" s="820">
        <f t="shared" si="23"/>
        <v>20.337731778704814</v>
      </c>
      <c r="N123" s="754"/>
      <c r="O123" s="810"/>
      <c r="P123" s="827" t="s">
        <v>178</v>
      </c>
      <c r="Q123" s="822">
        <f t="shared" si="24"/>
        <v>21.272614231159199</v>
      </c>
      <c r="S123"/>
      <c r="T123"/>
      <c r="U123"/>
      <c r="V123"/>
      <c r="W123"/>
    </row>
    <row r="124" spans="1:23" ht="13">
      <c r="A124" s="754"/>
      <c r="B124" s="754"/>
      <c r="C124" s="754"/>
      <c r="D124" s="754"/>
      <c r="E124" s="754"/>
      <c r="F124" s="754"/>
      <c r="G124" s="754"/>
      <c r="H124" s="754"/>
      <c r="I124" s="754"/>
      <c r="J124" s="754"/>
      <c r="K124" s="754"/>
      <c r="L124" s="754"/>
      <c r="M124" s="754"/>
      <c r="N124" s="754"/>
      <c r="O124" s="754"/>
      <c r="P124" s="754"/>
      <c r="Q124" s="754"/>
      <c r="S124"/>
      <c r="T124"/>
      <c r="U124"/>
      <c r="V124"/>
      <c r="W124"/>
    </row>
    <row r="125" spans="1:23" ht="16" thickBot="1">
      <c r="A125" s="809">
        <v>2024</v>
      </c>
      <c r="B125" s="810"/>
      <c r="C125" s="810"/>
      <c r="D125" s="810"/>
      <c r="E125" s="810"/>
      <c r="F125" s="810"/>
      <c r="G125" s="810"/>
      <c r="H125" s="810"/>
      <c r="I125" s="810"/>
      <c r="J125" s="810"/>
      <c r="K125" s="810"/>
      <c r="L125" s="810"/>
      <c r="M125" s="811" t="s">
        <v>180</v>
      </c>
      <c r="N125" s="754"/>
      <c r="O125" s="810"/>
      <c r="P125" s="809">
        <v>2024</v>
      </c>
      <c r="Q125" s="810"/>
      <c r="S125"/>
      <c r="T125"/>
      <c r="U125"/>
      <c r="V125"/>
      <c r="W125"/>
    </row>
    <row r="126" spans="1:23" ht="13.5" thickBot="1">
      <c r="A126" s="812"/>
      <c r="B126" s="813" t="s">
        <v>161</v>
      </c>
      <c r="C126" s="813" t="s">
        <v>162</v>
      </c>
      <c r="D126" s="813" t="s">
        <v>163</v>
      </c>
      <c r="E126" s="813" t="s">
        <v>164</v>
      </c>
      <c r="F126" s="813" t="s">
        <v>165</v>
      </c>
      <c r="G126" s="813" t="s">
        <v>166</v>
      </c>
      <c r="H126" s="813" t="s">
        <v>167</v>
      </c>
      <c r="I126" s="813" t="s">
        <v>168</v>
      </c>
      <c r="J126" s="813" t="s">
        <v>169</v>
      </c>
      <c r="K126" s="813" t="s">
        <v>170</v>
      </c>
      <c r="L126" s="813" t="s">
        <v>171</v>
      </c>
      <c r="M126" s="814" t="s">
        <v>172</v>
      </c>
      <c r="N126" s="754"/>
      <c r="O126" s="810"/>
      <c r="P126" s="815"/>
      <c r="Q126" s="816" t="s">
        <v>173</v>
      </c>
      <c r="S126"/>
      <c r="T126"/>
      <c r="U126"/>
      <c r="V126"/>
      <c r="W126"/>
    </row>
    <row r="127" spans="1:23" ht="13.5" thickBot="1">
      <c r="A127" s="817" t="s">
        <v>174</v>
      </c>
      <c r="B127" s="818">
        <f>(B59/1000)/1.02</f>
        <v>18.961374949244547</v>
      </c>
      <c r="C127" s="819">
        <f>(C59/1000)/1.02</f>
        <v>18.944298671866033</v>
      </c>
      <c r="D127" s="819">
        <f>(D59/1000)/1.02</f>
        <v>19.14872761739786</v>
      </c>
      <c r="E127" s="819">
        <f t="shared" ref="E127:L133" si="27">E59/1000/1.02</f>
        <v>19.173948407643543</v>
      </c>
      <c r="F127" s="819">
        <f t="shared" si="27"/>
        <v>19.234306742515642</v>
      </c>
      <c r="G127" s="819">
        <f t="shared" si="27"/>
        <v>19.391418763132517</v>
      </c>
      <c r="H127" s="819">
        <f t="shared" si="27"/>
        <v>19.294348130016051</v>
      </c>
      <c r="I127" s="819">
        <f t="shared" si="27"/>
        <v>19.271121600765635</v>
      </c>
      <c r="J127" s="819">
        <f t="shared" si="27"/>
        <v>19.405963604189584</v>
      </c>
      <c r="K127" s="819">
        <f t="shared" si="27"/>
        <v>0</v>
      </c>
      <c r="L127" s="819">
        <f t="shared" si="27"/>
        <v>0</v>
      </c>
      <c r="M127" s="820">
        <f t="shared" ref="M127:M133" si="28">(M59/1000)/1.02</f>
        <v>0</v>
      </c>
      <c r="N127" s="754"/>
      <c r="O127" s="810"/>
      <c r="P127" s="821" t="s">
        <v>174</v>
      </c>
      <c r="Q127" s="822">
        <f t="shared" ref="Q127:Q133" si="29">(Q59/1000)/1.02</f>
        <v>0</v>
      </c>
      <c r="S127"/>
      <c r="T127"/>
      <c r="U127"/>
      <c r="V127"/>
      <c r="W127"/>
    </row>
    <row r="128" spans="1:23" ht="13.5" thickBot="1">
      <c r="A128" s="823" t="s">
        <v>179</v>
      </c>
      <c r="B128" s="818">
        <f t="shared" ref="B128:C133" si="30">(B60/1000)/1.02</f>
        <v>18.720553873435676</v>
      </c>
      <c r="C128" s="819">
        <f t="shared" si="30"/>
        <v>19.021579660520931</v>
      </c>
      <c r="D128" s="819">
        <f t="shared" ref="D128:D133" si="31">D60/1000/1.02</f>
        <v>18.823749656165777</v>
      </c>
      <c r="E128" s="819">
        <f t="shared" si="27"/>
        <v>18.511775306489707</v>
      </c>
      <c r="F128" s="819">
        <f t="shared" si="27"/>
        <v>17.745507664276278</v>
      </c>
      <c r="G128" s="819">
        <f t="shared" si="27"/>
        <v>18.353262775508036</v>
      </c>
      <c r="H128" s="819">
        <f t="shared" si="27"/>
        <v>18.956285574881868</v>
      </c>
      <c r="I128" s="819">
        <f t="shared" si="27"/>
        <v>18.572427134096319</v>
      </c>
      <c r="J128" s="819">
        <f t="shared" si="27"/>
        <v>19.444517010539752</v>
      </c>
      <c r="K128" s="819">
        <f t="shared" si="27"/>
        <v>0</v>
      </c>
      <c r="L128" s="819">
        <f t="shared" si="27"/>
        <v>0</v>
      </c>
      <c r="M128" s="820">
        <f t="shared" si="28"/>
        <v>0</v>
      </c>
      <c r="N128" s="754"/>
      <c r="O128" s="810"/>
      <c r="P128" s="824" t="s">
        <v>179</v>
      </c>
      <c r="Q128" s="822">
        <f t="shared" si="29"/>
        <v>0</v>
      </c>
      <c r="S128"/>
      <c r="T128"/>
      <c r="U128"/>
      <c r="V128"/>
      <c r="W128"/>
    </row>
    <row r="129" spans="1:23" ht="13.5" thickBot="1">
      <c r="A129" s="823" t="s">
        <v>175</v>
      </c>
      <c r="B129" s="818">
        <f t="shared" si="30"/>
        <v>20.474860222545296</v>
      </c>
      <c r="C129" s="819">
        <f t="shared" si="30"/>
        <v>20.197648530741205</v>
      </c>
      <c r="D129" s="819">
        <f t="shared" si="31"/>
        <v>20.326489522160863</v>
      </c>
      <c r="E129" s="819">
        <f t="shared" si="27"/>
        <v>20.372034178690132</v>
      </c>
      <c r="F129" s="819">
        <f t="shared" si="27"/>
        <v>20.305363244500462</v>
      </c>
      <c r="G129" s="819">
        <f t="shared" si="27"/>
        <v>20.311468544381075</v>
      </c>
      <c r="H129" s="819">
        <f t="shared" si="27"/>
        <v>20.372530406171229</v>
      </c>
      <c r="I129" s="819">
        <f t="shared" si="27"/>
        <v>20.472127965946896</v>
      </c>
      <c r="J129" s="819">
        <f t="shared" si="27"/>
        <v>20.620376925408795</v>
      </c>
      <c r="K129" s="819">
        <f t="shared" si="27"/>
        <v>0</v>
      </c>
      <c r="L129" s="819">
        <f t="shared" si="27"/>
        <v>0</v>
      </c>
      <c r="M129" s="820">
        <f t="shared" si="28"/>
        <v>0</v>
      </c>
      <c r="N129" s="754"/>
      <c r="O129" s="810"/>
      <c r="P129" s="825" t="s">
        <v>175</v>
      </c>
      <c r="Q129" s="822">
        <f t="shared" si="29"/>
        <v>0</v>
      </c>
      <c r="S129"/>
      <c r="T129"/>
      <c r="U129"/>
      <c r="V129"/>
      <c r="W129"/>
    </row>
    <row r="130" spans="1:23" ht="13.5" thickBot="1">
      <c r="A130" s="823" t="s">
        <v>176</v>
      </c>
      <c r="B130" s="818">
        <f t="shared" si="30"/>
        <v>20.260576563524186</v>
      </c>
      <c r="C130" s="819">
        <f t="shared" si="30"/>
        <v>19.92135482058184</v>
      </c>
      <c r="D130" s="819">
        <f t="shared" si="31"/>
        <v>20.075106724335381</v>
      </c>
      <c r="E130" s="819">
        <f t="shared" si="27"/>
        <v>20.047987393485695</v>
      </c>
      <c r="F130" s="819">
        <f t="shared" si="27"/>
        <v>19.972195945732185</v>
      </c>
      <c r="G130" s="819">
        <f t="shared" si="27"/>
        <v>20.071277677367377</v>
      </c>
      <c r="H130" s="819">
        <f t="shared" si="27"/>
        <v>20.169120413163327</v>
      </c>
      <c r="I130" s="819">
        <f t="shared" si="27"/>
        <v>20.320035371884135</v>
      </c>
      <c r="J130" s="819">
        <f t="shared" si="27"/>
        <v>20.489950601912451</v>
      </c>
      <c r="K130" s="819">
        <f t="shared" si="27"/>
        <v>0</v>
      </c>
      <c r="L130" s="819">
        <f t="shared" si="27"/>
        <v>0</v>
      </c>
      <c r="M130" s="820">
        <f t="shared" si="28"/>
        <v>0</v>
      </c>
      <c r="N130" s="754"/>
      <c r="O130" s="810"/>
      <c r="P130" s="825" t="s">
        <v>176</v>
      </c>
      <c r="Q130" s="822">
        <f t="shared" si="29"/>
        <v>0</v>
      </c>
      <c r="S130"/>
      <c r="T130"/>
      <c r="U130"/>
      <c r="V130"/>
      <c r="W130"/>
    </row>
    <row r="131" spans="1:23" ht="13.5" thickBot="1">
      <c r="A131" s="823" t="s">
        <v>177</v>
      </c>
      <c r="B131" s="818">
        <f t="shared" si="30"/>
        <v>20.62543069033817</v>
      </c>
      <c r="C131" s="819">
        <f t="shared" si="30"/>
        <v>20.386904764765966</v>
      </c>
      <c r="D131" s="819">
        <f t="shared" si="31"/>
        <v>20.185482386582073</v>
      </c>
      <c r="E131" s="819">
        <f t="shared" si="27"/>
        <v>20.250166927399892</v>
      </c>
      <c r="F131" s="819">
        <f t="shared" si="27"/>
        <v>20.131355689357196</v>
      </c>
      <c r="G131" s="819">
        <f t="shared" si="27"/>
        <v>20.494242027809001</v>
      </c>
      <c r="H131" s="819">
        <f t="shared" si="27"/>
        <v>20.025242786496403</v>
      </c>
      <c r="I131" s="819">
        <f t="shared" si="27"/>
        <v>20.10821723778653</v>
      </c>
      <c r="J131" s="819">
        <f t="shared" si="27"/>
        <v>20.17063615640636</v>
      </c>
      <c r="K131" s="819">
        <f t="shared" si="27"/>
        <v>0</v>
      </c>
      <c r="L131" s="819">
        <f t="shared" si="27"/>
        <v>0</v>
      </c>
      <c r="M131" s="820">
        <f t="shared" si="28"/>
        <v>0</v>
      </c>
      <c r="N131" s="754"/>
      <c r="O131" s="810"/>
      <c r="P131" s="825" t="s">
        <v>177</v>
      </c>
      <c r="Q131" s="822">
        <f t="shared" si="29"/>
        <v>0</v>
      </c>
      <c r="S131"/>
      <c r="T131"/>
      <c r="U131"/>
      <c r="V131"/>
      <c r="W131"/>
    </row>
    <row r="132" spans="1:23" ht="13.5" thickBot="1">
      <c r="A132" s="823" t="s">
        <v>71</v>
      </c>
      <c r="B132" s="818">
        <f t="shared" si="30"/>
        <v>16.00608514270391</v>
      </c>
      <c r="C132" s="819">
        <f t="shared" si="30"/>
        <v>16.477109972209632</v>
      </c>
      <c r="D132" s="819">
        <f t="shared" si="31"/>
        <v>16.722506642228812</v>
      </c>
      <c r="E132" s="819">
        <f t="shared" si="27"/>
        <v>16.868443503606173</v>
      </c>
      <c r="F132" s="819">
        <f t="shared" si="27"/>
        <v>16.990268083656613</v>
      </c>
      <c r="G132" s="819">
        <f t="shared" si="27"/>
        <v>17.191340052683678</v>
      </c>
      <c r="H132" s="819">
        <f t="shared" si="27"/>
        <v>17.268198417330886</v>
      </c>
      <c r="I132" s="819">
        <f t="shared" si="27"/>
        <v>17.161483590417795</v>
      </c>
      <c r="J132" s="819">
        <f t="shared" si="27"/>
        <v>17.207965882905825</v>
      </c>
      <c r="K132" s="819">
        <f t="shared" si="27"/>
        <v>0</v>
      </c>
      <c r="L132" s="819">
        <f t="shared" si="27"/>
        <v>0</v>
      </c>
      <c r="M132" s="820">
        <f t="shared" si="28"/>
        <v>0</v>
      </c>
      <c r="N132" s="754"/>
      <c r="O132" s="810"/>
      <c r="P132" s="825" t="s">
        <v>71</v>
      </c>
      <c r="Q132" s="822">
        <f t="shared" si="29"/>
        <v>0</v>
      </c>
      <c r="S132"/>
      <c r="T132"/>
      <c r="U132"/>
      <c r="V132"/>
      <c r="W132"/>
    </row>
    <row r="133" spans="1:23" ht="13.5" thickBot="1">
      <c r="A133" s="826" t="s">
        <v>178</v>
      </c>
      <c r="B133" s="818">
        <f t="shared" si="30"/>
        <v>20.573855455302763</v>
      </c>
      <c r="C133" s="819">
        <f t="shared" si="30"/>
        <v>20.345376013504922</v>
      </c>
      <c r="D133" s="819">
        <f t="shared" si="31"/>
        <v>20.377403182170877</v>
      </c>
      <c r="E133" s="819">
        <f t="shared" si="27"/>
        <v>20.24133279818259</v>
      </c>
      <c r="F133" s="819">
        <f t="shared" si="27"/>
        <v>20.129090058686852</v>
      </c>
      <c r="G133" s="819">
        <f t="shared" si="27"/>
        <v>20.251557564215187</v>
      </c>
      <c r="H133" s="819">
        <f t="shared" si="27"/>
        <v>20.104889196125871</v>
      </c>
      <c r="I133" s="819">
        <f t="shared" si="27"/>
        <v>20.057743968377363</v>
      </c>
      <c r="J133" s="819">
        <f t="shared" si="27"/>
        <v>20.206390577520953</v>
      </c>
      <c r="K133" s="819">
        <f t="shared" si="27"/>
        <v>0</v>
      </c>
      <c r="L133" s="819">
        <f t="shared" si="27"/>
        <v>0</v>
      </c>
      <c r="M133" s="820">
        <f t="shared" si="28"/>
        <v>0</v>
      </c>
      <c r="N133" s="754"/>
      <c r="O133" s="810"/>
      <c r="P133" s="827" t="s">
        <v>178</v>
      </c>
      <c r="Q133" s="822">
        <f t="shared" si="29"/>
        <v>0</v>
      </c>
      <c r="S133"/>
      <c r="T133"/>
      <c r="U133"/>
      <c r="V133"/>
      <c r="W133"/>
    </row>
    <row r="134" spans="1:23" ht="13">
      <c r="A134" s="754"/>
      <c r="B134" s="754"/>
      <c r="C134" s="754"/>
      <c r="D134" s="754"/>
      <c r="E134" s="754"/>
      <c r="F134" s="754"/>
      <c r="G134" s="754"/>
      <c r="H134" s="754"/>
      <c r="I134" s="754"/>
      <c r="J134" s="754"/>
      <c r="K134" s="754"/>
      <c r="L134" s="754"/>
      <c r="M134" s="754"/>
      <c r="N134" s="754"/>
      <c r="O134" s="754"/>
      <c r="P134" s="754"/>
      <c r="Q134" s="754"/>
      <c r="S134"/>
      <c r="T134"/>
      <c r="U134"/>
      <c r="V134"/>
      <c r="W134"/>
    </row>
    <row r="135" spans="1:23" ht="13">
      <c r="A135" s="754"/>
      <c r="B135" s="754"/>
      <c r="C135" s="754"/>
      <c r="D135" s="754"/>
      <c r="E135" s="754"/>
      <c r="F135" s="754"/>
      <c r="G135" s="754"/>
      <c r="H135" s="754"/>
      <c r="I135" s="754"/>
      <c r="J135" s="754"/>
      <c r="K135" s="754"/>
      <c r="L135" s="754"/>
      <c r="M135" s="754"/>
      <c r="N135" s="754"/>
      <c r="O135" s="754"/>
      <c r="P135" s="754"/>
      <c r="Q135" s="754"/>
      <c r="S135"/>
      <c r="T135"/>
      <c r="U135"/>
      <c r="V135"/>
      <c r="W135"/>
    </row>
    <row r="136" spans="1:23" ht="13">
      <c r="A136" s="754"/>
      <c r="B136" s="754"/>
      <c r="C136" s="754"/>
      <c r="D136" s="754"/>
      <c r="E136" s="754"/>
      <c r="F136" s="754"/>
      <c r="G136" s="754"/>
      <c r="H136" s="754"/>
      <c r="I136" s="754"/>
      <c r="J136" s="754"/>
      <c r="K136" s="754"/>
      <c r="L136" s="754"/>
      <c r="M136" s="754"/>
      <c r="N136" s="754"/>
      <c r="O136" s="754"/>
      <c r="P136" s="754"/>
      <c r="Q136" s="754"/>
      <c r="S136"/>
      <c r="T136"/>
      <c r="U136"/>
      <c r="V136"/>
      <c r="W136"/>
    </row>
    <row r="137" spans="1:23" ht="13">
      <c r="A137" s="754"/>
      <c r="B137" s="754"/>
      <c r="C137" s="754"/>
      <c r="D137" s="754"/>
      <c r="E137" s="754"/>
      <c r="F137" s="754"/>
      <c r="G137" s="754"/>
      <c r="H137" s="754"/>
      <c r="I137" s="754"/>
      <c r="J137" s="754"/>
      <c r="K137" s="754"/>
      <c r="L137" s="754"/>
      <c r="M137" s="754"/>
      <c r="N137" s="754"/>
      <c r="O137" s="754"/>
      <c r="P137" s="754"/>
      <c r="Q137" s="754"/>
      <c r="S137"/>
      <c r="T137"/>
      <c r="U137"/>
      <c r="V137"/>
      <c r="W137"/>
    </row>
    <row r="138" spans="1:23" ht="23.5">
      <c r="A138" s="806" t="s">
        <v>478</v>
      </c>
      <c r="B138" s="756"/>
      <c r="C138" s="756"/>
      <c r="D138" s="756"/>
      <c r="E138" s="756"/>
      <c r="F138" s="754"/>
      <c r="G138" s="754"/>
      <c r="H138" s="754"/>
      <c r="I138" s="754"/>
      <c r="J138" s="754"/>
      <c r="K138" s="754"/>
      <c r="L138" s="754"/>
      <c r="M138" s="754"/>
      <c r="N138" s="754"/>
      <c r="O138" s="754"/>
      <c r="P138" s="754"/>
      <c r="Q138" s="754"/>
      <c r="S138"/>
      <c r="T138"/>
      <c r="U138"/>
      <c r="V138"/>
      <c r="W138"/>
    </row>
    <row r="139" spans="1:23" ht="15.5">
      <c r="A139" s="754"/>
      <c r="B139" s="754"/>
      <c r="C139" s="754"/>
      <c r="D139" s="754"/>
      <c r="E139" s="754"/>
      <c r="F139" s="828"/>
      <c r="G139" s="754"/>
      <c r="H139" s="754"/>
      <c r="I139" s="754"/>
      <c r="J139" s="754"/>
      <c r="K139" s="754"/>
      <c r="L139" s="754"/>
      <c r="M139" s="828"/>
      <c r="N139" s="754"/>
      <c r="O139" s="754"/>
      <c r="P139" s="754"/>
      <c r="Q139" s="829" t="s">
        <v>93</v>
      </c>
      <c r="S139"/>
      <c r="T139"/>
      <c r="U139"/>
      <c r="V139"/>
      <c r="W139"/>
    </row>
    <row r="140" spans="1:23" ht="13">
      <c r="A140" s="754"/>
      <c r="B140" s="754"/>
      <c r="C140" s="754"/>
      <c r="D140" s="754"/>
      <c r="E140" s="754"/>
      <c r="F140" s="754"/>
      <c r="G140" s="754"/>
      <c r="H140" s="754"/>
      <c r="I140" s="754"/>
      <c r="J140" s="754"/>
      <c r="K140" s="754"/>
      <c r="L140" s="754"/>
      <c r="M140" s="754"/>
      <c r="N140" s="754"/>
      <c r="O140" s="754"/>
      <c r="P140" s="754"/>
      <c r="Q140" s="754"/>
      <c r="S140"/>
      <c r="T140"/>
      <c r="U140"/>
    </row>
    <row r="141" spans="1:23" ht="16" thickBot="1">
      <c r="A141" s="830">
        <v>2019</v>
      </c>
      <c r="B141" s="831"/>
      <c r="C141" s="831" t="s">
        <v>181</v>
      </c>
      <c r="D141" s="831"/>
      <c r="E141" s="831"/>
      <c r="F141" s="831"/>
      <c r="G141" s="831"/>
      <c r="H141" s="831"/>
      <c r="I141" s="831"/>
      <c r="J141" s="831"/>
      <c r="K141" s="831"/>
      <c r="L141" s="831"/>
      <c r="M141" s="832" t="s">
        <v>93</v>
      </c>
      <c r="N141" s="831"/>
      <c r="O141" s="831"/>
      <c r="P141" s="830">
        <v>2019</v>
      </c>
      <c r="Q141" s="831"/>
      <c r="S141"/>
      <c r="T141"/>
      <c r="U141"/>
    </row>
    <row r="142" spans="1:23" ht="13.5" thickBot="1">
      <c r="A142" s="833"/>
      <c r="B142" s="834" t="s">
        <v>161</v>
      </c>
      <c r="C142" s="834" t="s">
        <v>162</v>
      </c>
      <c r="D142" s="834" t="s">
        <v>163</v>
      </c>
      <c r="E142" s="834" t="s">
        <v>164</v>
      </c>
      <c r="F142" s="834" t="s">
        <v>165</v>
      </c>
      <c r="G142" s="834" t="s">
        <v>166</v>
      </c>
      <c r="H142" s="834" t="s">
        <v>167</v>
      </c>
      <c r="I142" s="834" t="s">
        <v>168</v>
      </c>
      <c r="J142" s="834" t="s">
        <v>169</v>
      </c>
      <c r="K142" s="834" t="s">
        <v>170</v>
      </c>
      <c r="L142" s="834" t="s">
        <v>171</v>
      </c>
      <c r="M142" s="835" t="s">
        <v>172</v>
      </c>
      <c r="N142" s="831"/>
      <c r="O142" s="831"/>
      <c r="P142" s="833"/>
      <c r="Q142" s="835" t="s">
        <v>173</v>
      </c>
      <c r="S142"/>
      <c r="T142"/>
      <c r="U142"/>
    </row>
    <row r="143" spans="1:23" ht="13.5" thickBot="1">
      <c r="A143" s="836" t="s">
        <v>174</v>
      </c>
      <c r="B143" s="837">
        <f>B77*0.518</f>
        <v>6.6512236785150636</v>
      </c>
      <c r="C143" s="837">
        <f t="shared" ref="C143:M143" si="32">C77*0.518</f>
        <v>6.4415692231332429</v>
      </c>
      <c r="D143" s="837">
        <f t="shared" si="32"/>
        <v>6.451390186188064</v>
      </c>
      <c r="E143" s="837">
        <f t="shared" si="32"/>
        <v>6.3159437529405134</v>
      </c>
      <c r="F143" s="837">
        <f t="shared" si="32"/>
        <v>6.2696934876512316</v>
      </c>
      <c r="G143" s="837">
        <f t="shared" si="32"/>
        <v>6.0886232691403466</v>
      </c>
      <c r="H143" s="837">
        <f t="shared" si="32"/>
        <v>5.7341366685113497</v>
      </c>
      <c r="I143" s="837">
        <f t="shared" si="32"/>
        <v>5.9924644788695645</v>
      </c>
      <c r="J143" s="837">
        <f t="shared" si="32"/>
        <v>5.9395157551697038</v>
      </c>
      <c r="K143" s="837">
        <f t="shared" si="32"/>
        <v>5.9913963226332685</v>
      </c>
      <c r="L143" s="837">
        <f t="shared" si="32"/>
        <v>6.1544168764437037</v>
      </c>
      <c r="M143" s="838">
        <f t="shared" si="32"/>
        <v>6.2070157850332679</v>
      </c>
      <c r="N143" s="831"/>
      <c r="O143" s="831"/>
      <c r="P143" s="839" t="s">
        <v>174</v>
      </c>
      <c r="Q143" s="840">
        <f>Q77*0.518</f>
        <v>6.181004161957703</v>
      </c>
      <c r="S143"/>
      <c r="T143"/>
      <c r="U143"/>
    </row>
    <row r="144" spans="1:23" ht="13">
      <c r="A144" s="841" t="s">
        <v>179</v>
      </c>
      <c r="B144" s="842">
        <f>B78*0.539</f>
        <v>6.8633878007173008</v>
      </c>
      <c r="C144" s="843">
        <f t="shared" ref="C144:M144" si="33">C78*0.539</f>
        <v>6.8860365729283552</v>
      </c>
      <c r="D144" s="843">
        <f t="shared" si="33"/>
        <v>6.5525732707412718</v>
      </c>
      <c r="E144" s="843">
        <f t="shared" si="33"/>
        <v>6.6038418696597052</v>
      </c>
      <c r="F144" s="843">
        <f t="shared" si="33"/>
        <v>6.5063513236067312</v>
      </c>
      <c r="G144" s="843">
        <f t="shared" si="33"/>
        <v>6.2278649878660346</v>
      </c>
      <c r="H144" s="843">
        <f t="shared" si="33"/>
        <v>5.889505759521672</v>
      </c>
      <c r="I144" s="843">
        <f t="shared" si="33"/>
        <v>6.3488751521189153</v>
      </c>
      <c r="J144" s="843">
        <f t="shared" si="33"/>
        <v>6.1123397558866355</v>
      </c>
      <c r="K144" s="843">
        <f t="shared" si="33"/>
        <v>6.373092968950707</v>
      </c>
      <c r="L144" s="843">
        <f t="shared" si="33"/>
        <v>6.5133510708061015</v>
      </c>
      <c r="M144" s="843">
        <f t="shared" si="33"/>
        <v>6.4531077640527901</v>
      </c>
      <c r="N144" s="831"/>
      <c r="O144" s="831"/>
      <c r="P144" s="844" t="s">
        <v>179</v>
      </c>
      <c r="Q144" s="845">
        <f>Q78*0.539</f>
        <v>6.4149255437156079</v>
      </c>
      <c r="S144"/>
      <c r="T144"/>
      <c r="U144"/>
    </row>
    <row r="145" spans="1:21" ht="13">
      <c r="A145" s="846" t="s">
        <v>175</v>
      </c>
      <c r="B145" s="847">
        <f>B79*0.533</f>
        <v>7.3317502396178824</v>
      </c>
      <c r="C145" s="848">
        <f t="shared" ref="C145:M146" si="34">C79*0.533</f>
        <v>7.0142831886165053</v>
      </c>
      <c r="D145" s="848">
        <f t="shared" si="34"/>
        <v>6.9761645254627513</v>
      </c>
      <c r="E145" s="848">
        <f t="shared" si="34"/>
        <v>6.7680594349373644</v>
      </c>
      <c r="F145" s="848">
        <f t="shared" si="34"/>
        <v>6.6439478306707969</v>
      </c>
      <c r="G145" s="848">
        <f t="shared" si="34"/>
        <v>6.3901875901613963</v>
      </c>
      <c r="H145" s="848">
        <f t="shared" si="34"/>
        <v>6.0463649885985609</v>
      </c>
      <c r="I145" s="848">
        <f t="shared" si="34"/>
        <v>6.4476368221949363</v>
      </c>
      <c r="J145" s="848">
        <f t="shared" si="34"/>
        <v>6.337696832220546</v>
      </c>
      <c r="K145" s="848">
        <f t="shared" si="34"/>
        <v>6.4791826778165618</v>
      </c>
      <c r="L145" s="848">
        <f t="shared" si="34"/>
        <v>6.686241047746611</v>
      </c>
      <c r="M145" s="848">
        <f t="shared" si="34"/>
        <v>6.7519752308248027</v>
      </c>
      <c r="N145" s="831"/>
      <c r="O145" s="831"/>
      <c r="P145" s="849" t="s">
        <v>175</v>
      </c>
      <c r="Q145" s="850">
        <f>Q79*0.533</f>
        <v>6.6556685724332576</v>
      </c>
      <c r="S145"/>
      <c r="T145"/>
      <c r="U145"/>
    </row>
    <row r="146" spans="1:21" ht="13">
      <c r="A146" s="846" t="s">
        <v>176</v>
      </c>
      <c r="B146" s="847">
        <f>B80*0.533</f>
        <v>7.2505074634497442</v>
      </c>
      <c r="C146" s="848">
        <f t="shared" si="34"/>
        <v>6.8932808752377088</v>
      </c>
      <c r="D146" s="848">
        <f t="shared" si="34"/>
        <v>6.8768717029384394</v>
      </c>
      <c r="E146" s="848">
        <f t="shared" si="34"/>
        <v>6.6556626595436708</v>
      </c>
      <c r="F146" s="848">
        <f t="shared" si="34"/>
        <v>6.4870110427835055</v>
      </c>
      <c r="G146" s="848">
        <f t="shared" si="34"/>
        <v>6.1721828851508702</v>
      </c>
      <c r="H146" s="848">
        <f t="shared" si="34"/>
        <v>5.8610469037100819</v>
      </c>
      <c r="I146" s="848">
        <f t="shared" si="34"/>
        <v>6.3341838431940198</v>
      </c>
      <c r="J146" s="848">
        <f t="shared" si="34"/>
        <v>6.1931971260488892</v>
      </c>
      <c r="K146" s="848">
        <f t="shared" si="34"/>
        <v>6.43303677836807</v>
      </c>
      <c r="L146" s="848">
        <f t="shared" si="34"/>
        <v>6.6444383328458319</v>
      </c>
      <c r="M146" s="848">
        <f t="shared" si="34"/>
        <v>6.7293390372215054</v>
      </c>
      <c r="N146" s="831"/>
      <c r="O146" s="831"/>
      <c r="P146" s="849" t="s">
        <v>176</v>
      </c>
      <c r="Q146" s="850">
        <f>Q80*0.533</f>
        <v>6.5302250992155537</v>
      </c>
      <c r="S146"/>
      <c r="T146"/>
      <c r="U146"/>
    </row>
    <row r="147" spans="1:21" ht="13">
      <c r="A147" s="846" t="s">
        <v>177</v>
      </c>
      <c r="B147" s="847">
        <f>B81*0.533</f>
        <v>0</v>
      </c>
      <c r="C147" s="848">
        <f t="shared" ref="C147:M147" si="35">C81*0.521</f>
        <v>0</v>
      </c>
      <c r="D147" s="848">
        <f t="shared" si="35"/>
        <v>0</v>
      </c>
      <c r="E147" s="848">
        <f t="shared" si="35"/>
        <v>0</v>
      </c>
      <c r="F147" s="848">
        <f t="shared" si="35"/>
        <v>0</v>
      </c>
      <c r="G147" s="848">
        <f t="shared" si="35"/>
        <v>6.0513941634727537</v>
      </c>
      <c r="H147" s="848">
        <f t="shared" si="35"/>
        <v>5.2164563137254891</v>
      </c>
      <c r="I147" s="848">
        <f t="shared" si="35"/>
        <v>5.8387754901960776</v>
      </c>
      <c r="J147" s="848">
        <f t="shared" si="35"/>
        <v>0</v>
      </c>
      <c r="K147" s="848">
        <f t="shared" si="35"/>
        <v>0</v>
      </c>
      <c r="L147" s="848">
        <f t="shared" si="35"/>
        <v>0</v>
      </c>
      <c r="M147" s="848">
        <f t="shared" si="35"/>
        <v>0</v>
      </c>
      <c r="N147" s="831"/>
      <c r="O147" s="831"/>
      <c r="P147" s="849" t="s">
        <v>177</v>
      </c>
      <c r="Q147" s="850">
        <f>Q81*0.521</f>
        <v>6.2433336289154377</v>
      </c>
      <c r="S147"/>
      <c r="T147"/>
      <c r="U147"/>
    </row>
    <row r="148" spans="1:21" ht="13">
      <c r="A148" s="846" t="s">
        <v>71</v>
      </c>
      <c r="B148" s="847">
        <f>B82*0.521</f>
        <v>5.6270223307308553</v>
      </c>
      <c r="C148" s="848">
        <f t="shared" ref="C148:M148" si="36">C82*0.487</f>
        <v>5.0925365501071767</v>
      </c>
      <c r="D148" s="848">
        <f t="shared" si="36"/>
        <v>5.2073495488219557</v>
      </c>
      <c r="E148" s="848">
        <f t="shared" si="36"/>
        <v>5.1628042060639343</v>
      </c>
      <c r="F148" s="848">
        <f t="shared" si="36"/>
        <v>5.1958844106913933</v>
      </c>
      <c r="G148" s="848">
        <f t="shared" si="36"/>
        <v>5.110064155412859</v>
      </c>
      <c r="H148" s="848">
        <f t="shared" si="36"/>
        <v>4.7642450717646536</v>
      </c>
      <c r="I148" s="848">
        <f t="shared" si="36"/>
        <v>4.8406149024506107</v>
      </c>
      <c r="J148" s="848">
        <f t="shared" si="36"/>
        <v>4.8062692228330928</v>
      </c>
      <c r="K148" s="848">
        <f t="shared" si="36"/>
        <v>4.8734514055274154</v>
      </c>
      <c r="L148" s="848">
        <f t="shared" si="36"/>
        <v>4.8957702769648215</v>
      </c>
      <c r="M148" s="848">
        <f t="shared" si="36"/>
        <v>4.9257053533335808</v>
      </c>
      <c r="N148" s="831"/>
      <c r="O148" s="831"/>
      <c r="P148" s="849" t="s">
        <v>71</v>
      </c>
      <c r="Q148" s="850">
        <f>Q82*0.487</f>
        <v>5.0035552662301104</v>
      </c>
      <c r="S148"/>
      <c r="T148"/>
      <c r="U148"/>
    </row>
    <row r="149" spans="1:21" ht="13.5" thickBot="1">
      <c r="A149" s="851" t="s">
        <v>178</v>
      </c>
      <c r="B149" s="847">
        <f>B83*0.487</f>
        <v>6.4583753873493137</v>
      </c>
      <c r="C149" s="852">
        <f t="shared" ref="C149:M149" si="37">C83*0.518</f>
        <v>6.7565276409610764</v>
      </c>
      <c r="D149" s="852">
        <f t="shared" si="37"/>
        <v>6.7956759302339016</v>
      </c>
      <c r="E149" s="852">
        <f t="shared" si="37"/>
        <v>6.7563120592570369</v>
      </c>
      <c r="F149" s="852">
        <f t="shared" si="37"/>
        <v>6.7245139450251425</v>
      </c>
      <c r="G149" s="852">
        <f t="shared" si="37"/>
        <v>6.6244309201825766</v>
      </c>
      <c r="H149" s="852">
        <f t="shared" si="37"/>
        <v>6.3346731763596997</v>
      </c>
      <c r="I149" s="852">
        <f t="shared" si="37"/>
        <v>6.4539655344005196</v>
      </c>
      <c r="J149" s="852">
        <f t="shared" si="37"/>
        <v>6.518974375587721</v>
      </c>
      <c r="K149" s="852">
        <f t="shared" si="37"/>
        <v>6.5333856413470821</v>
      </c>
      <c r="L149" s="852">
        <f t="shared" si="37"/>
        <v>6.6537407326659768</v>
      </c>
      <c r="M149" s="852">
        <f t="shared" si="37"/>
        <v>6.6851684091208776</v>
      </c>
      <c r="N149" s="831"/>
      <c r="O149" s="831"/>
      <c r="P149" s="853" t="s">
        <v>178</v>
      </c>
      <c r="Q149" s="854">
        <f>Q83*0.518</f>
        <v>6.6386322104113678</v>
      </c>
      <c r="S149"/>
      <c r="T149"/>
      <c r="U149"/>
    </row>
    <row r="150" spans="1:21" ht="13">
      <c r="A150" s="754"/>
      <c r="B150" s="754"/>
      <c r="C150" s="754"/>
      <c r="D150" s="754"/>
      <c r="E150" s="754"/>
      <c r="F150" s="754"/>
      <c r="G150" s="754"/>
      <c r="H150" s="754"/>
      <c r="I150" s="754"/>
      <c r="J150" s="754"/>
      <c r="K150" s="754"/>
      <c r="L150" s="754"/>
      <c r="M150" s="754"/>
      <c r="N150" s="754"/>
      <c r="O150" s="754"/>
      <c r="P150" s="754"/>
      <c r="Q150" s="754"/>
    </row>
    <row r="151" spans="1:21" ht="16" thickBot="1">
      <c r="A151" s="830">
        <v>2020</v>
      </c>
      <c r="B151" s="831"/>
      <c r="C151" s="831" t="s">
        <v>181</v>
      </c>
      <c r="D151" s="831"/>
      <c r="E151" s="831"/>
      <c r="F151" s="831"/>
      <c r="G151" s="831"/>
      <c r="H151" s="831"/>
      <c r="I151" s="831"/>
      <c r="J151" s="831"/>
      <c r="K151" s="831"/>
      <c r="L151" s="831"/>
      <c r="M151" s="832" t="s">
        <v>93</v>
      </c>
      <c r="N151" s="831"/>
      <c r="O151" s="831"/>
      <c r="P151" s="830">
        <v>2020</v>
      </c>
      <c r="Q151" s="831"/>
    </row>
    <row r="152" spans="1:21" ht="13.5" thickBot="1">
      <c r="A152" s="833"/>
      <c r="B152" s="834" t="s">
        <v>161</v>
      </c>
      <c r="C152" s="834" t="s">
        <v>162</v>
      </c>
      <c r="D152" s="834" t="s">
        <v>163</v>
      </c>
      <c r="E152" s="834" t="s">
        <v>164</v>
      </c>
      <c r="F152" s="834" t="s">
        <v>165</v>
      </c>
      <c r="G152" s="834" t="s">
        <v>166</v>
      </c>
      <c r="H152" s="834" t="s">
        <v>167</v>
      </c>
      <c r="I152" s="834" t="s">
        <v>168</v>
      </c>
      <c r="J152" s="834" t="s">
        <v>169</v>
      </c>
      <c r="K152" s="834" t="s">
        <v>170</v>
      </c>
      <c r="L152" s="834" t="s">
        <v>171</v>
      </c>
      <c r="M152" s="835" t="s">
        <v>172</v>
      </c>
      <c r="N152" s="831"/>
      <c r="O152" s="831"/>
      <c r="P152" s="833"/>
      <c r="Q152" s="835" t="s">
        <v>173</v>
      </c>
    </row>
    <row r="153" spans="1:21" ht="13.5" thickBot="1">
      <c r="A153" s="836" t="s">
        <v>174</v>
      </c>
      <c r="B153" s="837">
        <f>B87*0.518</f>
        <v>6.2432549254901968</v>
      </c>
      <c r="C153" s="837">
        <f t="shared" ref="C153:M153" si="38">C87*0.518</f>
        <v>6.2954013661251524</v>
      </c>
      <c r="D153" s="837">
        <f t="shared" si="38"/>
        <v>6.1378683296860528</v>
      </c>
      <c r="E153" s="837">
        <f t="shared" si="38"/>
        <v>5.8925579083380661</v>
      </c>
      <c r="F153" s="837">
        <f t="shared" si="38"/>
        <v>5.8311906766516834</v>
      </c>
      <c r="G153" s="837">
        <f t="shared" si="38"/>
        <v>6.070249019607842</v>
      </c>
      <c r="H153" s="837">
        <f t="shared" si="38"/>
        <v>6.0107342036356197</v>
      </c>
      <c r="I153" s="837">
        <f t="shared" si="38"/>
        <v>6.2756428941842115</v>
      </c>
      <c r="J153" s="837">
        <f t="shared" si="38"/>
        <v>6.304480823412371</v>
      </c>
      <c r="K153" s="837">
        <f t="shared" si="38"/>
        <v>6.2606947090636398</v>
      </c>
      <c r="L153" s="837">
        <f t="shared" si="38"/>
        <v>6.2306681913068616</v>
      </c>
      <c r="M153" s="838">
        <f t="shared" si="38"/>
        <v>6.4597393382816728</v>
      </c>
      <c r="N153" s="831"/>
      <c r="O153" s="831"/>
      <c r="P153" s="839" t="s">
        <v>174</v>
      </c>
      <c r="Q153" s="840">
        <f>Q87*0.518</f>
        <v>6.1804803083585318</v>
      </c>
    </row>
    <row r="154" spans="1:21" ht="13">
      <c r="A154" s="841" t="s">
        <v>179</v>
      </c>
      <c r="B154" s="842">
        <f>B88*0.539</f>
        <v>6.5453100382352938</v>
      </c>
      <c r="C154" s="843">
        <f t="shared" ref="C154:M154" si="39">C88*0.539</f>
        <v>6.4882299747320129</v>
      </c>
      <c r="D154" s="843">
        <f t="shared" si="39"/>
        <v>6.3142727622379775</v>
      </c>
      <c r="E154" s="843">
        <f t="shared" si="39"/>
        <v>6.0375220897565933</v>
      </c>
      <c r="F154" s="843">
        <f t="shared" si="39"/>
        <v>5.7397231564045557</v>
      </c>
      <c r="G154" s="843">
        <f t="shared" si="39"/>
        <v>6.2275637254901968</v>
      </c>
      <c r="H154" s="843">
        <f t="shared" si="39"/>
        <v>6.3847927003015919</v>
      </c>
      <c r="I154" s="843">
        <f t="shared" si="39"/>
        <v>6.6885350683704203</v>
      </c>
      <c r="J154" s="843">
        <f t="shared" si="39"/>
        <v>6.6359558706311992</v>
      </c>
      <c r="K154" s="843">
        <f t="shared" si="39"/>
        <v>6.6108097960985797</v>
      </c>
      <c r="L154" s="843">
        <f t="shared" si="39"/>
        <v>6.6578082608953597</v>
      </c>
      <c r="M154" s="843">
        <f t="shared" si="39"/>
        <v>6.9696562030357541</v>
      </c>
      <c r="N154" s="831"/>
      <c r="O154" s="831"/>
      <c r="P154" s="844" t="s">
        <v>179</v>
      </c>
      <c r="Q154" s="845">
        <f>Q88*0.539</f>
        <v>6.5217434671317465</v>
      </c>
    </row>
    <row r="155" spans="1:21" ht="13">
      <c r="A155" s="846" t="s">
        <v>175</v>
      </c>
      <c r="B155" s="847">
        <f>B89*0.533</f>
        <v>6.7688136431372543</v>
      </c>
      <c r="C155" s="848">
        <f t="shared" ref="C155:M157" si="40">C89*0.533</f>
        <v>6.7698539581119421</v>
      </c>
      <c r="D155" s="848">
        <f t="shared" si="40"/>
        <v>6.5630478929283029</v>
      </c>
      <c r="E155" s="848">
        <f t="shared" si="40"/>
        <v>6.3754717589237062</v>
      </c>
      <c r="F155" s="848">
        <f t="shared" si="40"/>
        <v>6.2932838896755419</v>
      </c>
      <c r="G155" s="848">
        <f t="shared" si="40"/>
        <v>6.5114833333333335</v>
      </c>
      <c r="H155" s="848">
        <f t="shared" si="40"/>
        <v>6.4679104615827985</v>
      </c>
      <c r="I155" s="848">
        <f t="shared" si="40"/>
        <v>6.8895656733176791</v>
      </c>
      <c r="J155" s="848">
        <f t="shared" si="40"/>
        <v>6.9027826615713463</v>
      </c>
      <c r="K155" s="848">
        <f t="shared" si="40"/>
        <v>6.9277491019341033</v>
      </c>
      <c r="L155" s="848">
        <f t="shared" si="40"/>
        <v>7.0481727667605778</v>
      </c>
      <c r="M155" s="848">
        <f t="shared" si="40"/>
        <v>7.2886283343372158</v>
      </c>
      <c r="N155" s="831"/>
      <c r="O155" s="831"/>
      <c r="P155" s="849" t="s">
        <v>175</v>
      </c>
      <c r="Q155" s="850">
        <f>Q89*0.533</f>
        <v>6.7372637051551463</v>
      </c>
    </row>
    <row r="156" spans="1:21" ht="13">
      <c r="A156" s="846" t="s">
        <v>176</v>
      </c>
      <c r="B156" s="847">
        <f>B90*0.533</f>
        <v>6.6992890186274519</v>
      </c>
      <c r="C156" s="848">
        <f t="shared" si="40"/>
        <v>6.6953997773665952</v>
      </c>
      <c r="D156" s="848">
        <f t="shared" si="40"/>
        <v>6.4817038513146414</v>
      </c>
      <c r="E156" s="848">
        <f t="shared" si="40"/>
        <v>6.3195449985427148</v>
      </c>
      <c r="F156" s="848">
        <f t="shared" si="40"/>
        <v>6.230410883265697</v>
      </c>
      <c r="G156" s="848">
        <f t="shared" si="40"/>
        <v>6.4482549019607847</v>
      </c>
      <c r="H156" s="848">
        <f t="shared" si="40"/>
        <v>6.384806651060317</v>
      </c>
      <c r="I156" s="848">
        <f t="shared" si="40"/>
        <v>6.8743637289992323</v>
      </c>
      <c r="J156" s="848">
        <f t="shared" si="40"/>
        <v>6.8909694085942013</v>
      </c>
      <c r="K156" s="848">
        <f t="shared" si="40"/>
        <v>6.89016194934712</v>
      </c>
      <c r="L156" s="848">
        <f t="shared" si="40"/>
        <v>7.0075465016175515</v>
      </c>
      <c r="M156" s="848">
        <f t="shared" si="40"/>
        <v>7.2485743965049236</v>
      </c>
      <c r="N156" s="831"/>
      <c r="O156" s="831"/>
      <c r="P156" s="849" t="s">
        <v>176</v>
      </c>
      <c r="Q156" s="850">
        <f>Q90*0.533</f>
        <v>6.6767981561019081</v>
      </c>
    </row>
    <row r="157" spans="1:21" ht="13">
      <c r="A157" s="846" t="s">
        <v>177</v>
      </c>
      <c r="B157" s="847">
        <f>B91*0.533</f>
        <v>0</v>
      </c>
      <c r="C157" s="848">
        <f t="shared" ref="C157:M157" si="41">C91*0.521</f>
        <v>0</v>
      </c>
      <c r="D157" s="848">
        <f t="shared" si="41"/>
        <v>0</v>
      </c>
      <c r="E157" s="848">
        <f t="shared" si="41"/>
        <v>0</v>
      </c>
      <c r="F157" s="848">
        <f t="shared" si="41"/>
        <v>6.1885024990388304</v>
      </c>
      <c r="G157" s="848">
        <f t="shared" si="41"/>
        <v>6.775553921568628</v>
      </c>
      <c r="H157" s="848">
        <f t="shared" si="41"/>
        <v>7.31651537254902</v>
      </c>
      <c r="I157" s="848">
        <f t="shared" si="41"/>
        <v>0</v>
      </c>
      <c r="J157" s="848">
        <f t="shared" si="41"/>
        <v>0</v>
      </c>
      <c r="K157" s="848">
        <f t="shared" si="41"/>
        <v>0</v>
      </c>
      <c r="L157" s="848">
        <f t="shared" si="40"/>
        <v>0</v>
      </c>
      <c r="M157" s="848">
        <f t="shared" si="41"/>
        <v>0</v>
      </c>
      <c r="N157" s="831"/>
      <c r="O157" s="831"/>
      <c r="P157" s="849" t="s">
        <v>177</v>
      </c>
      <c r="Q157" s="850">
        <f>Q91*0.521</f>
        <v>6.7039869422018494</v>
      </c>
    </row>
    <row r="158" spans="1:21" ht="13">
      <c r="A158" s="846" t="s">
        <v>71</v>
      </c>
      <c r="B158" s="847">
        <f>B92*0.521</f>
        <v>5.3031491813725493</v>
      </c>
      <c r="C158" s="848">
        <f t="shared" ref="C158:M158" si="42">C92*0.487</f>
        <v>5.039261617498874</v>
      </c>
      <c r="D158" s="848">
        <f t="shared" si="42"/>
        <v>5.0171774859792579</v>
      </c>
      <c r="E158" s="848">
        <f t="shared" si="42"/>
        <v>4.7622835686869145</v>
      </c>
      <c r="F158" s="848">
        <f t="shared" si="42"/>
        <v>4.6201669738669455</v>
      </c>
      <c r="G158" s="848">
        <f t="shared" si="42"/>
        <v>4.8547215686274496</v>
      </c>
      <c r="H158" s="848">
        <f t="shared" si="42"/>
        <v>4.8848063958358159</v>
      </c>
      <c r="I158" s="848">
        <f t="shared" si="42"/>
        <v>4.9286967334347986</v>
      </c>
      <c r="J158" s="848">
        <f t="shared" si="42"/>
        <v>5.0207274765195464</v>
      </c>
      <c r="K158" s="848">
        <f t="shared" si="42"/>
        <v>5.0136076135745435</v>
      </c>
      <c r="L158" s="848">
        <f>L92*0.521</f>
        <v>5.1247817859778637</v>
      </c>
      <c r="M158" s="848">
        <f t="shared" si="42"/>
        <v>4.9776049905036635</v>
      </c>
      <c r="N158" s="831"/>
      <c r="O158" s="831"/>
      <c r="P158" s="849" t="s">
        <v>71</v>
      </c>
      <c r="Q158" s="850">
        <f>Q92*0.487</f>
        <v>4.9181428731554799</v>
      </c>
    </row>
    <row r="159" spans="1:21" ht="13.5" thickBot="1">
      <c r="A159" s="851" t="s">
        <v>178</v>
      </c>
      <c r="B159" s="847">
        <f>B93*0.487</f>
        <v>6.2967109029411761</v>
      </c>
      <c r="C159" s="852">
        <f t="shared" ref="C159:M159" si="43">C93*0.518</f>
        <v>6.7210085053370996</v>
      </c>
      <c r="D159" s="852">
        <f t="shared" si="43"/>
        <v>6.5351504180668485</v>
      </c>
      <c r="E159" s="852">
        <f t="shared" si="43"/>
        <v>6.2942275879727081</v>
      </c>
      <c r="F159" s="852">
        <f t="shared" si="43"/>
        <v>6.2182329455204988</v>
      </c>
      <c r="G159" s="852">
        <f t="shared" si="43"/>
        <v>6.3881588235294116</v>
      </c>
      <c r="H159" s="852">
        <f t="shared" si="43"/>
        <v>6.3829894754708487</v>
      </c>
      <c r="I159" s="852">
        <f t="shared" si="43"/>
        <v>6.5485740635526106</v>
      </c>
      <c r="J159" s="852">
        <f t="shared" si="43"/>
        <v>6.6271381808060266</v>
      </c>
      <c r="K159" s="852">
        <f t="shared" si="43"/>
        <v>6.6472393718890794</v>
      </c>
      <c r="L159" s="848">
        <f>L93*0.487</f>
        <v>6.233220103514058</v>
      </c>
      <c r="M159" s="852">
        <f t="shared" si="43"/>
        <v>6.7756122405368853</v>
      </c>
      <c r="N159" s="831"/>
      <c r="O159" s="831"/>
      <c r="P159" s="853" t="s">
        <v>178</v>
      </c>
      <c r="Q159" s="854">
        <f>Q93*0.518</f>
        <v>6.5474131334445227</v>
      </c>
    </row>
    <row r="160" spans="1:21" ht="13">
      <c r="A160" s="754"/>
      <c r="B160" s="754"/>
      <c r="C160" s="754"/>
      <c r="D160" s="754"/>
      <c r="E160" s="754"/>
      <c r="F160" s="754"/>
      <c r="G160" s="754"/>
      <c r="H160" s="754"/>
      <c r="I160" s="754"/>
      <c r="J160" s="754"/>
      <c r="K160" s="754"/>
      <c r="L160" s="754"/>
      <c r="M160" s="754"/>
      <c r="N160" s="754"/>
      <c r="O160" s="754"/>
      <c r="P160" s="754"/>
      <c r="Q160" s="754"/>
    </row>
    <row r="161" spans="1:17" ht="16" thickBot="1">
      <c r="A161" s="830">
        <v>2021</v>
      </c>
      <c r="B161" s="831"/>
      <c r="C161" s="831" t="s">
        <v>181</v>
      </c>
      <c r="D161" s="831"/>
      <c r="E161" s="831"/>
      <c r="F161" s="831"/>
      <c r="G161" s="831"/>
      <c r="H161" s="831"/>
      <c r="I161" s="831"/>
      <c r="J161" s="831"/>
      <c r="K161" s="831"/>
      <c r="L161" s="831"/>
      <c r="M161" s="832" t="s">
        <v>93</v>
      </c>
      <c r="N161" s="831"/>
      <c r="O161" s="831"/>
      <c r="P161" s="830">
        <v>2021</v>
      </c>
      <c r="Q161" s="831"/>
    </row>
    <row r="162" spans="1:17" ht="13.5" thickBot="1">
      <c r="A162" s="833"/>
      <c r="B162" s="834" t="s">
        <v>161</v>
      </c>
      <c r="C162" s="834" t="s">
        <v>162</v>
      </c>
      <c r="D162" s="834" t="s">
        <v>163</v>
      </c>
      <c r="E162" s="834" t="s">
        <v>164</v>
      </c>
      <c r="F162" s="834" t="s">
        <v>165</v>
      </c>
      <c r="G162" s="834" t="s">
        <v>166</v>
      </c>
      <c r="H162" s="834" t="s">
        <v>167</v>
      </c>
      <c r="I162" s="834" t="s">
        <v>168</v>
      </c>
      <c r="J162" s="834" t="s">
        <v>169</v>
      </c>
      <c r="K162" s="834" t="s">
        <v>170</v>
      </c>
      <c r="L162" s="834" t="s">
        <v>171</v>
      </c>
      <c r="M162" s="835" t="s">
        <v>172</v>
      </c>
      <c r="N162" s="831"/>
      <c r="O162" s="831"/>
      <c r="P162" s="833"/>
      <c r="Q162" s="835" t="s">
        <v>173</v>
      </c>
    </row>
    <row r="163" spans="1:17" ht="13.5" thickBot="1">
      <c r="A163" s="836" t="s">
        <v>174</v>
      </c>
      <c r="B163" s="837">
        <f>B97*0.518</f>
        <v>6.6522463713968678</v>
      </c>
      <c r="C163" s="837">
        <f t="shared" ref="C163:M163" si="44">C97*0.518</f>
        <v>6.7582691056214399</v>
      </c>
      <c r="D163" s="837">
        <f t="shared" si="44"/>
        <v>6.7229887484670554</v>
      </c>
      <c r="E163" s="837">
        <f t="shared" si="44"/>
        <v>7.0119666978146524</v>
      </c>
      <c r="F163" s="837">
        <f t="shared" si="44"/>
        <v>7.0837891176812784</v>
      </c>
      <c r="G163" s="837">
        <f t="shared" si="44"/>
        <v>7.3439213352838788</v>
      </c>
      <c r="H163" s="837">
        <f t="shared" si="44"/>
        <v>7.2840676599577741</v>
      </c>
      <c r="I163" s="837">
        <f t="shared" si="44"/>
        <v>7.6628126470830669</v>
      </c>
      <c r="J163" s="837">
        <f t="shared" si="44"/>
        <v>7.7441044260492022</v>
      </c>
      <c r="K163" s="837">
        <f t="shared" si="44"/>
        <v>8.6338565132981611</v>
      </c>
      <c r="L163" s="837">
        <f t="shared" si="44"/>
        <v>9.2425493518099966</v>
      </c>
      <c r="M163" s="838">
        <f t="shared" si="44"/>
        <v>9.3369439183590028</v>
      </c>
      <c r="N163" s="831"/>
      <c r="O163" s="831"/>
      <c r="P163" s="839" t="s">
        <v>174</v>
      </c>
      <c r="Q163" s="840">
        <f>Q97*0.518</f>
        <v>7.6350903299219262</v>
      </c>
    </row>
    <row r="164" spans="1:17" ht="13">
      <c r="A164" s="841" t="s">
        <v>179</v>
      </c>
      <c r="B164" s="842">
        <f>B98*0.539</f>
        <v>6.8497801358810424</v>
      </c>
      <c r="C164" s="843">
        <f t="shared" ref="C164:M164" si="45">C98*0.539</f>
        <v>6.7174445363834403</v>
      </c>
      <c r="D164" s="843">
        <f t="shared" si="45"/>
        <v>6.8020578276047079</v>
      </c>
      <c r="E164" s="843">
        <f t="shared" si="45"/>
        <v>7.2894074278768164</v>
      </c>
      <c r="F164" s="843">
        <f t="shared" si="45"/>
        <v>6.9434202225344386</v>
      </c>
      <c r="G164" s="843">
        <f t="shared" si="45"/>
        <v>7.3834186913237092</v>
      </c>
      <c r="H164" s="843">
        <f t="shared" si="45"/>
        <v>7.3289985267432414</v>
      </c>
      <c r="I164" s="843">
        <f t="shared" si="45"/>
        <v>7.8520636316550823</v>
      </c>
      <c r="J164" s="843">
        <f t="shared" si="45"/>
        <v>8.3154149530062149</v>
      </c>
      <c r="K164" s="843">
        <f t="shared" si="45"/>
        <v>9.2530978860205497</v>
      </c>
      <c r="L164" s="843">
        <f t="shared" si="45"/>
        <v>10.127439448314604</v>
      </c>
      <c r="M164" s="843">
        <f t="shared" si="45"/>
        <v>9.4665416013395483</v>
      </c>
      <c r="N164" s="831"/>
      <c r="O164" s="831"/>
      <c r="P164" s="844" t="s">
        <v>179</v>
      </c>
      <c r="Q164" s="845">
        <f>Q98*0.539</f>
        <v>8.4223945173700017</v>
      </c>
    </row>
    <row r="165" spans="1:17" ht="13">
      <c r="A165" s="846" t="s">
        <v>175</v>
      </c>
      <c r="B165" s="847">
        <f>B99*0.533</f>
        <v>7.437877769057982</v>
      </c>
      <c r="C165" s="848">
        <f t="shared" ref="C165:M165" si="46">C99*0.533</f>
        <v>7.4990491940518034</v>
      </c>
      <c r="D165" s="848">
        <f t="shared" si="46"/>
        <v>7.3511661276978417</v>
      </c>
      <c r="E165" s="848">
        <f t="shared" si="46"/>
        <v>7.6659266238797104</v>
      </c>
      <c r="F165" s="848">
        <f t="shared" si="46"/>
        <v>7.7271839760307328</v>
      </c>
      <c r="G165" s="848">
        <f t="shared" si="46"/>
        <v>7.9820463830153683</v>
      </c>
      <c r="H165" s="848">
        <f t="shared" si="46"/>
        <v>8.0283709163321255</v>
      </c>
      <c r="I165" s="848">
        <f t="shared" si="46"/>
        <v>8.5441199998404098</v>
      </c>
      <c r="J165" s="848">
        <f t="shared" si="46"/>
        <v>8.6739192493468735</v>
      </c>
      <c r="K165" s="848">
        <f t="shared" si="46"/>
        <v>9.7855025423428295</v>
      </c>
      <c r="L165" s="848">
        <f t="shared" si="46"/>
        <v>10.401461548963782</v>
      </c>
      <c r="M165" s="848">
        <f t="shared" si="46"/>
        <v>10.486467403836441</v>
      </c>
      <c r="N165" s="831"/>
      <c r="O165" s="831"/>
      <c r="P165" s="849" t="s">
        <v>175</v>
      </c>
      <c r="Q165" s="850">
        <f>Q99*0.533</f>
        <v>8.4369577054965248</v>
      </c>
    </row>
    <row r="166" spans="1:17" ht="13">
      <c r="A166" s="846" t="s">
        <v>176</v>
      </c>
      <c r="B166" s="847">
        <f>B100*0.533</f>
        <v>7.4339838204754649</v>
      </c>
      <c r="C166" s="848">
        <f t="shared" ref="C166:M166" si="47">C100*0.533</f>
        <v>7.4720285074996982</v>
      </c>
      <c r="D166" s="848">
        <f t="shared" si="47"/>
        <v>7.3111403660920846</v>
      </c>
      <c r="E166" s="848">
        <f t="shared" si="47"/>
        <v>7.6584381215589046</v>
      </c>
      <c r="F166" s="848">
        <f t="shared" si="47"/>
        <v>7.74128235029964</v>
      </c>
      <c r="G166" s="848">
        <f t="shared" si="47"/>
        <v>7.9750559234898377</v>
      </c>
      <c r="H166" s="848">
        <f t="shared" si="47"/>
        <v>8.0141853874652025</v>
      </c>
      <c r="I166" s="848">
        <f t="shared" si="47"/>
        <v>8.534573265363024</v>
      </c>
      <c r="J166" s="848">
        <f t="shared" si="47"/>
        <v>8.6638018477071856</v>
      </c>
      <c r="K166" s="848">
        <f t="shared" si="47"/>
        <v>9.8156462843836554</v>
      </c>
      <c r="L166" s="848">
        <f t="shared" si="47"/>
        <v>10.338229028178356</v>
      </c>
      <c r="M166" s="848">
        <f t="shared" si="47"/>
        <v>10.28671082600745</v>
      </c>
      <c r="N166" s="831"/>
      <c r="O166" s="831"/>
      <c r="P166" s="849" t="s">
        <v>176</v>
      </c>
      <c r="Q166" s="850">
        <f>Q100*0.533</f>
        <v>8.2677930797438552</v>
      </c>
    </row>
    <row r="167" spans="1:17" ht="13">
      <c r="A167" s="846" t="s">
        <v>177</v>
      </c>
      <c r="B167" s="847">
        <f>B101*0.533</f>
        <v>0</v>
      </c>
      <c r="C167" s="848">
        <f t="shared" ref="C167:K167" si="48">C101*0.521</f>
        <v>0</v>
      </c>
      <c r="D167" s="848">
        <f t="shared" si="48"/>
        <v>0</v>
      </c>
      <c r="E167" s="848">
        <f t="shared" si="48"/>
        <v>0</v>
      </c>
      <c r="F167" s="848">
        <f t="shared" si="48"/>
        <v>0</v>
      </c>
      <c r="G167" s="848">
        <f t="shared" si="48"/>
        <v>0</v>
      </c>
      <c r="H167" s="848">
        <f t="shared" si="48"/>
        <v>0</v>
      </c>
      <c r="I167" s="848">
        <f t="shared" si="48"/>
        <v>0</v>
      </c>
      <c r="J167" s="848">
        <f t="shared" si="48"/>
        <v>0</v>
      </c>
      <c r="K167" s="848">
        <f t="shared" si="48"/>
        <v>0</v>
      </c>
      <c r="L167" s="848">
        <f>L101*0.533</f>
        <v>0</v>
      </c>
      <c r="M167" s="848">
        <f>M101*0.521</f>
        <v>0</v>
      </c>
      <c r="N167" s="831"/>
      <c r="O167" s="831"/>
      <c r="P167" s="849" t="s">
        <v>177</v>
      </c>
      <c r="Q167" s="850">
        <f>Q101*0.521</f>
        <v>9.0052537744292405</v>
      </c>
    </row>
    <row r="168" spans="1:17" ht="13">
      <c r="A168" s="846" t="s">
        <v>71</v>
      </c>
      <c r="B168" s="847">
        <f>B102*0.521</f>
        <v>5.5089817616553036</v>
      </c>
      <c r="C168" s="848">
        <f t="shared" ref="C168:K168" si="49">C102*0.487</f>
        <v>5.2598950046830932</v>
      </c>
      <c r="D168" s="848">
        <f t="shared" si="49"/>
        <v>5.4609439135774034</v>
      </c>
      <c r="E168" s="848">
        <f t="shared" si="49"/>
        <v>5.598361624068966</v>
      </c>
      <c r="F168" s="848">
        <f t="shared" si="49"/>
        <v>5.7206845278178609</v>
      </c>
      <c r="G168" s="848">
        <f t="shared" si="49"/>
        <v>5.9144128249722687</v>
      </c>
      <c r="H168" s="848">
        <f t="shared" si="49"/>
        <v>5.8808809461001985</v>
      </c>
      <c r="I168" s="848">
        <f t="shared" si="49"/>
        <v>5.9872877582877022</v>
      </c>
      <c r="J168" s="848">
        <f t="shared" si="49"/>
        <v>6.1490120882076971</v>
      </c>
      <c r="K168" s="848">
        <f t="shared" si="49"/>
        <v>6.7986905058231715</v>
      </c>
      <c r="L168" s="848">
        <f>L102*0.521</f>
        <v>8.0129712415247099</v>
      </c>
      <c r="M168" s="848">
        <f>M102*0.487</f>
        <v>7.5708744927048359</v>
      </c>
      <c r="N168" s="831"/>
      <c r="O168" s="831"/>
      <c r="P168" s="849" t="s">
        <v>71</v>
      </c>
      <c r="Q168" s="850">
        <f>Q102*0.487</f>
        <v>6.1745111762757068</v>
      </c>
    </row>
    <row r="169" spans="1:17" ht="13.5" thickBot="1">
      <c r="A169" s="851" t="s">
        <v>178</v>
      </c>
      <c r="B169" s="847">
        <f>B103*0.487</f>
        <v>6.498349515567476</v>
      </c>
      <c r="C169" s="852">
        <f t="shared" ref="C169:K169" si="50">C103*0.518</f>
        <v>7.0131489932586231</v>
      </c>
      <c r="D169" s="852">
        <f t="shared" si="50"/>
        <v>6.9633635370193518</v>
      </c>
      <c r="E169" s="852">
        <f t="shared" si="50"/>
        <v>7.1930867717099209</v>
      </c>
      <c r="F169" s="852">
        <f t="shared" si="50"/>
        <v>7.2313360388641605</v>
      </c>
      <c r="G169" s="852">
        <f t="shared" si="50"/>
        <v>7.4310522064431037</v>
      </c>
      <c r="H169" s="852">
        <f t="shared" si="50"/>
        <v>7.4807621714899941</v>
      </c>
      <c r="I169" s="852">
        <f t="shared" si="50"/>
        <v>7.7942992776924269</v>
      </c>
      <c r="J169" s="852">
        <f t="shared" si="50"/>
        <v>7.9673959499197506</v>
      </c>
      <c r="K169" s="852">
        <f t="shared" si="50"/>
        <v>9.0202103473550466</v>
      </c>
      <c r="L169" s="848">
        <f>L103*0.487</f>
        <v>9.0157927072340271</v>
      </c>
      <c r="M169" s="852">
        <f>M103*0.518</f>
        <v>9.6145237939757138</v>
      </c>
      <c r="N169" s="831"/>
      <c r="O169" s="831"/>
      <c r="P169" s="853" t="s">
        <v>178</v>
      </c>
      <c r="Q169" s="854">
        <f>Q103*0.518</f>
        <v>7.8534932592583377</v>
      </c>
    </row>
    <row r="170" spans="1:17" ht="13">
      <c r="A170" s="352"/>
      <c r="B170" s="352"/>
      <c r="C170" s="352"/>
      <c r="D170" s="352"/>
      <c r="E170" s="352"/>
      <c r="F170" s="352"/>
      <c r="G170" s="754"/>
      <c r="H170" s="754"/>
      <c r="I170" s="754"/>
      <c r="J170" s="754"/>
      <c r="K170" s="754"/>
      <c r="L170" s="754"/>
      <c r="M170" s="754"/>
      <c r="N170" s="754"/>
      <c r="O170" s="754"/>
      <c r="P170" s="754"/>
      <c r="Q170" s="754"/>
    </row>
    <row r="171" spans="1:17" ht="16" thickBot="1">
      <c r="A171" s="830">
        <v>2022</v>
      </c>
      <c r="B171" s="831"/>
      <c r="C171" s="831" t="s">
        <v>181</v>
      </c>
      <c r="D171" s="831"/>
      <c r="E171" s="831"/>
      <c r="F171" s="831"/>
      <c r="G171" s="831"/>
      <c r="H171" s="831"/>
      <c r="I171" s="831"/>
      <c r="J171" s="831"/>
      <c r="K171" s="831"/>
      <c r="L171" s="831"/>
      <c r="M171" s="832" t="s">
        <v>93</v>
      </c>
      <c r="N171" s="831"/>
      <c r="O171" s="831"/>
      <c r="P171" s="830">
        <v>2022</v>
      </c>
      <c r="Q171" s="831"/>
    </row>
    <row r="172" spans="1:17" ht="13.5" thickBot="1">
      <c r="A172" s="833"/>
      <c r="B172" s="834" t="s">
        <v>161</v>
      </c>
      <c r="C172" s="834" t="s">
        <v>162</v>
      </c>
      <c r="D172" s="834" t="s">
        <v>163</v>
      </c>
      <c r="E172" s="834" t="s">
        <v>164</v>
      </c>
      <c r="F172" s="834" t="s">
        <v>165</v>
      </c>
      <c r="G172" s="834" t="s">
        <v>166</v>
      </c>
      <c r="H172" s="834" t="s">
        <v>167</v>
      </c>
      <c r="I172" s="834" t="s">
        <v>168</v>
      </c>
      <c r="J172" s="834" t="s">
        <v>169</v>
      </c>
      <c r="K172" s="834" t="s">
        <v>170</v>
      </c>
      <c r="L172" s="834" t="s">
        <v>171</v>
      </c>
      <c r="M172" s="835" t="s">
        <v>172</v>
      </c>
      <c r="N172" s="831"/>
      <c r="O172" s="831"/>
      <c r="P172" s="833"/>
      <c r="Q172" s="835" t="s">
        <v>173</v>
      </c>
    </row>
    <row r="173" spans="1:17" ht="13.5" thickBot="1">
      <c r="A173" s="836" t="s">
        <v>174</v>
      </c>
      <c r="B173" s="837">
        <f>B107*0.518</f>
        <v>9.4381907578569777</v>
      </c>
      <c r="C173" s="837">
        <f t="shared" ref="C173:M173" si="51">C107*0.518</f>
        <v>9.6803233778953572</v>
      </c>
      <c r="D173" s="837">
        <f t="shared" si="51"/>
        <v>10.306277896779093</v>
      </c>
      <c r="E173" s="837">
        <f t="shared" si="51"/>
        <v>11.366622425156018</v>
      </c>
      <c r="F173" s="837">
        <f t="shared" si="51"/>
        <v>11.509557430278972</v>
      </c>
      <c r="G173" s="837">
        <f t="shared" si="51"/>
        <v>10.99798567291805</v>
      </c>
      <c r="H173" s="837">
        <f t="shared" si="51"/>
        <v>10.709462578973062</v>
      </c>
      <c r="I173" s="837">
        <f t="shared" si="51"/>
        <v>11.195178309122138</v>
      </c>
      <c r="J173" s="837">
        <f t="shared" si="51"/>
        <v>10.906849248105507</v>
      </c>
      <c r="K173" s="837">
        <f t="shared" si="51"/>
        <v>10.884987622751909</v>
      </c>
      <c r="L173" s="837">
        <f t="shared" si="51"/>
        <v>10.955115739122942</v>
      </c>
      <c r="M173" s="838">
        <f t="shared" si="51"/>
        <v>10.684251873907979</v>
      </c>
      <c r="N173" s="831"/>
      <c r="O173" s="831"/>
      <c r="P173" s="839" t="s">
        <v>174</v>
      </c>
      <c r="Q173" s="840">
        <f>Q107*0.518</f>
        <v>10.739329926185153</v>
      </c>
    </row>
    <row r="174" spans="1:17" ht="13">
      <c r="A174" s="844" t="s">
        <v>179</v>
      </c>
      <c r="B174" s="855">
        <f>B108*0.539</f>
        <v>10.252197100007869</v>
      </c>
      <c r="C174" s="855">
        <f t="shared" ref="C174:M174" si="52">C108*0.539</f>
        <v>9.9176645106776906</v>
      </c>
      <c r="D174" s="855">
        <f t="shared" si="52"/>
        <v>10.98214439537465</v>
      </c>
      <c r="E174" s="855">
        <f t="shared" si="52"/>
        <v>11.65537003556455</v>
      </c>
      <c r="F174" s="855">
        <f t="shared" si="52"/>
        <v>12.066667497109144</v>
      </c>
      <c r="G174" s="855">
        <f t="shared" si="52"/>
        <v>11.079484027911667</v>
      </c>
      <c r="H174" s="855">
        <f t="shared" si="52"/>
        <v>11.357109201449639</v>
      </c>
      <c r="I174" s="855">
        <f t="shared" si="52"/>
        <v>11.29739469124968</v>
      </c>
      <c r="J174" s="855">
        <f t="shared" si="52"/>
        <v>10.871066986473076</v>
      </c>
      <c r="K174" s="855">
        <f t="shared" si="52"/>
        <v>11.479840889982773</v>
      </c>
      <c r="L174" s="855">
        <f t="shared" si="52"/>
        <v>11.375938580302371</v>
      </c>
      <c r="M174" s="856">
        <f t="shared" si="52"/>
        <v>10.79715648037166</v>
      </c>
      <c r="N174" s="831"/>
      <c r="O174" s="831"/>
      <c r="P174" s="844" t="s">
        <v>179</v>
      </c>
      <c r="Q174" s="845">
        <f>Q108*0.539</f>
        <v>11.166716801462918</v>
      </c>
    </row>
    <row r="175" spans="1:17" ht="13">
      <c r="A175" s="849" t="s">
        <v>175</v>
      </c>
      <c r="B175" s="850">
        <f>B109*0.533</f>
        <v>10.456725243307369</v>
      </c>
      <c r="C175" s="850">
        <f t="shared" ref="C175:M175" si="53">C109*0.533</f>
        <v>10.52458735428189</v>
      </c>
      <c r="D175" s="850">
        <f t="shared" si="53"/>
        <v>11.141260244036145</v>
      </c>
      <c r="E175" s="850">
        <f t="shared" si="53"/>
        <v>12.252059392768937</v>
      </c>
      <c r="F175" s="850">
        <f t="shared" si="53"/>
        <v>12.320687639503367</v>
      </c>
      <c r="G175" s="850">
        <f t="shared" si="53"/>
        <v>11.603683670690634</v>
      </c>
      <c r="H175" s="850">
        <f t="shared" si="53"/>
        <v>11.351214806866659</v>
      </c>
      <c r="I175" s="850">
        <f t="shared" si="53"/>
        <v>12.055667035551739</v>
      </c>
      <c r="J175" s="850">
        <f t="shared" si="53"/>
        <v>11.720348818589745</v>
      </c>
      <c r="K175" s="850">
        <f t="shared" si="53"/>
        <v>11.730468063876771</v>
      </c>
      <c r="L175" s="850">
        <f t="shared" si="53"/>
        <v>11.832336660259674</v>
      </c>
      <c r="M175" s="857">
        <f t="shared" si="53"/>
        <v>11.665526857813209</v>
      </c>
      <c r="N175" s="831"/>
      <c r="O175" s="831"/>
      <c r="P175" s="849" t="s">
        <v>175</v>
      </c>
      <c r="Q175" s="850">
        <f>Q109*0.533</f>
        <v>11.564269223094966</v>
      </c>
    </row>
    <row r="176" spans="1:17" ht="13">
      <c r="A176" s="849" t="s">
        <v>176</v>
      </c>
      <c r="B176" s="850">
        <f>B110*0.533</f>
        <v>10.393475284630448</v>
      </c>
      <c r="C176" s="850">
        <f t="shared" ref="C176:M176" si="54">C110*0.533</f>
        <v>10.470450674713996</v>
      </c>
      <c r="D176" s="850">
        <f t="shared" si="54"/>
        <v>11.068356058249069</v>
      </c>
      <c r="E176" s="850">
        <f t="shared" si="54"/>
        <v>12.208692380633357</v>
      </c>
      <c r="F176" s="850">
        <f t="shared" si="54"/>
        <v>12.265083245044924</v>
      </c>
      <c r="G176" s="850">
        <f t="shared" si="54"/>
        <v>11.493337533695071</v>
      </c>
      <c r="H176" s="850">
        <f t="shared" si="54"/>
        <v>11.28226452378351</v>
      </c>
      <c r="I176" s="850">
        <f t="shared" si="54"/>
        <v>12.049569616581836</v>
      </c>
      <c r="J176" s="850">
        <f t="shared" si="54"/>
        <v>11.62908186783528</v>
      </c>
      <c r="K176" s="850">
        <f t="shared" si="54"/>
        <v>11.640214576686004</v>
      </c>
      <c r="L176" s="850">
        <f t="shared" si="54"/>
        <v>11.786827493730739</v>
      </c>
      <c r="M176" s="857">
        <f t="shared" si="54"/>
        <v>11.577266499929911</v>
      </c>
      <c r="N176" s="831"/>
      <c r="O176" s="831"/>
      <c r="P176" s="849" t="s">
        <v>176</v>
      </c>
      <c r="Q176" s="850">
        <f>Q110*0.533</f>
        <v>11.501891053049874</v>
      </c>
    </row>
    <row r="177" spans="1:17" ht="13">
      <c r="A177" s="849" t="s">
        <v>177</v>
      </c>
      <c r="B177" s="850">
        <f>B111*0.533</f>
        <v>10.688684204855274</v>
      </c>
      <c r="C177" s="850">
        <f t="shared" ref="C177:K177" si="55">C111*0.521</f>
        <v>10.501578320915952</v>
      </c>
      <c r="D177" s="850">
        <f t="shared" si="55"/>
        <v>10.675017202586144</v>
      </c>
      <c r="E177" s="850">
        <f t="shared" si="55"/>
        <v>12.045287068031888</v>
      </c>
      <c r="F177" s="850">
        <f t="shared" si="55"/>
        <v>11.470454169090107</v>
      </c>
      <c r="G177" s="850">
        <f t="shared" si="55"/>
        <v>11.34238242363115</v>
      </c>
      <c r="H177" s="850">
        <f t="shared" si="55"/>
        <v>10.991562210948132</v>
      </c>
      <c r="I177" s="850">
        <f t="shared" si="55"/>
        <v>11.925390081667279</v>
      </c>
      <c r="J177" s="850">
        <f t="shared" si="55"/>
        <v>11.361794900871462</v>
      </c>
      <c r="K177" s="850">
        <f t="shared" si="55"/>
        <v>11.702773036410806</v>
      </c>
      <c r="L177" s="850">
        <f>L111*0.533</f>
        <v>12.174483279632199</v>
      </c>
      <c r="M177" s="857">
        <f>M111*0.521</f>
        <v>11.696562132106136</v>
      </c>
      <c r="N177" s="831"/>
      <c r="O177" s="831"/>
      <c r="P177" s="849" t="s">
        <v>177</v>
      </c>
      <c r="Q177" s="850">
        <f>Q111*0.521</f>
        <v>11.409038001108417</v>
      </c>
    </row>
    <row r="178" spans="1:17" ht="13">
      <c r="A178" s="849" t="s">
        <v>71</v>
      </c>
      <c r="B178" s="850">
        <f>B112*0.521</f>
        <v>8.2173773041296023</v>
      </c>
      <c r="C178" s="850">
        <f t="shared" ref="C178:K178" si="56">C112*0.487</f>
        <v>8.1185815960576662</v>
      </c>
      <c r="D178" s="850">
        <f t="shared" si="56"/>
        <v>8.8205576891713307</v>
      </c>
      <c r="E178" s="850">
        <f t="shared" si="56"/>
        <v>9.8449385662779267</v>
      </c>
      <c r="F178" s="850">
        <f t="shared" si="56"/>
        <v>10.005275945153194</v>
      </c>
      <c r="G178" s="850">
        <f t="shared" si="56"/>
        <v>9.6360178707450377</v>
      </c>
      <c r="H178" s="850">
        <f t="shared" si="56"/>
        <v>9.3973006475340455</v>
      </c>
      <c r="I178" s="850">
        <f t="shared" si="56"/>
        <v>9.6194775137940223</v>
      </c>
      <c r="J178" s="850">
        <f t="shared" si="56"/>
        <v>9.3856218601837291</v>
      </c>
      <c r="K178" s="850">
        <f t="shared" si="56"/>
        <v>9.3902446535269366</v>
      </c>
      <c r="L178" s="850">
        <f>L112*0.521</f>
        <v>9.966828251162859</v>
      </c>
      <c r="M178" s="857">
        <f>M112*0.487</f>
        <v>8.8216599091023742</v>
      </c>
      <c r="N178" s="831"/>
      <c r="O178" s="831"/>
      <c r="P178" s="849" t="s">
        <v>71</v>
      </c>
      <c r="Q178" s="850">
        <f>Q112*0.487</f>
        <v>9.1882882955476592</v>
      </c>
    </row>
    <row r="179" spans="1:17" ht="13.5" thickBot="1">
      <c r="A179" s="853" t="s">
        <v>178</v>
      </c>
      <c r="B179" s="854">
        <f>B113*0.487</f>
        <v>9.1427237339550587</v>
      </c>
      <c r="C179" s="854">
        <f t="shared" ref="C179:K179" si="57">C113*0.518</f>
        <v>9.8760139880975828</v>
      </c>
      <c r="D179" s="854">
        <f t="shared" si="57"/>
        <v>10.402702460800137</v>
      </c>
      <c r="E179" s="854">
        <f t="shared" si="57"/>
        <v>11.436750765628197</v>
      </c>
      <c r="F179" s="854">
        <f t="shared" si="57"/>
        <v>11.594466781026135</v>
      </c>
      <c r="G179" s="854">
        <f t="shared" si="57"/>
        <v>11.321685301710639</v>
      </c>
      <c r="H179" s="854">
        <f t="shared" si="57"/>
        <v>11.120634557757592</v>
      </c>
      <c r="I179" s="854">
        <f t="shared" si="57"/>
        <v>11.531643359009554</v>
      </c>
      <c r="J179" s="854">
        <f t="shared" si="57"/>
        <v>11.460327965766995</v>
      </c>
      <c r="K179" s="854">
        <f t="shared" si="57"/>
        <v>11.415293225535668</v>
      </c>
      <c r="L179" s="854">
        <f>L113*0.487</f>
        <v>10.780404493820267</v>
      </c>
      <c r="M179" s="858">
        <f>M113*0.518</f>
        <v>11.407315242874441</v>
      </c>
      <c r="N179" s="831"/>
      <c r="O179" s="831"/>
      <c r="P179" s="853" t="s">
        <v>178</v>
      </c>
      <c r="Q179" s="854">
        <f>Q113*0.518</f>
        <v>11.088341290018477</v>
      </c>
    </row>
    <row r="180" spans="1:17" ht="13">
      <c r="A180" s="352"/>
      <c r="B180" s="352"/>
      <c r="C180" s="352"/>
      <c r="D180" s="352"/>
      <c r="E180" s="352"/>
      <c r="F180" s="352"/>
      <c r="G180" s="754"/>
      <c r="H180" s="754"/>
      <c r="I180" s="754"/>
      <c r="J180" s="754"/>
      <c r="K180" s="754"/>
      <c r="L180" s="754"/>
      <c r="M180" s="754"/>
      <c r="N180" s="754"/>
      <c r="O180" s="754"/>
      <c r="P180" s="754"/>
      <c r="Q180" s="754"/>
    </row>
    <row r="181" spans="1:17" ht="16" thickBot="1">
      <c r="A181" s="830">
        <v>2023</v>
      </c>
      <c r="B181" s="831"/>
      <c r="C181" s="831" t="s">
        <v>181</v>
      </c>
      <c r="D181" s="831"/>
      <c r="E181" s="831"/>
      <c r="F181" s="831"/>
      <c r="G181" s="831"/>
      <c r="H181" s="831"/>
      <c r="I181" s="831"/>
      <c r="J181" s="831"/>
      <c r="K181" s="831"/>
      <c r="L181" s="831"/>
      <c r="M181" s="832" t="s">
        <v>93</v>
      </c>
      <c r="N181" s="831"/>
      <c r="O181" s="831"/>
      <c r="P181" s="830">
        <v>2023</v>
      </c>
      <c r="Q181" s="831"/>
    </row>
    <row r="182" spans="1:17" ht="13.5" thickBot="1">
      <c r="A182" s="833"/>
      <c r="B182" s="834" t="s">
        <v>161</v>
      </c>
      <c r="C182" s="834" t="s">
        <v>162</v>
      </c>
      <c r="D182" s="834" t="s">
        <v>163</v>
      </c>
      <c r="E182" s="834" t="s">
        <v>164</v>
      </c>
      <c r="F182" s="834" t="s">
        <v>165</v>
      </c>
      <c r="G182" s="834" t="s">
        <v>166</v>
      </c>
      <c r="H182" s="834" t="s">
        <v>167</v>
      </c>
      <c r="I182" s="834" t="s">
        <v>168</v>
      </c>
      <c r="J182" s="834" t="s">
        <v>169</v>
      </c>
      <c r="K182" s="834" t="s">
        <v>170</v>
      </c>
      <c r="L182" s="834" t="s">
        <v>171</v>
      </c>
      <c r="M182" s="835" t="s">
        <v>172</v>
      </c>
      <c r="N182" s="831"/>
      <c r="O182" s="831"/>
      <c r="P182" s="833"/>
      <c r="Q182" s="835" t="s">
        <v>173</v>
      </c>
    </row>
    <row r="183" spans="1:17" ht="13.5" thickBot="1">
      <c r="A183" s="836" t="s">
        <v>174</v>
      </c>
      <c r="B183" s="837">
        <f>B117*0.518</f>
        <v>10.722206776083063</v>
      </c>
      <c r="C183" s="837">
        <f t="shared" ref="C183:M183" si="58">C117*0.518</f>
        <v>10.732260515461231</v>
      </c>
      <c r="D183" s="837">
        <f t="shared" si="58"/>
        <v>10.863378865448793</v>
      </c>
      <c r="E183" s="837">
        <f t="shared" si="58"/>
        <v>10.729155189440855</v>
      </c>
      <c r="F183" s="837">
        <f t="shared" si="58"/>
        <v>10.625869380653077</v>
      </c>
      <c r="G183" s="837">
        <f t="shared" si="58"/>
        <v>10.330576380584718</v>
      </c>
      <c r="H183" s="837">
        <f t="shared" si="58"/>
        <v>9.7048689421728085</v>
      </c>
      <c r="I183" s="837">
        <f t="shared" si="58"/>
        <v>9.8940493638142559</v>
      </c>
      <c r="J183" s="837">
        <f t="shared" si="58"/>
        <v>9.8151138283841863</v>
      </c>
      <c r="K183" s="837">
        <f t="shared" si="58"/>
        <v>9.946603855776802</v>
      </c>
      <c r="L183" s="837">
        <f t="shared" si="58"/>
        <v>9.7246653054793892</v>
      </c>
      <c r="M183" s="838">
        <f t="shared" si="58"/>
        <v>9.5949981268940512</v>
      </c>
      <c r="N183" s="831"/>
      <c r="O183" s="831"/>
      <c r="P183" s="839" t="s">
        <v>174</v>
      </c>
      <c r="Q183" s="840">
        <f>Q117*0.518</f>
        <v>10.255156129058223</v>
      </c>
    </row>
    <row r="184" spans="1:17" ht="13">
      <c r="A184" s="844" t="s">
        <v>179</v>
      </c>
      <c r="B184" s="855">
        <f>B118*0.539</f>
        <v>11.458941294145017</v>
      </c>
      <c r="C184" s="855">
        <f t="shared" ref="C184:M184" si="59">C118*0.539</f>
        <v>10.82536812554314</v>
      </c>
      <c r="D184" s="855">
        <f t="shared" si="59"/>
        <v>11.127043816630353</v>
      </c>
      <c r="E184" s="855">
        <f t="shared" si="59"/>
        <v>11.083321219860535</v>
      </c>
      <c r="F184" s="855">
        <f t="shared" si="59"/>
        <v>10.821699731606406</v>
      </c>
      <c r="G184" s="855">
        <f t="shared" si="59"/>
        <v>10.563660444359654</v>
      </c>
      <c r="H184" s="855">
        <f t="shared" si="59"/>
        <v>9.5075930216340865</v>
      </c>
      <c r="I184" s="855">
        <f t="shared" si="59"/>
        <v>10.250007483054404</v>
      </c>
      <c r="J184" s="855">
        <f t="shared" si="59"/>
        <v>9.8457724232752408</v>
      </c>
      <c r="K184" s="855">
        <f t="shared" si="59"/>
        <v>10.353735160027092</v>
      </c>
      <c r="L184" s="855">
        <f t="shared" si="59"/>
        <v>9.2667103764273655</v>
      </c>
      <c r="M184" s="856">
        <f t="shared" si="59"/>
        <v>10.13286793198254</v>
      </c>
      <c r="N184" s="831"/>
      <c r="O184" s="831"/>
      <c r="P184" s="844" t="s">
        <v>179</v>
      </c>
      <c r="Q184" s="845">
        <f>Q118*0.539</f>
        <v>10.570634525536587</v>
      </c>
    </row>
    <row r="185" spans="1:17" ht="13">
      <c r="A185" s="849" t="s">
        <v>175</v>
      </c>
      <c r="B185" s="850">
        <f>B119*0.533</f>
        <v>11.634280540569197</v>
      </c>
      <c r="C185" s="850">
        <f t="shared" ref="C185:M185" si="60">C119*0.533</f>
        <v>11.659223087893494</v>
      </c>
      <c r="D185" s="850">
        <f t="shared" si="60"/>
        <v>11.724838722595674</v>
      </c>
      <c r="E185" s="850">
        <f t="shared" si="60"/>
        <v>11.620044186937664</v>
      </c>
      <c r="F185" s="850">
        <f t="shared" si="60"/>
        <v>11.335663692583525</v>
      </c>
      <c r="G185" s="850">
        <f t="shared" si="60"/>
        <v>11.00759404884851</v>
      </c>
      <c r="H185" s="850">
        <f t="shared" si="60"/>
        <v>10.437679782884738</v>
      </c>
      <c r="I185" s="850">
        <f t="shared" si="60"/>
        <v>10.763869359048673</v>
      </c>
      <c r="J185" s="850">
        <f t="shared" si="60"/>
        <v>10.642541544703063</v>
      </c>
      <c r="K185" s="850">
        <f t="shared" si="60"/>
        <v>10.980841518836881</v>
      </c>
      <c r="L185" s="850">
        <f t="shared" si="60"/>
        <v>10.818266024749789</v>
      </c>
      <c r="M185" s="857">
        <f t="shared" si="60"/>
        <v>10.784244874788188</v>
      </c>
      <c r="N185" s="831"/>
      <c r="O185" s="831"/>
      <c r="P185" s="849" t="s">
        <v>175</v>
      </c>
      <c r="Q185" s="850">
        <f>Q119*0.533</f>
        <v>11.156213655079206</v>
      </c>
    </row>
    <row r="186" spans="1:17" ht="13">
      <c r="A186" s="849" t="s">
        <v>176</v>
      </c>
      <c r="B186" s="850">
        <f>B120*0.533</f>
        <v>11.534647086321041</v>
      </c>
      <c r="C186" s="850">
        <f t="shared" ref="C186:M186" si="61">C120*0.533</f>
        <v>11.475242771226366</v>
      </c>
      <c r="D186" s="850">
        <f t="shared" si="61"/>
        <v>11.607590524299603</v>
      </c>
      <c r="E186" s="850">
        <f t="shared" si="61"/>
        <v>11.466496149913157</v>
      </c>
      <c r="F186" s="850">
        <f t="shared" si="61"/>
        <v>11.297015276648676</v>
      </c>
      <c r="G186" s="850">
        <f t="shared" si="61"/>
        <v>10.896697056776288</v>
      </c>
      <c r="H186" s="850">
        <f t="shared" si="61"/>
        <v>10.151651518620033</v>
      </c>
      <c r="I186" s="850">
        <f t="shared" si="61"/>
        <v>10.620854647854767</v>
      </c>
      <c r="J186" s="850">
        <f t="shared" si="61"/>
        <v>10.468504971880742</v>
      </c>
      <c r="K186" s="850">
        <f t="shared" si="61"/>
        <v>10.823170734057257</v>
      </c>
      <c r="L186" s="850">
        <f t="shared" si="61"/>
        <v>10.671205197818374</v>
      </c>
      <c r="M186" s="857">
        <f t="shared" si="61"/>
        <v>10.596220492193581</v>
      </c>
      <c r="N186" s="831"/>
      <c r="O186" s="831"/>
      <c r="P186" s="849" t="s">
        <v>176</v>
      </c>
      <c r="Q186" s="850">
        <f>Q120*0.533</f>
        <v>11.031002646258642</v>
      </c>
    </row>
    <row r="187" spans="1:17" ht="13">
      <c r="A187" s="849" t="s">
        <v>177</v>
      </c>
      <c r="B187" s="850">
        <f>B121*0.533</f>
        <v>11.801513925138551</v>
      </c>
      <c r="C187" s="850">
        <f t="shared" ref="C187:K187" si="62">C121*0.521</f>
        <v>11.286966827500336</v>
      </c>
      <c r="D187" s="850">
        <f t="shared" si="62"/>
        <v>11.733374241140101</v>
      </c>
      <c r="E187" s="850">
        <f t="shared" si="62"/>
        <v>11.36110955018288</v>
      </c>
      <c r="F187" s="850">
        <f t="shared" si="62"/>
        <v>11.161631674079562</v>
      </c>
      <c r="G187" s="850">
        <f t="shared" si="62"/>
        <v>10.583899911833292</v>
      </c>
      <c r="H187" s="850">
        <f t="shared" si="62"/>
        <v>10.317655120506888</v>
      </c>
      <c r="I187" s="850">
        <f t="shared" si="62"/>
        <v>10.422589760631372</v>
      </c>
      <c r="J187" s="850">
        <f t="shared" si="62"/>
        <v>10.501536389794417</v>
      </c>
      <c r="K187" s="850">
        <f t="shared" si="62"/>
        <v>10.349755916183044</v>
      </c>
      <c r="L187" s="850">
        <f>L121*0.533</f>
        <v>10.782793170967224</v>
      </c>
      <c r="M187" s="857">
        <f>M121*0.521</f>
        <v>10.703490389377681</v>
      </c>
      <c r="N187" s="831"/>
      <c r="O187" s="831"/>
      <c r="P187" s="849" t="s">
        <v>177</v>
      </c>
      <c r="Q187" s="850">
        <f>Q121*0.521</f>
        <v>10.845269973524072</v>
      </c>
    </row>
    <row r="188" spans="1:17" ht="13">
      <c r="A188" s="849" t="s">
        <v>71</v>
      </c>
      <c r="B188" s="850">
        <f>B122*0.521</f>
        <v>9.3796571828298205</v>
      </c>
      <c r="C188" s="850">
        <f t="shared" ref="C188:K188" si="63">C122*0.487</f>
        <v>8.7966015362727354</v>
      </c>
      <c r="D188" s="850">
        <f t="shared" si="63"/>
        <v>8.9508441735063258</v>
      </c>
      <c r="E188" s="850">
        <f t="shared" si="63"/>
        <v>8.9107362705794912</v>
      </c>
      <c r="F188" s="850">
        <f t="shared" si="63"/>
        <v>8.7639405639631978</v>
      </c>
      <c r="G188" s="850">
        <f t="shared" si="63"/>
        <v>8.5157755364020904</v>
      </c>
      <c r="H188" s="850">
        <f t="shared" si="63"/>
        <v>8.0702766913319657</v>
      </c>
      <c r="I188" s="850">
        <f t="shared" si="63"/>
        <v>8.1188395136760505</v>
      </c>
      <c r="J188" s="850">
        <f t="shared" si="63"/>
        <v>8.1597094378173551</v>
      </c>
      <c r="K188" s="850">
        <f t="shared" si="63"/>
        <v>8.1526317484293891</v>
      </c>
      <c r="L188" s="850">
        <f>L122*0.521</f>
        <v>8.3360910280872016</v>
      </c>
      <c r="M188" s="857">
        <f>M122*0.487</f>
        <v>7.5710218925112933</v>
      </c>
      <c r="N188" s="831"/>
      <c r="O188" s="831"/>
      <c r="P188" s="849" t="s">
        <v>71</v>
      </c>
      <c r="Q188" s="850">
        <f>Q122*0.487</f>
        <v>8.3748097593170812</v>
      </c>
    </row>
    <row r="189" spans="1:17" ht="13.5" thickBot="1">
      <c r="A189" s="853" t="s">
        <v>178</v>
      </c>
      <c r="B189" s="854">
        <f>B123*0.487</f>
        <v>10.777580961771369</v>
      </c>
      <c r="C189" s="854">
        <f t="shared" ref="C189:K189" si="64">C123*0.518</f>
        <v>11.445843131723731</v>
      </c>
      <c r="D189" s="854">
        <f t="shared" si="64"/>
        <v>11.518252055836697</v>
      </c>
      <c r="E189" s="854">
        <f t="shared" si="64"/>
        <v>11.435673024332031</v>
      </c>
      <c r="F189" s="854">
        <f t="shared" si="64"/>
        <v>11.342439505592612</v>
      </c>
      <c r="G189" s="854">
        <f t="shared" si="64"/>
        <v>11.045980729015472</v>
      </c>
      <c r="H189" s="854">
        <f t="shared" si="64"/>
        <v>10.436939003874176</v>
      </c>
      <c r="I189" s="854">
        <f t="shared" si="64"/>
        <v>10.589755410746129</v>
      </c>
      <c r="J189" s="854">
        <f t="shared" si="64"/>
        <v>10.616111898605924</v>
      </c>
      <c r="K189" s="854">
        <f t="shared" si="64"/>
        <v>10.725836664813192</v>
      </c>
      <c r="L189" s="854">
        <f>L123*0.487</f>
        <v>10.041041905999935</v>
      </c>
      <c r="M189" s="858">
        <f>M123*0.518</f>
        <v>10.534945061369093</v>
      </c>
      <c r="N189" s="831"/>
      <c r="O189" s="831"/>
      <c r="P189" s="853" t="s">
        <v>178</v>
      </c>
      <c r="Q189" s="854">
        <f>Q123*0.518</f>
        <v>11.019214171740465</v>
      </c>
    </row>
    <row r="190" spans="1:17" ht="13">
      <c r="A190" s="352"/>
      <c r="B190" s="352"/>
      <c r="C190" s="352"/>
      <c r="D190" s="352"/>
      <c r="E190" s="352"/>
      <c r="F190" s="352"/>
      <c r="G190" s="754"/>
      <c r="H190" s="754"/>
      <c r="I190" s="754"/>
      <c r="J190" s="754"/>
      <c r="K190" s="754"/>
      <c r="L190" s="754"/>
      <c r="M190" s="754"/>
      <c r="N190" s="754"/>
      <c r="O190" s="754"/>
      <c r="P190" s="754"/>
      <c r="Q190" s="754"/>
    </row>
    <row r="191" spans="1:17" ht="16" thickBot="1">
      <c r="A191" s="830">
        <v>2024</v>
      </c>
      <c r="B191" s="831"/>
      <c r="C191" s="831" t="s">
        <v>181</v>
      </c>
      <c r="D191" s="831"/>
      <c r="E191" s="831"/>
      <c r="F191" s="831"/>
      <c r="G191" s="831"/>
      <c r="H191" s="831"/>
      <c r="I191" s="831"/>
      <c r="J191" s="831"/>
      <c r="K191" s="831"/>
      <c r="L191" s="831"/>
      <c r="M191" s="832" t="s">
        <v>93</v>
      </c>
      <c r="N191" s="831"/>
      <c r="O191" s="831"/>
      <c r="P191" s="830">
        <v>2024</v>
      </c>
      <c r="Q191" s="831"/>
    </row>
    <row r="192" spans="1:17" ht="13.5" thickBot="1">
      <c r="A192" s="833"/>
      <c r="B192" s="834" t="s">
        <v>161</v>
      </c>
      <c r="C192" s="834" t="s">
        <v>162</v>
      </c>
      <c r="D192" s="834" t="s">
        <v>163</v>
      </c>
      <c r="E192" s="834" t="s">
        <v>164</v>
      </c>
      <c r="F192" s="834" t="s">
        <v>165</v>
      </c>
      <c r="G192" s="834" t="s">
        <v>166</v>
      </c>
      <c r="H192" s="834" t="s">
        <v>167</v>
      </c>
      <c r="I192" s="834" t="s">
        <v>168</v>
      </c>
      <c r="J192" s="834" t="s">
        <v>169</v>
      </c>
      <c r="K192" s="834" t="s">
        <v>170</v>
      </c>
      <c r="L192" s="834" t="s">
        <v>171</v>
      </c>
      <c r="M192" s="835" t="s">
        <v>172</v>
      </c>
      <c r="N192" s="831"/>
      <c r="O192" s="831"/>
      <c r="P192" s="833"/>
      <c r="Q192" s="835" t="s">
        <v>173</v>
      </c>
    </row>
    <row r="193" spans="1:17" ht="13.5" thickBot="1">
      <c r="A193" s="836" t="s">
        <v>174</v>
      </c>
      <c r="B193" s="837">
        <f>B127*0.518</f>
        <v>9.8219922237086763</v>
      </c>
      <c r="C193" s="837">
        <f t="shared" ref="C193:M193" si="65">C127*0.518</f>
        <v>9.8131467120266045</v>
      </c>
      <c r="D193" s="837">
        <f t="shared" si="65"/>
        <v>9.919040905812091</v>
      </c>
      <c r="E193" s="837">
        <f t="shared" si="65"/>
        <v>9.9321052751593548</v>
      </c>
      <c r="F193" s="837">
        <f t="shared" si="65"/>
        <v>9.9633708926231037</v>
      </c>
      <c r="G193" s="837">
        <f t="shared" si="65"/>
        <v>10.044754919302644</v>
      </c>
      <c r="H193" s="837">
        <f t="shared" si="65"/>
        <v>9.9944723313483141</v>
      </c>
      <c r="I193" s="837">
        <f t="shared" si="65"/>
        <v>9.9824409891965988</v>
      </c>
      <c r="J193" s="837">
        <f t="shared" si="65"/>
        <v>10.052289146970205</v>
      </c>
      <c r="K193" s="837">
        <f t="shared" si="65"/>
        <v>0</v>
      </c>
      <c r="L193" s="837">
        <f t="shared" si="65"/>
        <v>0</v>
      </c>
      <c r="M193" s="838">
        <f t="shared" si="65"/>
        <v>0</v>
      </c>
      <c r="N193" s="831"/>
      <c r="O193" s="831"/>
      <c r="P193" s="839" t="s">
        <v>174</v>
      </c>
      <c r="Q193" s="840">
        <f>Q127*0.518</f>
        <v>0</v>
      </c>
    </row>
    <row r="194" spans="1:17" ht="13">
      <c r="A194" s="844" t="s">
        <v>179</v>
      </c>
      <c r="B194" s="855">
        <f>B128*0.539</f>
        <v>10.090378537781831</v>
      </c>
      <c r="C194" s="855">
        <f t="shared" ref="C194:M194" si="66">C128*0.539</f>
        <v>10.252631437020783</v>
      </c>
      <c r="D194" s="855">
        <f t="shared" si="66"/>
        <v>10.146001064673355</v>
      </c>
      <c r="E194" s="855">
        <f t="shared" si="66"/>
        <v>9.9778468901979522</v>
      </c>
      <c r="F194" s="855">
        <f t="shared" si="66"/>
        <v>9.5648286310449144</v>
      </c>
      <c r="G194" s="855">
        <f t="shared" si="66"/>
        <v>9.8924086359988319</v>
      </c>
      <c r="H194" s="855">
        <f t="shared" si="66"/>
        <v>10.217437924861327</v>
      </c>
      <c r="I194" s="855">
        <f t="shared" si="66"/>
        <v>10.010538225277916</v>
      </c>
      <c r="J194" s="855">
        <f t="shared" si="66"/>
        <v>10.480594668680927</v>
      </c>
      <c r="K194" s="855">
        <f t="shared" si="66"/>
        <v>0</v>
      </c>
      <c r="L194" s="855">
        <f t="shared" si="66"/>
        <v>0</v>
      </c>
      <c r="M194" s="856">
        <f t="shared" si="66"/>
        <v>0</v>
      </c>
      <c r="N194" s="831"/>
      <c r="O194" s="831"/>
      <c r="P194" s="844" t="s">
        <v>179</v>
      </c>
      <c r="Q194" s="845">
        <f>Q128*0.539</f>
        <v>0</v>
      </c>
    </row>
    <row r="195" spans="1:17" ht="13">
      <c r="A195" s="849" t="s">
        <v>175</v>
      </c>
      <c r="B195" s="850">
        <f>B129*0.533</f>
        <v>10.913100498616643</v>
      </c>
      <c r="C195" s="850">
        <f t="shared" ref="C195:M195" si="67">C129*0.533</f>
        <v>10.765346666885062</v>
      </c>
      <c r="D195" s="850">
        <f t="shared" si="67"/>
        <v>10.83401891531174</v>
      </c>
      <c r="E195" s="850">
        <f t="shared" si="67"/>
        <v>10.858294217241841</v>
      </c>
      <c r="F195" s="850">
        <f t="shared" si="67"/>
        <v>10.822758609318747</v>
      </c>
      <c r="G195" s="850">
        <f t="shared" si="67"/>
        <v>10.826012734155114</v>
      </c>
      <c r="H195" s="850">
        <f t="shared" si="67"/>
        <v>10.858558706489266</v>
      </c>
      <c r="I195" s="850">
        <f t="shared" si="67"/>
        <v>10.911644205849695</v>
      </c>
      <c r="J195" s="850">
        <f t="shared" si="67"/>
        <v>10.990660901242888</v>
      </c>
      <c r="K195" s="850">
        <f t="shared" si="67"/>
        <v>0</v>
      </c>
      <c r="L195" s="850">
        <f t="shared" si="67"/>
        <v>0</v>
      </c>
      <c r="M195" s="857">
        <f t="shared" si="67"/>
        <v>0</v>
      </c>
      <c r="N195" s="831"/>
      <c r="O195" s="831"/>
      <c r="P195" s="849" t="s">
        <v>175</v>
      </c>
      <c r="Q195" s="850">
        <f>Q129*0.533</f>
        <v>0</v>
      </c>
    </row>
    <row r="196" spans="1:17" ht="13">
      <c r="A196" s="849" t="s">
        <v>176</v>
      </c>
      <c r="B196" s="850">
        <f>B130*0.533</f>
        <v>10.798887308358392</v>
      </c>
      <c r="C196" s="850">
        <f t="shared" ref="C196:M196" si="68">C130*0.533</f>
        <v>10.618082119370122</v>
      </c>
      <c r="D196" s="850">
        <f t="shared" si="68"/>
        <v>10.700031884070759</v>
      </c>
      <c r="E196" s="850">
        <f t="shared" si="68"/>
        <v>10.685577280727875</v>
      </c>
      <c r="F196" s="850">
        <f t="shared" si="68"/>
        <v>10.645180439075256</v>
      </c>
      <c r="G196" s="850">
        <f t="shared" si="68"/>
        <v>10.697991002036812</v>
      </c>
      <c r="H196" s="850">
        <f t="shared" si="68"/>
        <v>10.750141180216055</v>
      </c>
      <c r="I196" s="850">
        <f t="shared" si="68"/>
        <v>10.830578853214245</v>
      </c>
      <c r="J196" s="850">
        <f t="shared" si="68"/>
        <v>10.921143670819337</v>
      </c>
      <c r="K196" s="850">
        <f t="shared" si="68"/>
        <v>0</v>
      </c>
      <c r="L196" s="850">
        <f t="shared" si="68"/>
        <v>0</v>
      </c>
      <c r="M196" s="857">
        <f t="shared" si="68"/>
        <v>0</v>
      </c>
      <c r="N196" s="831"/>
      <c r="O196" s="831"/>
      <c r="P196" s="849" t="s">
        <v>176</v>
      </c>
      <c r="Q196" s="850">
        <f>Q130*0.533</f>
        <v>0</v>
      </c>
    </row>
    <row r="197" spans="1:17" ht="13">
      <c r="A197" s="849" t="s">
        <v>177</v>
      </c>
      <c r="B197" s="850">
        <f>B131*0.533</f>
        <v>10.993354557950246</v>
      </c>
      <c r="C197" s="850">
        <f t="shared" ref="C197:K197" si="69">C131*0.521</f>
        <v>10.621577382443068</v>
      </c>
      <c r="D197" s="850">
        <f t="shared" si="69"/>
        <v>10.51663632340926</v>
      </c>
      <c r="E197" s="850">
        <f t="shared" si="69"/>
        <v>10.550336969175344</v>
      </c>
      <c r="F197" s="850">
        <f t="shared" si="69"/>
        <v>10.4884363141551</v>
      </c>
      <c r="G197" s="850">
        <f t="shared" si="69"/>
        <v>10.67750009648849</v>
      </c>
      <c r="H197" s="850">
        <f t="shared" si="69"/>
        <v>10.433151491764626</v>
      </c>
      <c r="I197" s="850">
        <f t="shared" si="69"/>
        <v>10.476381180886783</v>
      </c>
      <c r="J197" s="850">
        <f t="shared" si="69"/>
        <v>10.508901437487713</v>
      </c>
      <c r="K197" s="850">
        <f t="shared" si="69"/>
        <v>0</v>
      </c>
      <c r="L197" s="850">
        <f>L131*0.533</f>
        <v>0</v>
      </c>
      <c r="M197" s="857">
        <f>M131*0.521</f>
        <v>0</v>
      </c>
      <c r="N197" s="831"/>
      <c r="O197" s="831"/>
      <c r="P197" s="849" t="s">
        <v>177</v>
      </c>
      <c r="Q197" s="850">
        <f>Q131*0.521</f>
        <v>0</v>
      </c>
    </row>
    <row r="198" spans="1:17" ht="13">
      <c r="A198" s="849" t="s">
        <v>71</v>
      </c>
      <c r="B198" s="850">
        <f>B132*0.521</f>
        <v>8.3391703593487367</v>
      </c>
      <c r="C198" s="850">
        <f t="shared" ref="C198:K198" si="70">C132*0.487</f>
        <v>8.0243525564660914</v>
      </c>
      <c r="D198" s="850">
        <f t="shared" si="70"/>
        <v>8.1438607347654308</v>
      </c>
      <c r="E198" s="850">
        <f t="shared" si="70"/>
        <v>8.2149319862562056</v>
      </c>
      <c r="F198" s="850">
        <f t="shared" si="70"/>
        <v>8.2742605567407708</v>
      </c>
      <c r="G198" s="850">
        <f t="shared" si="70"/>
        <v>8.3721826056569508</v>
      </c>
      <c r="H198" s="850">
        <f t="shared" si="70"/>
        <v>8.4096126292401419</v>
      </c>
      <c r="I198" s="850">
        <f t="shared" si="70"/>
        <v>8.3576425085334662</v>
      </c>
      <c r="J198" s="850">
        <f t="shared" si="70"/>
        <v>8.380279384975136</v>
      </c>
      <c r="K198" s="850">
        <f t="shared" si="70"/>
        <v>0</v>
      </c>
      <c r="L198" s="850">
        <f>L132*0.521</f>
        <v>0</v>
      </c>
      <c r="M198" s="857">
        <f>M132*0.487</f>
        <v>0</v>
      </c>
      <c r="N198" s="831"/>
      <c r="O198" s="831"/>
      <c r="P198" s="849" t="s">
        <v>71</v>
      </c>
      <c r="Q198" s="850">
        <f>Q132*0.487</f>
        <v>0</v>
      </c>
    </row>
    <row r="199" spans="1:17" ht="13.5" thickBot="1">
      <c r="A199" s="853" t="s">
        <v>178</v>
      </c>
      <c r="B199" s="854">
        <f>B133*0.487</f>
        <v>10.019467606732444</v>
      </c>
      <c r="C199" s="854">
        <f t="shared" ref="C199:K199" si="71">C133*0.518</f>
        <v>10.538904774995549</v>
      </c>
      <c r="D199" s="854">
        <f t="shared" si="71"/>
        <v>10.555494848364514</v>
      </c>
      <c r="E199" s="854">
        <f t="shared" si="71"/>
        <v>10.485010389458582</v>
      </c>
      <c r="F199" s="854">
        <f t="shared" si="71"/>
        <v>10.42686865039979</v>
      </c>
      <c r="G199" s="854">
        <f t="shared" si="71"/>
        <v>10.490306818263466</v>
      </c>
      <c r="H199" s="854">
        <f t="shared" si="71"/>
        <v>10.414332603593202</v>
      </c>
      <c r="I199" s="854">
        <f t="shared" si="71"/>
        <v>10.389911375619475</v>
      </c>
      <c r="J199" s="854">
        <f t="shared" si="71"/>
        <v>10.466910319155854</v>
      </c>
      <c r="K199" s="854">
        <f t="shared" si="71"/>
        <v>0</v>
      </c>
      <c r="L199" s="854">
        <f>L133*0.487</f>
        <v>0</v>
      </c>
      <c r="M199" s="858">
        <f>M133*0.518</f>
        <v>0</v>
      </c>
      <c r="N199" s="831"/>
      <c r="O199" s="831"/>
      <c r="P199" s="853" t="s">
        <v>178</v>
      </c>
      <c r="Q199" s="854">
        <f>Q133*0.518</f>
        <v>0</v>
      </c>
    </row>
    <row r="200" spans="1:17" ht="13">
      <c r="A200" s="352"/>
      <c r="B200" s="352"/>
      <c r="C200" s="352"/>
      <c r="D200" s="352"/>
      <c r="E200" s="352"/>
      <c r="F200" s="352"/>
      <c r="G200" s="754"/>
      <c r="H200" s="754"/>
      <c r="I200" s="754"/>
      <c r="J200" s="754"/>
      <c r="K200" s="754"/>
      <c r="L200" s="754"/>
      <c r="M200" s="754"/>
      <c r="N200" s="754"/>
      <c r="O200" s="754"/>
      <c r="P200" s="754"/>
      <c r="Q200" s="754"/>
    </row>
    <row r="201" spans="1:17" ht="13">
      <c r="A201" s="352"/>
      <c r="B201" s="352"/>
      <c r="C201" s="352"/>
      <c r="D201" s="352"/>
      <c r="E201" s="352"/>
      <c r="F201" s="352"/>
      <c r="G201" s="754"/>
      <c r="H201" s="754"/>
      <c r="I201" s="754"/>
      <c r="J201" s="754"/>
      <c r="K201" s="754"/>
      <c r="L201" s="754"/>
      <c r="M201" s="754"/>
      <c r="N201" s="754"/>
      <c r="O201" s="754"/>
      <c r="P201" s="754"/>
      <c r="Q201" s="754"/>
    </row>
    <row r="202" spans="1:17" ht="13">
      <c r="A202" s="352"/>
      <c r="B202" s="352"/>
      <c r="C202" s="352"/>
      <c r="D202" s="352"/>
      <c r="E202" s="352"/>
      <c r="F202" s="352"/>
      <c r="G202" s="754"/>
      <c r="H202" s="754"/>
      <c r="I202" s="754"/>
      <c r="J202" s="754"/>
      <c r="K202" s="754"/>
      <c r="L202" s="754"/>
      <c r="M202" s="754"/>
      <c r="N202" s="754"/>
      <c r="O202" s="754"/>
      <c r="P202" s="754"/>
      <c r="Q202" s="754"/>
    </row>
    <row r="203" spans="1:17" ht="13">
      <c r="A203" s="352"/>
      <c r="B203" s="352"/>
      <c r="C203" s="352"/>
      <c r="D203" s="352"/>
      <c r="E203" s="352"/>
      <c r="F203" s="352"/>
      <c r="G203" s="754"/>
      <c r="H203" s="754"/>
      <c r="I203" s="754"/>
      <c r="J203" s="754"/>
      <c r="K203" s="754"/>
      <c r="L203" s="754"/>
      <c r="M203" s="754"/>
      <c r="N203" s="754"/>
      <c r="O203" s="754"/>
      <c r="P203" s="754"/>
      <c r="Q203" s="754"/>
    </row>
    <row r="204" spans="1:17" ht="13">
      <c r="A204" s="352"/>
      <c r="B204" s="352"/>
      <c r="C204" s="352"/>
      <c r="D204" s="352"/>
      <c r="E204" s="352"/>
      <c r="F204" s="352"/>
      <c r="G204" s="754"/>
      <c r="H204" s="754"/>
      <c r="I204" s="754"/>
      <c r="J204" s="754"/>
      <c r="K204" s="754"/>
      <c r="L204" s="754"/>
      <c r="M204" s="754"/>
      <c r="N204" s="754"/>
      <c r="O204" s="754"/>
      <c r="P204" s="754"/>
      <c r="Q204" s="754"/>
    </row>
    <row r="205" spans="1:17" ht="13.5" thickBot="1">
      <c r="A205" s="859" t="s">
        <v>184</v>
      </c>
      <c r="B205" s="754"/>
      <c r="C205" s="754"/>
      <c r="D205" s="754"/>
      <c r="E205" s="754"/>
      <c r="F205" s="352"/>
      <c r="G205" s="754"/>
      <c r="H205" s="754"/>
      <c r="I205" s="754"/>
      <c r="J205" s="754"/>
      <c r="K205" s="754"/>
      <c r="L205" s="754"/>
      <c r="M205" s="754"/>
      <c r="N205" s="754"/>
      <c r="O205" s="754"/>
      <c r="P205" s="754"/>
      <c r="Q205" s="754"/>
    </row>
    <row r="206" spans="1:17" ht="13.5" thickBot="1">
      <c r="A206" s="860" t="s">
        <v>174</v>
      </c>
      <c r="B206" s="861">
        <v>0.52100000000000002</v>
      </c>
      <c r="C206" s="754"/>
      <c r="D206" s="754"/>
      <c r="E206" s="754"/>
      <c r="F206" s="352"/>
      <c r="G206" s="754"/>
      <c r="H206" s="754"/>
      <c r="I206" s="754"/>
      <c r="J206" s="754"/>
      <c r="K206" s="754"/>
      <c r="L206" s="754"/>
      <c r="M206" s="754"/>
      <c r="N206" s="754"/>
      <c r="O206" s="754"/>
      <c r="P206" s="754"/>
      <c r="Q206" s="754"/>
    </row>
    <row r="207" spans="1:17" ht="13">
      <c r="A207" s="862" t="s">
        <v>175</v>
      </c>
      <c r="B207" s="863">
        <v>0.55000000000000004</v>
      </c>
      <c r="C207" s="754"/>
      <c r="D207" s="754"/>
      <c r="E207" s="754"/>
      <c r="F207" s="352"/>
      <c r="G207" s="754"/>
      <c r="H207" s="754"/>
      <c r="I207" s="754"/>
      <c r="J207" s="754"/>
      <c r="K207" s="754"/>
      <c r="L207" s="754"/>
      <c r="M207" s="754"/>
      <c r="N207" s="754"/>
      <c r="O207" s="754"/>
      <c r="P207" s="754"/>
      <c r="Q207" s="754"/>
    </row>
    <row r="208" spans="1:17" ht="13">
      <c r="A208" s="864" t="s">
        <v>176</v>
      </c>
      <c r="B208" s="865">
        <v>0.52</v>
      </c>
      <c r="C208" s="754"/>
      <c r="D208" s="754"/>
      <c r="E208" s="754"/>
      <c r="F208" s="352"/>
      <c r="G208" s="754"/>
      <c r="H208" s="754"/>
      <c r="I208" s="754"/>
      <c r="J208" s="754"/>
      <c r="K208" s="754"/>
      <c r="L208" s="754"/>
      <c r="M208" s="754"/>
      <c r="N208" s="754"/>
      <c r="O208" s="754"/>
      <c r="P208" s="754"/>
      <c r="Q208" s="754"/>
    </row>
    <row r="209" spans="1:17" ht="13">
      <c r="A209" s="864" t="s">
        <v>177</v>
      </c>
      <c r="B209" s="865">
        <v>0.54</v>
      </c>
      <c r="C209" s="754"/>
      <c r="D209" s="754"/>
      <c r="E209" s="754"/>
      <c r="F209" s="352"/>
      <c r="G209" s="754"/>
      <c r="H209" s="754"/>
      <c r="I209" s="754"/>
      <c r="J209" s="754"/>
      <c r="K209" s="754"/>
      <c r="L209" s="754"/>
      <c r="M209" s="754"/>
      <c r="N209" s="754"/>
      <c r="O209" s="754"/>
      <c r="P209" s="754"/>
      <c r="Q209" s="754"/>
    </row>
    <row r="210" spans="1:17" ht="13.5" thickBot="1">
      <c r="A210" s="866" t="s">
        <v>178</v>
      </c>
      <c r="B210" s="867">
        <v>0.53</v>
      </c>
      <c r="C210" s="754"/>
      <c r="D210" s="754"/>
      <c r="E210" s="754"/>
      <c r="F210" s="352"/>
      <c r="G210" s="754"/>
      <c r="H210" s="754"/>
      <c r="I210" s="754"/>
      <c r="J210" s="754"/>
      <c r="K210" s="754"/>
      <c r="L210" s="754"/>
      <c r="M210" s="754"/>
      <c r="N210" s="754"/>
      <c r="O210" s="754"/>
      <c r="P210" s="754"/>
      <c r="Q210" s="754"/>
    </row>
    <row r="211" spans="1:17" ht="13">
      <c r="A211" s="754"/>
      <c r="B211" s="754"/>
      <c r="C211" s="754"/>
      <c r="D211" s="754"/>
      <c r="E211" s="754"/>
      <c r="F211" s="352"/>
      <c r="G211" s="754"/>
      <c r="H211" s="754"/>
      <c r="I211" s="754"/>
      <c r="J211" s="754"/>
      <c r="K211" s="754"/>
      <c r="L211" s="754"/>
      <c r="M211" s="754"/>
      <c r="N211" s="754"/>
      <c r="O211" s="754"/>
      <c r="P211" s="754"/>
      <c r="Q211" s="754"/>
    </row>
    <row r="212" spans="1:17" ht="13.5" thickBot="1">
      <c r="A212" s="859" t="s">
        <v>182</v>
      </c>
      <c r="B212" s="868"/>
      <c r="C212" s="754"/>
      <c r="D212" s="754"/>
      <c r="E212" s="754"/>
      <c r="F212" s="352"/>
      <c r="G212" s="754"/>
      <c r="H212" s="754"/>
      <c r="I212" s="754"/>
      <c r="J212" s="754"/>
      <c r="K212" s="754"/>
      <c r="L212" s="754"/>
      <c r="M212" s="754"/>
      <c r="N212" s="754"/>
      <c r="O212" s="754"/>
      <c r="P212" s="754"/>
      <c r="Q212" s="754"/>
    </row>
    <row r="213" spans="1:17" ht="13.5" thickBot="1">
      <c r="A213" s="860" t="s">
        <v>174</v>
      </c>
      <c r="B213" s="861">
        <v>0.50700000000000001</v>
      </c>
      <c r="C213" s="754"/>
      <c r="D213" s="754"/>
      <c r="E213" s="754"/>
      <c r="F213" s="352"/>
      <c r="G213" s="754"/>
      <c r="H213" s="754"/>
      <c r="I213" s="754"/>
      <c r="J213" s="754"/>
      <c r="K213" s="754"/>
      <c r="L213" s="754"/>
      <c r="M213" s="754"/>
      <c r="N213" s="754"/>
      <c r="O213" s="754"/>
      <c r="P213" s="754"/>
      <c r="Q213" s="754"/>
    </row>
    <row r="214" spans="1:17" ht="13">
      <c r="A214" s="869" t="s">
        <v>183</v>
      </c>
      <c r="B214" s="863">
        <v>0.53900000000000003</v>
      </c>
      <c r="C214" s="754"/>
      <c r="D214" s="754"/>
      <c r="E214" s="754"/>
      <c r="F214" s="352"/>
      <c r="G214" s="754"/>
      <c r="H214" s="754"/>
      <c r="I214" s="754"/>
      <c r="J214" s="754"/>
      <c r="K214" s="754"/>
      <c r="L214" s="754"/>
      <c r="M214" s="754"/>
      <c r="N214" s="754"/>
      <c r="O214" s="754"/>
      <c r="P214" s="754"/>
      <c r="Q214" s="754"/>
    </row>
    <row r="215" spans="1:17" ht="13">
      <c r="A215" s="862" t="s">
        <v>175</v>
      </c>
      <c r="B215" s="863">
        <v>0.53900000000000003</v>
      </c>
      <c r="C215" s="754"/>
      <c r="D215" s="754"/>
      <c r="E215" s="754"/>
      <c r="F215" s="352"/>
      <c r="G215" s="754"/>
      <c r="H215" s="754"/>
      <c r="I215" s="754"/>
      <c r="J215" s="754"/>
      <c r="K215" s="754"/>
      <c r="L215" s="754"/>
      <c r="M215" s="754"/>
      <c r="N215" s="754"/>
      <c r="O215" s="754"/>
      <c r="P215" s="754"/>
      <c r="Q215" s="754"/>
    </row>
    <row r="216" spans="1:17" ht="15.5">
      <c r="A216" s="864" t="s">
        <v>176</v>
      </c>
      <c r="B216" s="865">
        <v>0.53500000000000003</v>
      </c>
      <c r="C216" s="754"/>
      <c r="D216" s="754"/>
      <c r="E216" s="754"/>
      <c r="F216" s="352"/>
      <c r="G216" s="754"/>
      <c r="H216" s="754"/>
      <c r="I216" s="754"/>
      <c r="J216" s="754"/>
      <c r="K216" s="754"/>
      <c r="L216" s="829"/>
      <c r="M216" s="754"/>
      <c r="N216" s="754"/>
      <c r="O216" s="754"/>
      <c r="P216" s="754"/>
      <c r="Q216" s="754"/>
    </row>
    <row r="217" spans="1:17" ht="13">
      <c r="A217" s="864" t="s">
        <v>177</v>
      </c>
      <c r="B217" s="865">
        <v>0.54</v>
      </c>
      <c r="C217" s="754"/>
      <c r="D217" s="754"/>
      <c r="E217" s="754"/>
      <c r="F217" s="352"/>
      <c r="G217" s="870"/>
      <c r="H217" s="870"/>
      <c r="I217" s="870"/>
      <c r="J217" s="870"/>
      <c r="K217" s="870"/>
      <c r="L217" s="870"/>
      <c r="M217" s="870"/>
      <c r="N217" s="754"/>
      <c r="O217" s="754"/>
      <c r="P217" s="754"/>
      <c r="Q217" s="754"/>
    </row>
    <row r="218" spans="1:17" ht="13">
      <c r="A218" s="864" t="s">
        <v>71</v>
      </c>
      <c r="B218" s="865">
        <v>0.46500000000000002</v>
      </c>
      <c r="C218" s="754"/>
      <c r="D218" s="754"/>
      <c r="E218" s="754"/>
      <c r="F218" s="352"/>
      <c r="G218" s="871"/>
      <c r="H218" s="871"/>
      <c r="I218" s="871"/>
      <c r="J218" s="872"/>
      <c r="K218" s="871"/>
      <c r="L218" s="871"/>
      <c r="M218" s="871"/>
      <c r="N218" s="754"/>
      <c r="O218" s="754"/>
      <c r="P218" s="754"/>
      <c r="Q218" s="754"/>
    </row>
    <row r="219" spans="1:17" ht="13.5" thickBot="1">
      <c r="A219" s="866" t="s">
        <v>178</v>
      </c>
      <c r="B219" s="867">
        <v>0.51600000000000001</v>
      </c>
      <c r="C219" s="754"/>
      <c r="D219" s="754"/>
      <c r="E219" s="754"/>
      <c r="F219" s="873"/>
      <c r="G219" s="873"/>
      <c r="H219" s="873"/>
      <c r="I219" s="873"/>
      <c r="J219" s="874"/>
      <c r="K219" s="873"/>
      <c r="L219" s="873"/>
      <c r="M219" s="871"/>
      <c r="N219" s="754"/>
      <c r="O219" s="754"/>
      <c r="P219" s="754"/>
      <c r="Q219" s="754"/>
    </row>
    <row r="220" spans="1:17" ht="13">
      <c r="A220" s="754"/>
      <c r="B220" s="754"/>
      <c r="C220" s="754"/>
      <c r="D220" s="754"/>
      <c r="E220" s="754"/>
      <c r="F220" s="754"/>
      <c r="G220" s="873"/>
      <c r="H220" s="873"/>
      <c r="I220" s="873"/>
      <c r="J220" s="873"/>
      <c r="K220" s="873"/>
      <c r="L220" s="873"/>
      <c r="M220" s="873"/>
      <c r="N220" s="754"/>
      <c r="O220" s="754"/>
      <c r="P220" s="754"/>
      <c r="Q220" s="754"/>
    </row>
    <row r="221" spans="1:17" ht="13.5" thickBot="1">
      <c r="A221" s="859" t="s">
        <v>238</v>
      </c>
      <c r="B221" s="754"/>
      <c r="C221" s="754"/>
      <c r="D221" s="754"/>
      <c r="E221" s="754"/>
      <c r="F221" s="754"/>
      <c r="G221" s="873"/>
      <c r="H221" s="873"/>
      <c r="I221" s="873"/>
      <c r="J221" s="873"/>
      <c r="K221" s="873"/>
      <c r="L221" s="873"/>
      <c r="M221" s="873"/>
      <c r="N221" s="754"/>
      <c r="O221" s="754"/>
      <c r="P221" s="754"/>
      <c r="Q221" s="754"/>
    </row>
    <row r="222" spans="1:17" ht="13.5" thickBot="1">
      <c r="A222" s="860" t="s">
        <v>174</v>
      </c>
      <c r="B222" s="861">
        <v>0.51800000000000002</v>
      </c>
      <c r="C222" s="754"/>
      <c r="D222" s="754"/>
      <c r="E222" s="754"/>
      <c r="F222" s="754"/>
      <c r="G222" s="873"/>
      <c r="H222" s="873"/>
      <c r="I222" s="873"/>
      <c r="J222" s="873"/>
      <c r="K222" s="873"/>
      <c r="L222" s="873"/>
      <c r="M222" s="873"/>
      <c r="N222" s="754"/>
      <c r="O222" s="754"/>
      <c r="P222" s="754"/>
      <c r="Q222" s="754"/>
    </row>
    <row r="223" spans="1:17" ht="13">
      <c r="A223" s="862" t="s">
        <v>175</v>
      </c>
      <c r="B223" s="863">
        <v>0.53300000000000003</v>
      </c>
      <c r="C223" s="754"/>
      <c r="D223" s="754"/>
      <c r="E223" s="754"/>
      <c r="F223" s="754"/>
      <c r="G223" s="873"/>
      <c r="H223" s="873"/>
      <c r="I223" s="873"/>
      <c r="J223" s="873"/>
      <c r="K223" s="873"/>
      <c r="L223" s="873"/>
      <c r="M223" s="873"/>
      <c r="N223" s="754"/>
      <c r="O223" s="754"/>
      <c r="P223" s="754"/>
      <c r="Q223" s="754"/>
    </row>
    <row r="224" spans="1:17" ht="13">
      <c r="A224" s="864" t="s">
        <v>176</v>
      </c>
      <c r="B224" s="865">
        <v>0.53300000000000003</v>
      </c>
      <c r="C224" s="754"/>
      <c r="D224" s="754"/>
      <c r="E224" s="754"/>
      <c r="F224" s="754"/>
      <c r="G224" s="873"/>
      <c r="H224" s="873"/>
      <c r="I224" s="873"/>
      <c r="J224" s="873"/>
      <c r="K224" s="873"/>
      <c r="L224" s="873"/>
      <c r="M224" s="873"/>
      <c r="N224" s="754"/>
      <c r="O224" s="754"/>
      <c r="P224" s="754"/>
      <c r="Q224" s="754"/>
    </row>
    <row r="225" spans="1:17" ht="13">
      <c r="A225" s="864" t="s">
        <v>177</v>
      </c>
      <c r="B225" s="865">
        <v>0.52100000000000002</v>
      </c>
      <c r="C225" s="754"/>
      <c r="D225" s="754"/>
      <c r="E225" s="754"/>
      <c r="F225" s="754"/>
      <c r="G225" s="754"/>
      <c r="H225" s="754"/>
      <c r="I225" s="754"/>
      <c r="J225" s="754"/>
      <c r="K225" s="754"/>
      <c r="L225" s="754"/>
      <c r="M225" s="754"/>
      <c r="N225" s="754"/>
      <c r="O225" s="754"/>
      <c r="P225" s="754"/>
      <c r="Q225" s="754"/>
    </row>
    <row r="226" spans="1:17" ht="13">
      <c r="A226" s="864" t="s">
        <v>71</v>
      </c>
      <c r="B226" s="865">
        <v>0.48699999999999999</v>
      </c>
      <c r="C226" s="754"/>
      <c r="D226" s="754"/>
      <c r="E226" s="870"/>
      <c r="F226" s="754"/>
      <c r="G226" s="754"/>
      <c r="H226" s="754"/>
      <c r="I226" s="754"/>
      <c r="J226" s="754"/>
      <c r="K226" s="754"/>
      <c r="L226" s="754"/>
      <c r="M226" s="754"/>
      <c r="N226" s="754"/>
      <c r="O226" s="754"/>
      <c r="P226" s="754"/>
      <c r="Q226" s="754"/>
    </row>
    <row r="227" spans="1:17" ht="13.5" thickBot="1">
      <c r="A227" s="866" t="s">
        <v>178</v>
      </c>
      <c r="B227" s="867">
        <v>0.51800000000000002</v>
      </c>
      <c r="C227" s="754"/>
      <c r="D227" s="754"/>
      <c r="E227" s="871"/>
      <c r="F227" s="754"/>
      <c r="G227" s="828"/>
      <c r="H227" s="828"/>
      <c r="I227" s="828"/>
      <c r="J227" s="828"/>
      <c r="K227" s="828"/>
      <c r="L227" s="828"/>
      <c r="M227" s="828"/>
      <c r="N227" s="754"/>
      <c r="O227" s="754"/>
      <c r="P227" s="754"/>
      <c r="Q227" s="754"/>
    </row>
    <row r="228" spans="1:17" ht="13">
      <c r="A228" s="754"/>
      <c r="B228" s="754"/>
      <c r="C228" s="754"/>
      <c r="D228" s="754"/>
      <c r="E228" s="754"/>
      <c r="F228" s="754"/>
      <c r="G228" s="828"/>
      <c r="H228" s="828"/>
      <c r="I228" s="828"/>
      <c r="J228" s="828"/>
      <c r="K228" s="828"/>
      <c r="L228" s="828"/>
      <c r="M228" s="828"/>
      <c r="N228" s="754"/>
      <c r="O228" s="754"/>
      <c r="P228" s="754"/>
      <c r="Q228" s="754"/>
    </row>
    <row r="229" spans="1:17" ht="13">
      <c r="A229" s="352"/>
      <c r="B229" s="352"/>
      <c r="C229" s="352"/>
      <c r="D229" s="352"/>
      <c r="E229" s="352"/>
      <c r="F229" s="352"/>
      <c r="G229" s="352"/>
      <c r="H229" s="828"/>
      <c r="I229" s="828"/>
      <c r="J229" s="828"/>
      <c r="K229" s="828"/>
      <c r="L229" s="828"/>
      <c r="M229" s="828"/>
      <c r="N229" s="754"/>
      <c r="O229" s="754"/>
      <c r="P229" s="754"/>
      <c r="Q229" s="754"/>
    </row>
    <row r="230" spans="1:17" ht="13">
      <c r="A230" s="352"/>
      <c r="B230" s="352"/>
      <c r="C230" s="352"/>
      <c r="D230" s="352"/>
      <c r="E230" s="352"/>
      <c r="F230" s="352"/>
      <c r="G230" s="352"/>
      <c r="H230" s="828"/>
      <c r="I230" s="828"/>
      <c r="J230" s="828"/>
      <c r="K230" s="828"/>
      <c r="L230" s="828"/>
      <c r="M230" s="828"/>
      <c r="N230" s="754"/>
      <c r="O230" s="754"/>
      <c r="P230" s="754"/>
      <c r="Q230" s="754"/>
    </row>
    <row r="231" spans="1:17" ht="13">
      <c r="A231" s="352"/>
      <c r="B231" s="352"/>
      <c r="C231" s="352"/>
      <c r="D231" s="352"/>
      <c r="E231" s="352"/>
      <c r="F231" s="352"/>
      <c r="G231" s="352"/>
      <c r="H231" s="828"/>
      <c r="I231" s="828"/>
      <c r="J231" s="828"/>
      <c r="K231" s="828"/>
      <c r="L231" s="828"/>
      <c r="M231" s="828"/>
      <c r="N231" s="754"/>
      <c r="O231" s="754"/>
      <c r="P231" s="754"/>
      <c r="Q231" s="754"/>
    </row>
    <row r="232" spans="1:17" ht="13">
      <c r="A232" s="352"/>
      <c r="B232" s="352"/>
      <c r="C232" s="352"/>
      <c r="D232" s="352"/>
      <c r="E232" s="352"/>
      <c r="F232" s="352"/>
      <c r="G232" s="352"/>
      <c r="H232" s="828"/>
      <c r="I232" s="828"/>
      <c r="J232" s="828"/>
      <c r="K232" s="828"/>
      <c r="L232" s="828"/>
      <c r="M232" s="828"/>
      <c r="N232" s="754"/>
      <c r="O232" s="754"/>
      <c r="P232" s="754"/>
      <c r="Q232" s="754"/>
    </row>
    <row r="233" spans="1:17" ht="13">
      <c r="A233" s="352"/>
      <c r="B233" s="352"/>
      <c r="C233" s="352"/>
      <c r="D233" s="352"/>
      <c r="E233" s="352"/>
      <c r="F233" s="352"/>
      <c r="G233" s="352"/>
      <c r="H233" s="828"/>
      <c r="I233" s="828"/>
      <c r="J233" s="828"/>
      <c r="K233" s="828"/>
      <c r="L233" s="828"/>
      <c r="M233" s="828"/>
      <c r="N233" s="754"/>
      <c r="O233" s="754"/>
      <c r="P233" s="754"/>
      <c r="Q233" s="754"/>
    </row>
    <row r="234" spans="1:17" ht="13">
      <c r="A234" s="352"/>
      <c r="B234" s="352"/>
      <c r="C234" s="352"/>
      <c r="D234" s="352"/>
      <c r="E234" s="352"/>
      <c r="F234" s="352"/>
      <c r="G234" s="352"/>
      <c r="H234" s="754"/>
      <c r="I234" s="754"/>
      <c r="J234" s="754"/>
      <c r="K234" s="754"/>
      <c r="L234" s="754"/>
      <c r="M234" s="754"/>
      <c r="N234" s="754"/>
      <c r="O234" s="754"/>
      <c r="P234" s="754"/>
      <c r="Q234" s="754"/>
    </row>
    <row r="235" spans="1:17" ht="13">
      <c r="A235" s="352"/>
      <c r="B235" s="352"/>
      <c r="C235" s="352"/>
      <c r="D235" s="352"/>
      <c r="E235" s="352"/>
      <c r="F235" s="352"/>
      <c r="G235" s="352"/>
      <c r="H235" s="754"/>
      <c r="I235" s="754"/>
      <c r="J235" s="754"/>
      <c r="K235" s="754"/>
      <c r="L235" s="754"/>
      <c r="M235" s="828"/>
      <c r="N235" s="754"/>
      <c r="O235" s="754"/>
      <c r="P235" s="754"/>
      <c r="Q235" s="754"/>
    </row>
    <row r="236" spans="1:17" ht="13">
      <c r="A236" s="352"/>
      <c r="B236" s="352"/>
      <c r="C236" s="352"/>
      <c r="D236" s="352"/>
      <c r="E236" s="352"/>
      <c r="F236" s="352"/>
      <c r="G236" s="352"/>
      <c r="H236" s="754"/>
      <c r="I236" s="754"/>
      <c r="J236" s="754"/>
      <c r="K236" s="754"/>
      <c r="L236" s="754"/>
      <c r="M236" s="828"/>
      <c r="N236" s="754"/>
      <c r="O236" s="754"/>
      <c r="P236" s="754"/>
      <c r="Q236" s="754"/>
    </row>
    <row r="237" spans="1:17" ht="13">
      <c r="A237" s="352"/>
      <c r="B237" s="352"/>
      <c r="C237" s="352"/>
      <c r="D237" s="352"/>
      <c r="E237" s="352"/>
      <c r="F237" s="352"/>
      <c r="G237" s="352"/>
      <c r="H237" s="754"/>
      <c r="I237" s="754"/>
      <c r="J237" s="754"/>
      <c r="K237" s="754"/>
      <c r="L237" s="754"/>
      <c r="M237" s="828"/>
      <c r="N237" s="754"/>
      <c r="O237" s="754"/>
      <c r="P237" s="754"/>
      <c r="Q237" s="754"/>
    </row>
    <row r="238" spans="1:17" ht="13">
      <c r="A238" s="352"/>
      <c r="B238" s="352"/>
      <c r="C238" s="352"/>
      <c r="D238" s="352"/>
      <c r="E238" s="352"/>
      <c r="F238" s="352"/>
      <c r="G238" s="352"/>
      <c r="H238" s="754"/>
      <c r="I238" s="754"/>
      <c r="J238" s="754"/>
      <c r="K238" s="754"/>
      <c r="L238" s="754"/>
      <c r="M238" s="828"/>
      <c r="N238" s="754"/>
      <c r="O238" s="754"/>
      <c r="P238" s="754"/>
      <c r="Q238" s="754"/>
    </row>
    <row r="239" spans="1:17" ht="13">
      <c r="A239" s="352"/>
      <c r="B239" s="352"/>
      <c r="C239" s="352"/>
      <c r="D239" s="352"/>
      <c r="E239" s="352"/>
      <c r="F239" s="352"/>
      <c r="G239" s="352"/>
      <c r="H239" s="754"/>
      <c r="I239" s="754"/>
      <c r="J239" s="754"/>
      <c r="K239" s="754"/>
      <c r="L239" s="754"/>
      <c r="M239" s="828"/>
      <c r="N239" s="754"/>
      <c r="O239" s="754"/>
      <c r="P239" s="754"/>
      <c r="Q239" s="754"/>
    </row>
    <row r="240" spans="1:17" ht="13">
      <c r="A240" s="352"/>
      <c r="B240" s="352"/>
      <c r="C240" s="352"/>
      <c r="D240" s="352"/>
      <c r="E240" s="352"/>
      <c r="F240" s="352"/>
      <c r="G240" s="352"/>
      <c r="H240" s="754"/>
      <c r="I240" s="754"/>
      <c r="J240" s="754"/>
      <c r="K240" s="754"/>
      <c r="L240" s="754"/>
      <c r="M240" s="828"/>
      <c r="N240" s="754"/>
      <c r="O240" s="754"/>
      <c r="P240" s="754"/>
      <c r="Q240" s="754"/>
    </row>
    <row r="241" spans="1:17" ht="13">
      <c r="A241" s="352"/>
      <c r="B241" s="352"/>
      <c r="C241" s="352"/>
      <c r="D241" s="352"/>
      <c r="E241" s="352"/>
      <c r="F241" s="352"/>
      <c r="G241" s="352"/>
      <c r="H241" s="754"/>
      <c r="I241" s="754"/>
      <c r="J241" s="754"/>
      <c r="K241" s="754"/>
      <c r="L241" s="754"/>
      <c r="M241" s="828"/>
      <c r="N241" s="754"/>
      <c r="O241" s="754"/>
      <c r="P241" s="754"/>
      <c r="Q241" s="754"/>
    </row>
    <row r="242" spans="1:17" ht="13">
      <c r="A242" s="352"/>
      <c r="B242" s="352"/>
      <c r="C242" s="352"/>
      <c r="D242" s="352"/>
      <c r="E242" s="352"/>
      <c r="F242" s="352"/>
      <c r="G242" s="352"/>
      <c r="H242" s="754"/>
      <c r="I242" s="754"/>
      <c r="J242" s="754"/>
      <c r="K242" s="754"/>
      <c r="L242" s="754"/>
      <c r="M242" s="828"/>
      <c r="N242" s="754"/>
      <c r="O242" s="754"/>
      <c r="P242" s="754"/>
      <c r="Q242" s="754"/>
    </row>
    <row r="243" spans="1:17" ht="13">
      <c r="A243" s="352"/>
      <c r="B243" s="352"/>
      <c r="C243" s="352"/>
      <c r="D243" s="352"/>
      <c r="E243" s="352"/>
      <c r="F243" s="352"/>
      <c r="G243" s="352"/>
      <c r="H243" s="754"/>
      <c r="I243" s="754"/>
      <c r="J243" s="754"/>
      <c r="K243" s="754"/>
      <c r="L243" s="754"/>
      <c r="M243" s="754"/>
      <c r="N243" s="754"/>
      <c r="O243" s="754"/>
      <c r="P243" s="754"/>
      <c r="Q243" s="754"/>
    </row>
    <row r="244" spans="1:17" ht="13">
      <c r="A244" s="352"/>
      <c r="B244" s="352"/>
      <c r="C244" s="352"/>
      <c r="D244" s="352"/>
      <c r="E244" s="352"/>
      <c r="F244" s="352"/>
      <c r="G244" s="352"/>
      <c r="H244" s="754"/>
      <c r="I244" s="754"/>
      <c r="J244" s="754"/>
      <c r="K244" s="754"/>
      <c r="L244" s="754"/>
      <c r="M244" s="754"/>
      <c r="N244" s="754"/>
      <c r="O244" s="754"/>
      <c r="P244" s="754"/>
      <c r="Q244" s="754"/>
    </row>
    <row r="245" spans="1:17" ht="13">
      <c r="A245" s="754"/>
      <c r="B245" s="754"/>
      <c r="C245" s="754"/>
      <c r="D245" s="754"/>
      <c r="E245" s="754"/>
      <c r="F245" s="754"/>
      <c r="G245" s="754"/>
      <c r="H245" s="754"/>
      <c r="I245" s="754"/>
      <c r="J245" s="754"/>
      <c r="K245" s="754"/>
      <c r="L245" s="754"/>
      <c r="M245" s="754"/>
      <c r="N245" s="754"/>
      <c r="O245" s="754"/>
      <c r="P245" s="754"/>
      <c r="Q245" s="754"/>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O14" sqref="O14"/>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82" t="s">
        <v>314</v>
      </c>
      <c r="B4" s="1382"/>
      <c r="C4" s="1382"/>
      <c r="D4" s="1382"/>
      <c r="E4" s="1382"/>
      <c r="F4" s="1382"/>
      <c r="G4" s="1382"/>
      <c r="H4" s="1382"/>
      <c r="I4" s="1382"/>
      <c r="J4" s="1382"/>
      <c r="K4" s="1382"/>
      <c r="L4" s="1382"/>
      <c r="M4" s="1382"/>
      <c r="N4" s="1382"/>
    </row>
    <row r="6" spans="1:20" ht="15.5" thickBot="1">
      <c r="C6" s="116"/>
      <c r="E6" s="117"/>
      <c r="F6" s="118"/>
    </row>
    <row r="7" spans="1:20" ht="15" thickBot="1">
      <c r="A7" s="119" t="s">
        <v>250</v>
      </c>
      <c r="B7" s="120" t="s">
        <v>251</v>
      </c>
      <c r="C7" s="121" t="s">
        <v>252</v>
      </c>
      <c r="D7" s="121" t="s">
        <v>253</v>
      </c>
      <c r="E7" s="121" t="s">
        <v>254</v>
      </c>
      <c r="F7" s="121" t="s">
        <v>255</v>
      </c>
      <c r="G7" s="121" t="s">
        <v>256</v>
      </c>
      <c r="H7" s="121" t="s">
        <v>257</v>
      </c>
      <c r="I7" s="121" t="s">
        <v>258</v>
      </c>
      <c r="J7" s="121" t="s">
        <v>259</v>
      </c>
      <c r="K7" s="121" t="s">
        <v>260</v>
      </c>
      <c r="L7" s="121" t="s">
        <v>261</v>
      </c>
      <c r="M7" s="122" t="s">
        <v>262</v>
      </c>
    </row>
    <row r="8" spans="1:20" ht="15.5">
      <c r="A8" s="123" t="s">
        <v>263</v>
      </c>
      <c r="B8" s="124"/>
      <c r="C8" s="124"/>
      <c r="D8" s="124"/>
      <c r="E8" s="124"/>
      <c r="F8" s="124"/>
      <c r="G8" s="124"/>
      <c r="H8" s="124"/>
      <c r="I8" s="124"/>
      <c r="J8" s="124"/>
      <c r="K8" s="124"/>
      <c r="L8" s="124"/>
      <c r="M8" s="125"/>
    </row>
    <row r="9" spans="1:20" ht="15.5">
      <c r="A9" s="126" t="s">
        <v>264</v>
      </c>
      <c r="B9" s="245">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45">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45">
        <v>10398</v>
      </c>
      <c r="C11" s="135">
        <v>10453.127</v>
      </c>
      <c r="D11" s="135">
        <v>10670.55</v>
      </c>
      <c r="E11" s="135">
        <v>10847</v>
      </c>
      <c r="F11" s="135">
        <v>11012</v>
      </c>
      <c r="G11" s="135">
        <v>11287.946</v>
      </c>
      <c r="H11" s="135">
        <v>11087.75</v>
      </c>
      <c r="I11" s="135">
        <v>11002.56</v>
      </c>
      <c r="J11" s="246">
        <v>11648.847</v>
      </c>
      <c r="K11" s="135">
        <v>12527.683999999999</v>
      </c>
      <c r="L11" s="135">
        <v>16637.236000000001</v>
      </c>
      <c r="M11" s="136">
        <v>16075.019</v>
      </c>
    </row>
    <row r="12" spans="1:20" ht="15.5">
      <c r="A12" s="126">
        <v>2022</v>
      </c>
      <c r="B12" s="245">
        <v>16598.108</v>
      </c>
      <c r="C12" s="135">
        <v>17069.535</v>
      </c>
      <c r="D12" s="135">
        <v>18605.55</v>
      </c>
      <c r="E12" s="135">
        <v>19717.2</v>
      </c>
      <c r="F12" s="135">
        <v>19727.75</v>
      </c>
      <c r="G12" s="135">
        <v>18956.47</v>
      </c>
      <c r="H12" s="135">
        <v>18594.900000000001</v>
      </c>
      <c r="I12" s="135">
        <v>18826.25</v>
      </c>
      <c r="J12" s="246">
        <v>18535.509999999998</v>
      </c>
      <c r="K12" s="135">
        <v>18496.41</v>
      </c>
      <c r="L12" s="135">
        <v>18400.75</v>
      </c>
      <c r="M12" s="136">
        <v>17534.490000000002</v>
      </c>
    </row>
    <row r="13" spans="1:20" ht="15.5">
      <c r="A13" s="876">
        <v>2023</v>
      </c>
      <c r="B13" s="877">
        <v>17818.25</v>
      </c>
      <c r="C13" s="878">
        <v>17775.46</v>
      </c>
      <c r="D13" s="878">
        <v>18124</v>
      </c>
      <c r="E13" s="878">
        <v>18175.38</v>
      </c>
      <c r="F13" s="878">
        <v>17869.03</v>
      </c>
      <c r="G13" s="878">
        <v>17426.900000000001</v>
      </c>
      <c r="H13" s="878">
        <v>16496.03</v>
      </c>
      <c r="I13" s="878">
        <v>16998.900000000001</v>
      </c>
      <c r="J13" s="879">
        <v>16736.45</v>
      </c>
      <c r="K13" s="878">
        <v>16748.13</v>
      </c>
      <c r="L13" s="878">
        <v>16691</v>
      </c>
      <c r="M13" s="880">
        <v>16230</v>
      </c>
    </row>
    <row r="14" spans="1:20" ht="16" thickBot="1">
      <c r="A14" s="127">
        <v>2024</v>
      </c>
      <c r="B14" s="247">
        <v>16814.48</v>
      </c>
      <c r="C14" s="137">
        <v>16937.62</v>
      </c>
      <c r="D14" s="137">
        <v>17143.39</v>
      </c>
      <c r="E14" s="137">
        <v>17121.95</v>
      </c>
      <c r="F14" s="137">
        <v>17356.82</v>
      </c>
      <c r="G14" s="137">
        <v>17639.62</v>
      </c>
      <c r="H14" s="137">
        <v>17420.78</v>
      </c>
      <c r="I14" s="137"/>
      <c r="J14" s="138"/>
      <c r="K14" s="137"/>
      <c r="L14" s="137"/>
      <c r="M14" s="139"/>
    </row>
    <row r="15" spans="1:20" ht="18.5">
      <c r="A15" s="123" t="s">
        <v>265</v>
      </c>
      <c r="B15" s="124"/>
      <c r="C15" s="124"/>
      <c r="D15" s="124"/>
      <c r="E15" s="124"/>
      <c r="F15" s="124"/>
      <c r="G15" s="124"/>
      <c r="H15" s="124"/>
      <c r="I15" s="124"/>
      <c r="J15" s="124"/>
      <c r="K15" s="124"/>
      <c r="L15" s="124"/>
      <c r="M15" s="125"/>
      <c r="O15" s="745"/>
      <c r="P15" s="745"/>
      <c r="Q15" s="745"/>
      <c r="R15" s="745"/>
      <c r="S15" s="745"/>
      <c r="T15" s="354"/>
    </row>
    <row r="16" spans="1:20" ht="15.5">
      <c r="A16" s="126" t="s">
        <v>264</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46">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46">
        <v>21750.74</v>
      </c>
      <c r="K19" s="135">
        <v>21897.5</v>
      </c>
      <c r="L19" s="135">
        <v>21754.82</v>
      </c>
      <c r="M19" s="136">
        <v>21499.32</v>
      </c>
    </row>
    <row r="20" spans="1:20" ht="15.5">
      <c r="A20" s="876">
        <v>2023</v>
      </c>
      <c r="B20" s="881">
        <v>21326.672999999999</v>
      </c>
      <c r="C20" s="878">
        <v>21353.59</v>
      </c>
      <c r="D20" s="878">
        <v>21623.65</v>
      </c>
      <c r="E20" s="878">
        <v>21692.9</v>
      </c>
      <c r="F20" s="878">
        <v>21005.360000000001</v>
      </c>
      <c r="G20" s="878">
        <v>20409.580000000002</v>
      </c>
      <c r="H20" s="878">
        <v>18891.330000000002</v>
      </c>
      <c r="I20" s="878">
        <v>20390.22</v>
      </c>
      <c r="J20" s="879">
        <v>20342.43</v>
      </c>
      <c r="K20" s="878">
        <v>20609.07</v>
      </c>
      <c r="L20" s="878">
        <v>20384</v>
      </c>
      <c r="M20" s="880">
        <v>20235</v>
      </c>
    </row>
    <row r="21" spans="1:20" ht="16" thickBot="1">
      <c r="A21" s="127">
        <v>2024</v>
      </c>
      <c r="B21" s="247">
        <v>20425.79</v>
      </c>
      <c r="C21" s="137">
        <v>20421.939999999999</v>
      </c>
      <c r="D21" s="137">
        <v>20343.5</v>
      </c>
      <c r="E21" s="137">
        <v>20476.009999999998</v>
      </c>
      <c r="F21" s="137">
        <v>20356.82</v>
      </c>
      <c r="G21" s="137">
        <v>20526.41</v>
      </c>
      <c r="H21" s="137">
        <v>20629.169999999998</v>
      </c>
      <c r="I21" s="137"/>
      <c r="J21" s="138"/>
      <c r="K21" s="137"/>
      <c r="L21" s="137"/>
      <c r="M21" s="139"/>
    </row>
    <row r="23" spans="1:20" ht="15.5">
      <c r="A23" s="1383" t="s">
        <v>315</v>
      </c>
      <c r="B23" s="1383"/>
      <c r="C23" s="1383"/>
      <c r="D23" s="1383"/>
      <c r="E23" s="1383"/>
      <c r="F23" s="1383"/>
      <c r="G23" s="1383"/>
      <c r="H23" s="1383"/>
      <c r="I23" s="1383"/>
      <c r="J23" s="1383"/>
      <c r="K23" s="1383"/>
      <c r="L23" s="1383"/>
      <c r="M23" s="1383"/>
      <c r="N23" s="1383"/>
    </row>
    <row r="24" spans="1:20" ht="13" thickBot="1"/>
    <row r="25" spans="1:20" ht="15" thickBot="1">
      <c r="A25" s="119" t="s">
        <v>250</v>
      </c>
      <c r="B25" s="120" t="s">
        <v>251</v>
      </c>
      <c r="C25" s="121" t="s">
        <v>252</v>
      </c>
      <c r="D25" s="121" t="s">
        <v>253</v>
      </c>
      <c r="E25" s="121" t="s">
        <v>254</v>
      </c>
      <c r="F25" s="121" t="s">
        <v>255</v>
      </c>
      <c r="G25" s="121" t="s">
        <v>256</v>
      </c>
      <c r="H25" s="121" t="s">
        <v>257</v>
      </c>
      <c r="I25" s="121" t="s">
        <v>258</v>
      </c>
      <c r="J25" s="121" t="s">
        <v>259</v>
      </c>
      <c r="K25" s="121" t="s">
        <v>260</v>
      </c>
      <c r="L25" s="121" t="s">
        <v>261</v>
      </c>
      <c r="M25" s="122" t="s">
        <v>262</v>
      </c>
    </row>
    <row r="26" spans="1:20" ht="16" thickBot="1">
      <c r="A26" s="128" t="s">
        <v>266</v>
      </c>
      <c r="B26" s="129"/>
      <c r="C26" s="129"/>
      <c r="D26" s="129"/>
      <c r="E26" s="129"/>
      <c r="F26" s="129"/>
      <c r="G26" s="129"/>
      <c r="H26" s="129"/>
      <c r="I26" s="129"/>
      <c r="J26" s="129"/>
      <c r="K26" s="129"/>
      <c r="L26" s="129"/>
      <c r="M26" s="130"/>
    </row>
    <row r="27" spans="1:20" ht="15.5">
      <c r="A27" s="126" t="s">
        <v>264</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46">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46">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46">
        <v>46208.27</v>
      </c>
      <c r="K31" s="135">
        <v>44885.24</v>
      </c>
      <c r="L31" s="135">
        <v>43850</v>
      </c>
      <c r="M31" s="136">
        <v>42952</v>
      </c>
      <c r="O31" s="745"/>
      <c r="P31" s="745"/>
      <c r="Q31" s="745"/>
      <c r="R31" s="745"/>
      <c r="S31" s="745"/>
      <c r="T31" s="354"/>
    </row>
    <row r="32" spans="1:20" ht="16" thickBot="1">
      <c r="A32" s="127">
        <v>2024</v>
      </c>
      <c r="B32" s="247">
        <v>40042.53</v>
      </c>
      <c r="C32" s="137">
        <v>39415.18</v>
      </c>
      <c r="D32" s="137">
        <v>39952.57</v>
      </c>
      <c r="E32" s="137">
        <v>40447.61</v>
      </c>
      <c r="F32" s="137">
        <v>39517.22</v>
      </c>
      <c r="G32" s="137">
        <v>46099.87</v>
      </c>
      <c r="H32" s="137">
        <v>40998.769999999997</v>
      </c>
      <c r="I32" s="137"/>
      <c r="J32" s="138"/>
      <c r="K32" s="137"/>
      <c r="L32" s="137"/>
      <c r="M32" s="139"/>
    </row>
    <row r="33" spans="1:13" ht="15.5">
      <c r="A33" s="123" t="s">
        <v>269</v>
      </c>
      <c r="B33" s="124"/>
      <c r="C33" s="124"/>
      <c r="D33" s="124"/>
      <c r="E33" s="124"/>
      <c r="F33" s="124"/>
      <c r="G33" s="124"/>
      <c r="H33" s="124"/>
      <c r="I33" s="124"/>
      <c r="J33" s="124"/>
      <c r="K33" s="124"/>
      <c r="L33" s="124"/>
      <c r="M33" s="125"/>
    </row>
    <row r="34" spans="1:13" ht="15.5">
      <c r="A34" s="126" t="s">
        <v>264</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46">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46">
        <v>34782.400000000001</v>
      </c>
      <c r="K37" s="135">
        <v>34308.35</v>
      </c>
      <c r="L37" s="135">
        <v>34677.51</v>
      </c>
      <c r="M37" s="136">
        <v>36327.949999999997</v>
      </c>
    </row>
    <row r="38" spans="1:13" ht="15.5">
      <c r="A38" s="876">
        <v>2023</v>
      </c>
      <c r="B38" s="881">
        <v>35216.26</v>
      </c>
      <c r="C38" s="878">
        <v>35142.31</v>
      </c>
      <c r="D38" s="878">
        <v>34996.07</v>
      </c>
      <c r="E38" s="878">
        <v>35809.93</v>
      </c>
      <c r="F38" s="878">
        <v>35165.19</v>
      </c>
      <c r="G38" s="878">
        <v>33595.82</v>
      </c>
      <c r="H38" s="878">
        <v>30237.81</v>
      </c>
      <c r="I38" s="878">
        <v>33117.1</v>
      </c>
      <c r="J38" s="879">
        <v>33257.89</v>
      </c>
      <c r="K38" s="878">
        <v>33807.910000000003</v>
      </c>
      <c r="L38" s="878">
        <v>33965</v>
      </c>
      <c r="M38" s="880">
        <v>35347</v>
      </c>
    </row>
    <row r="39" spans="1:13" ht="16" thickBot="1">
      <c r="A39" s="127">
        <v>2024</v>
      </c>
      <c r="B39" s="247">
        <v>34693.67</v>
      </c>
      <c r="C39" s="137">
        <v>34487.550000000003</v>
      </c>
      <c r="D39" s="137">
        <v>35463.46</v>
      </c>
      <c r="E39" s="137">
        <v>34061.4</v>
      </c>
      <c r="F39" s="137">
        <v>33902.25</v>
      </c>
      <c r="G39" s="137">
        <v>34079.839999999997</v>
      </c>
      <c r="H39" s="137">
        <v>33994.36</v>
      </c>
      <c r="I39" s="137"/>
      <c r="J39" s="138"/>
      <c r="K39" s="137"/>
      <c r="L39" s="137"/>
      <c r="M39" s="139"/>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topLeftCell="A36" workbookViewId="0">
      <selection activeCell="Q52" sqref="Q52"/>
    </sheetView>
  </sheetViews>
  <sheetFormatPr defaultColWidth="9.1796875" defaultRowHeight="12.5"/>
  <sheetData>
    <row r="9" spans="24:26" ht="18">
      <c r="X9" s="479"/>
      <c r="Y9" s="479"/>
      <c r="Z9" s="479"/>
    </row>
    <row r="15" spans="24:26" ht="18.5">
      <c r="X15" s="744"/>
      <c r="Y15" s="360"/>
    </row>
    <row r="20" spans="24:28" ht="11.5" customHeight="1"/>
    <row r="21" spans="24:28" ht="14.5" customHeight="1">
      <c r="X21" s="360"/>
      <c r="Y21" s="360"/>
      <c r="Z21" s="360"/>
      <c r="AA21" s="360"/>
      <c r="AB21" s="360"/>
    </row>
    <row r="22" spans="24:28" ht="12" customHeight="1"/>
    <row r="23" spans="24:28" ht="12" customHeight="1"/>
    <row r="24" spans="24:28" ht="12" customHeight="1"/>
    <row r="42" spans="1:1" ht="11.5" customHeight="1">
      <c r="A42" s="113"/>
    </row>
    <row r="46" spans="1:1" ht="13">
      <c r="A46" s="113"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A2" sqref="A2:J29"/>
    </sheetView>
  </sheetViews>
  <sheetFormatPr defaultColWidth="9.1796875" defaultRowHeight="14.5"/>
  <cols>
    <col min="1" max="1" width="20.453125" style="449" customWidth="1"/>
    <col min="2" max="2" width="11.54296875" style="449" customWidth="1"/>
    <col min="3" max="3" width="13" style="449" customWidth="1"/>
    <col min="4" max="4" width="12.1796875" style="449" customWidth="1"/>
    <col min="5" max="5" width="8.7265625" style="449" customWidth="1"/>
    <col min="6" max="6" width="12.7265625" style="449" customWidth="1"/>
    <col min="7" max="7" width="9.26953125" style="449" customWidth="1"/>
    <col min="8" max="8" width="12" style="449" customWidth="1"/>
    <col min="9" max="9" width="11.7265625" style="449" customWidth="1"/>
    <col min="10" max="10" width="11.54296875" style="449" bestFit="1" customWidth="1"/>
    <col min="11" max="11" width="12.453125" style="449" customWidth="1"/>
    <col min="12" max="16384" width="9.1796875" style="449"/>
  </cols>
  <sheetData>
    <row r="1" spans="1:13" ht="31.5" customHeight="1" thickBot="1">
      <c r="A1" s="1220" t="s">
        <v>63</v>
      </c>
      <c r="B1" s="1220"/>
      <c r="C1" s="1220"/>
      <c r="D1" s="1220"/>
      <c r="E1" s="1220"/>
      <c r="F1" s="1220"/>
      <c r="G1" s="1220"/>
      <c r="H1" s="1220"/>
      <c r="I1" s="1220"/>
      <c r="J1" s="1220"/>
      <c r="K1" s="585"/>
    </row>
    <row r="2" spans="1:13" ht="16" thickBot="1">
      <c r="A2" s="1234" t="s">
        <v>236</v>
      </c>
      <c r="B2" s="1235"/>
      <c r="C2" s="1235"/>
      <c r="D2" s="1235"/>
      <c r="E2" s="1235"/>
      <c r="F2" s="1235"/>
      <c r="G2" s="1235"/>
      <c r="H2" s="1235"/>
      <c r="I2" s="1235"/>
      <c r="J2" s="1236"/>
    </row>
    <row r="3" spans="1:13" ht="29.5" thickBot="1">
      <c r="A3" s="586"/>
      <c r="B3" s="587"/>
      <c r="C3" s="588" t="s">
        <v>475</v>
      </c>
      <c r="D3" s="589"/>
      <c r="E3" s="590"/>
      <c r="F3" s="591" t="s">
        <v>225</v>
      </c>
      <c r="G3" s="592" t="s">
        <v>226</v>
      </c>
      <c r="H3" s="593" t="s">
        <v>66</v>
      </c>
      <c r="I3" s="591" t="s">
        <v>227</v>
      </c>
      <c r="J3" s="592" t="s">
        <v>228</v>
      </c>
    </row>
    <row r="4" spans="1:13" ht="29">
      <c r="A4" s="594" t="s">
        <v>53</v>
      </c>
      <c r="B4" s="586" t="s">
        <v>60</v>
      </c>
      <c r="C4" s="595" t="s">
        <v>61</v>
      </c>
      <c r="D4" s="596" t="s">
        <v>62</v>
      </c>
      <c r="E4" s="597" t="s">
        <v>67</v>
      </c>
      <c r="F4" s="598" t="s">
        <v>55</v>
      </c>
      <c r="G4" s="599" t="s">
        <v>49</v>
      </c>
      <c r="H4" s="600" t="s">
        <v>68</v>
      </c>
      <c r="I4" s="601" t="s">
        <v>50</v>
      </c>
      <c r="J4" s="602" t="s">
        <v>67</v>
      </c>
    </row>
    <row r="5" spans="1:13" ht="15" thickBot="1">
      <c r="A5" s="603"/>
      <c r="B5" s="578" t="s">
        <v>533</v>
      </c>
      <c r="C5" s="604" t="s">
        <v>533</v>
      </c>
      <c r="D5" s="604" t="s">
        <v>533</v>
      </c>
      <c r="E5" s="605" t="s">
        <v>50</v>
      </c>
      <c r="F5" s="577" t="s">
        <v>533</v>
      </c>
      <c r="G5" s="606" t="s">
        <v>69</v>
      </c>
      <c r="H5" s="607" t="s">
        <v>65</v>
      </c>
      <c r="I5" s="577" t="s">
        <v>533</v>
      </c>
      <c r="J5" s="608" t="s">
        <v>57</v>
      </c>
    </row>
    <row r="6" spans="1:13" ht="15" thickBot="1">
      <c r="A6" s="609" t="s">
        <v>231</v>
      </c>
      <c r="B6" s="610"/>
      <c r="C6" s="610"/>
      <c r="D6" s="610"/>
      <c r="E6" s="610"/>
      <c r="F6" s="610"/>
      <c r="G6" s="610"/>
      <c r="H6" s="610"/>
      <c r="I6" s="611"/>
      <c r="J6" s="612"/>
    </row>
    <row r="7" spans="1:13" ht="15" thickBot="1">
      <c r="A7" s="613" t="s">
        <v>18</v>
      </c>
      <c r="B7" s="614">
        <v>10.303662103327431</v>
      </c>
      <c r="C7" s="615">
        <v>19891.239581713187</v>
      </c>
      <c r="D7" s="616">
        <v>20289.06437334745</v>
      </c>
      <c r="E7" s="617">
        <v>0.47661749642812101</v>
      </c>
      <c r="F7" s="618">
        <v>325.33694623655919</v>
      </c>
      <c r="G7" s="617">
        <v>2.5744973202157557</v>
      </c>
      <c r="H7" s="617">
        <v>3.6558181007579136</v>
      </c>
      <c r="I7" s="617">
        <v>46.124851210157388</v>
      </c>
      <c r="J7" s="619" t="s">
        <v>19</v>
      </c>
    </row>
    <row r="8" spans="1:13">
      <c r="A8" s="620" t="s">
        <v>74</v>
      </c>
      <c r="B8" s="621">
        <v>9.509481214221319</v>
      </c>
      <c r="C8" s="622">
        <v>17642.822289835472</v>
      </c>
      <c r="D8" s="623">
        <v>17995.678735632184</v>
      </c>
      <c r="E8" s="624">
        <v>-10.402391178504898</v>
      </c>
      <c r="F8" s="625">
        <v>217.5</v>
      </c>
      <c r="G8" s="626">
        <v>-16.613418530351431</v>
      </c>
      <c r="H8" s="626">
        <v>-33.333333333333329</v>
      </c>
      <c r="I8" s="627">
        <v>2.6451527575717497E-2</v>
      </c>
      <c r="J8" s="628">
        <v>-1.5235403571367892E-2</v>
      </c>
    </row>
    <row r="9" spans="1:13">
      <c r="A9" s="629" t="s">
        <v>75</v>
      </c>
      <c r="B9" s="630">
        <v>11.060533910179892</v>
      </c>
      <c r="C9" s="581">
        <v>20751.470750806551</v>
      </c>
      <c r="D9" s="631">
        <v>21166.500165822683</v>
      </c>
      <c r="E9" s="632">
        <v>-0.28062161918809292</v>
      </c>
      <c r="F9" s="633">
        <v>365.989277736411</v>
      </c>
      <c r="G9" s="634">
        <v>4.3004125481413791</v>
      </c>
      <c r="H9" s="634">
        <v>12.010008340283569</v>
      </c>
      <c r="I9" s="634">
        <v>17.762200767094299</v>
      </c>
      <c r="J9" s="635">
        <v>1.1013239519758393</v>
      </c>
    </row>
    <row r="10" spans="1:13">
      <c r="A10" s="629" t="s">
        <v>76</v>
      </c>
      <c r="B10" s="630">
        <v>11.103148715426864</v>
      </c>
      <c r="C10" s="581">
        <v>20831.423481101057</v>
      </c>
      <c r="D10" s="631">
        <v>21248.051950723078</v>
      </c>
      <c r="E10" s="632">
        <v>0.81633065538463212</v>
      </c>
      <c r="F10" s="633">
        <v>407.7219917012448</v>
      </c>
      <c r="G10" s="634">
        <v>-0.95404192581717939</v>
      </c>
      <c r="H10" s="634">
        <v>-3.4068136272545089</v>
      </c>
      <c r="I10" s="634">
        <v>3.1874090728739581</v>
      </c>
      <c r="J10" s="635">
        <v>-0.27955403419197644</v>
      </c>
    </row>
    <row r="11" spans="1:13">
      <c r="A11" s="629" t="s">
        <v>77</v>
      </c>
      <c r="B11" s="636" t="s">
        <v>72</v>
      </c>
      <c r="C11" s="581" t="s">
        <v>471</v>
      </c>
      <c r="D11" s="631" t="s">
        <v>471</v>
      </c>
      <c r="E11" s="632" t="s">
        <v>72</v>
      </c>
      <c r="F11" s="633" t="s">
        <v>471</v>
      </c>
      <c r="G11" s="634" t="s">
        <v>72</v>
      </c>
      <c r="H11" s="634" t="s">
        <v>72</v>
      </c>
      <c r="I11" s="634" t="s">
        <v>72</v>
      </c>
      <c r="J11" s="635" t="s">
        <v>72</v>
      </c>
    </row>
    <row r="12" spans="1:13">
      <c r="A12" s="629" t="s">
        <v>71</v>
      </c>
      <c r="B12" s="630">
        <v>8.493069804878262</v>
      </c>
      <c r="C12" s="581">
        <v>17439.568387840372</v>
      </c>
      <c r="D12" s="631">
        <v>17788.359755597179</v>
      </c>
      <c r="E12" s="632">
        <v>1.2591116917547607</v>
      </c>
      <c r="F12" s="633">
        <v>276.69385796545106</v>
      </c>
      <c r="G12" s="634">
        <v>0.35672603148639542</v>
      </c>
      <c r="H12" s="634">
        <v>4.9874055415617136</v>
      </c>
      <c r="I12" s="634">
        <v>13.781245866948815</v>
      </c>
      <c r="J12" s="635">
        <v>-1.0180520878600774E-2</v>
      </c>
    </row>
    <row r="13" spans="1:13" ht="15" thickBot="1">
      <c r="A13" s="637" t="s">
        <v>78</v>
      </c>
      <c r="B13" s="638">
        <v>10.6969034207902</v>
      </c>
      <c r="C13" s="582">
        <v>20650.392704228187</v>
      </c>
      <c r="D13" s="639">
        <v>21063.400558312751</v>
      </c>
      <c r="E13" s="640">
        <v>0.69348571661183711</v>
      </c>
      <c r="F13" s="641">
        <v>298.11855364552463</v>
      </c>
      <c r="G13" s="642">
        <v>2.0054468801659784</v>
      </c>
      <c r="H13" s="642">
        <v>-8.1654872074033751</v>
      </c>
      <c r="I13" s="642">
        <v>11.155931755058855</v>
      </c>
      <c r="J13" s="643">
        <v>-1.6072169978071216</v>
      </c>
    </row>
    <row r="14" spans="1:13" ht="19" thickBot="1">
      <c r="A14" s="609" t="s">
        <v>229</v>
      </c>
      <c r="B14" s="610"/>
      <c r="C14" s="610"/>
      <c r="D14" s="644"/>
      <c r="E14" s="610"/>
      <c r="F14" s="610"/>
      <c r="G14" s="610"/>
      <c r="H14" s="610"/>
      <c r="I14" s="611"/>
      <c r="J14" s="612"/>
      <c r="L14" s="744"/>
      <c r="M14" s="360"/>
    </row>
    <row r="15" spans="1:13" ht="15" thickBot="1">
      <c r="A15" s="613" t="s">
        <v>18</v>
      </c>
      <c r="B15" s="645">
        <v>10.135147064847201</v>
      </c>
      <c r="C15" s="646">
        <v>19565.920974608496</v>
      </c>
      <c r="D15" s="647">
        <v>19957.239394100667</v>
      </c>
      <c r="E15" s="617">
        <v>0.41910113226847684</v>
      </c>
      <c r="F15" s="617">
        <v>319.64589295177529</v>
      </c>
      <c r="G15" s="617">
        <v>2.4775537625418078</v>
      </c>
      <c r="H15" s="617">
        <v>12.021371326803205</v>
      </c>
      <c r="I15" s="617">
        <v>49.914032535378915</v>
      </c>
      <c r="J15" s="619" t="s">
        <v>19</v>
      </c>
    </row>
    <row r="16" spans="1:13">
      <c r="A16" s="620" t="s">
        <v>74</v>
      </c>
      <c r="B16" s="648">
        <v>10.352144517618804</v>
      </c>
      <c r="C16" s="622">
        <v>19206.205041964386</v>
      </c>
      <c r="D16" s="623">
        <v>19590.329142803675</v>
      </c>
      <c r="E16" s="624">
        <v>-2.129500645419752</v>
      </c>
      <c r="F16" s="625">
        <v>254.42857142857142</v>
      </c>
      <c r="G16" s="626">
        <v>4.6600458365164226</v>
      </c>
      <c r="H16" s="626">
        <v>110.00000000000001</v>
      </c>
      <c r="I16" s="627">
        <v>0.13887051977251685</v>
      </c>
      <c r="J16" s="628">
        <v>6.9392301194041203E-2</v>
      </c>
    </row>
    <row r="17" spans="1:10">
      <c r="A17" s="629" t="s">
        <v>75</v>
      </c>
      <c r="B17" s="630">
        <v>11.06245546523223</v>
      </c>
      <c r="C17" s="581">
        <v>20755.075919760278</v>
      </c>
      <c r="D17" s="631">
        <v>21170.177438155486</v>
      </c>
      <c r="E17" s="632">
        <v>-0.28494733331389127</v>
      </c>
      <c r="F17" s="633">
        <v>362.46195804195804</v>
      </c>
      <c r="G17" s="634">
        <v>3.6757357282839505</v>
      </c>
      <c r="H17" s="634">
        <v>26.829268292682929</v>
      </c>
      <c r="I17" s="634">
        <v>18.912842216638008</v>
      </c>
      <c r="J17" s="635">
        <v>3.2455039271917503</v>
      </c>
    </row>
    <row r="18" spans="1:10">
      <c r="A18" s="629" t="s">
        <v>76</v>
      </c>
      <c r="B18" s="630">
        <v>10.909539911527709</v>
      </c>
      <c r="C18" s="581">
        <v>20468.179946581065</v>
      </c>
      <c r="D18" s="631">
        <v>20877.543545512686</v>
      </c>
      <c r="E18" s="632">
        <v>0.36483111173345156</v>
      </c>
      <c r="F18" s="633">
        <v>384.39867109634554</v>
      </c>
      <c r="G18" s="634">
        <v>-0.21167584474958762</v>
      </c>
      <c r="H18" s="634">
        <v>-11.730205278592376</v>
      </c>
      <c r="I18" s="634">
        <v>1.9904774500727418</v>
      </c>
      <c r="J18" s="635">
        <v>-0.37872980345327778</v>
      </c>
    </row>
    <row r="19" spans="1:10">
      <c r="A19" s="629" t="s">
        <v>77</v>
      </c>
      <c r="B19" s="636" t="s">
        <v>72</v>
      </c>
      <c r="C19" s="581" t="s">
        <v>471</v>
      </c>
      <c r="D19" s="631" t="s">
        <v>471</v>
      </c>
      <c r="E19" s="632" t="s">
        <v>72</v>
      </c>
      <c r="F19" s="633" t="s">
        <v>471</v>
      </c>
      <c r="G19" s="634" t="s">
        <v>72</v>
      </c>
      <c r="H19" s="634" t="s">
        <v>72</v>
      </c>
      <c r="I19" s="634" t="s">
        <v>72</v>
      </c>
      <c r="J19" s="635" t="s">
        <v>72</v>
      </c>
    </row>
    <row r="20" spans="1:10">
      <c r="A20" s="629" t="s">
        <v>71</v>
      </c>
      <c r="B20" s="630">
        <v>8.4280175209931141</v>
      </c>
      <c r="C20" s="581">
        <v>17305.990802860604</v>
      </c>
      <c r="D20" s="631">
        <v>17652.110618917817</v>
      </c>
      <c r="E20" s="632">
        <v>0.84134754858499416</v>
      </c>
      <c r="F20" s="633">
        <v>289.27311744049939</v>
      </c>
      <c r="G20" s="634">
        <v>1.1756831739234446</v>
      </c>
      <c r="H20" s="634">
        <v>9.8585512216030864</v>
      </c>
      <c r="I20" s="634">
        <v>16.948816294140986</v>
      </c>
      <c r="J20" s="635">
        <v>0.73954789978261459</v>
      </c>
    </row>
    <row r="21" spans="1:10" ht="15" thickBot="1">
      <c r="A21" s="637" t="s">
        <v>78</v>
      </c>
      <c r="B21" s="638">
        <v>10.472551640325243</v>
      </c>
      <c r="C21" s="582">
        <v>20217.28115892904</v>
      </c>
      <c r="D21" s="639">
        <v>20621.626782107622</v>
      </c>
      <c r="E21" s="640">
        <v>-6.0714182826037494E-2</v>
      </c>
      <c r="F21" s="641">
        <v>282.90712250712255</v>
      </c>
      <c r="G21" s="642">
        <v>-0.3738908834334464</v>
      </c>
      <c r="H21" s="642">
        <v>-0.62287655719139301</v>
      </c>
      <c r="I21" s="642">
        <v>11.605607723846052</v>
      </c>
      <c r="J21" s="643">
        <v>-0.6642456771127474</v>
      </c>
    </row>
    <row r="22" spans="1:10" ht="15" thickBot="1">
      <c r="A22" s="609" t="s">
        <v>232</v>
      </c>
      <c r="B22" s="610"/>
      <c r="C22" s="610"/>
      <c r="D22" s="644"/>
      <c r="E22" s="610"/>
      <c r="F22" s="610"/>
      <c r="G22" s="610"/>
      <c r="H22" s="610"/>
      <c r="I22" s="611"/>
      <c r="J22" s="612"/>
    </row>
    <row r="23" spans="1:10" ht="15" thickBot="1">
      <c r="A23" s="613" t="s">
        <v>18</v>
      </c>
      <c r="B23" s="645">
        <v>10.368744417538243</v>
      </c>
      <c r="C23" s="646">
        <v>20016.881114938697</v>
      </c>
      <c r="D23" s="647">
        <v>20417.218737237472</v>
      </c>
      <c r="E23" s="617">
        <v>0.44303366852748627</v>
      </c>
      <c r="F23" s="617">
        <v>336.67306273062729</v>
      </c>
      <c r="G23" s="617">
        <v>4.3781316260927206</v>
      </c>
      <c r="H23" s="617">
        <v>18.063002680965148</v>
      </c>
      <c r="I23" s="617">
        <v>23.297182912313186</v>
      </c>
      <c r="J23" s="619" t="s">
        <v>19</v>
      </c>
    </row>
    <row r="24" spans="1:10">
      <c r="A24" s="620" t="s">
        <v>74</v>
      </c>
      <c r="B24" s="621" t="s">
        <v>72</v>
      </c>
      <c r="C24" s="622" t="s">
        <v>72</v>
      </c>
      <c r="D24" s="623" t="s">
        <v>72</v>
      </c>
      <c r="E24" s="624" t="s">
        <v>72</v>
      </c>
      <c r="F24" s="625" t="s">
        <v>72</v>
      </c>
      <c r="G24" s="626" t="s">
        <v>72</v>
      </c>
      <c r="H24" s="627" t="s">
        <v>72</v>
      </c>
      <c r="I24" s="627" t="s">
        <v>72</v>
      </c>
      <c r="J24" s="649" t="s">
        <v>72</v>
      </c>
    </row>
    <row r="25" spans="1:10">
      <c r="A25" s="629" t="s">
        <v>75</v>
      </c>
      <c r="B25" s="636">
        <v>11.105916450797048</v>
      </c>
      <c r="C25" s="581">
        <v>20836.616230388459</v>
      </c>
      <c r="D25" s="631">
        <v>21253.348554996228</v>
      </c>
      <c r="E25" s="632">
        <v>-1.3194003506855776</v>
      </c>
      <c r="F25" s="633">
        <v>374.49017713365538</v>
      </c>
      <c r="G25" s="634">
        <v>5.3552889311082925</v>
      </c>
      <c r="H25" s="634">
        <v>33.740129217516149</v>
      </c>
      <c r="I25" s="650">
        <v>12.319798968390424</v>
      </c>
      <c r="J25" s="651">
        <v>2.6414831204087665</v>
      </c>
    </row>
    <row r="26" spans="1:10">
      <c r="A26" s="629" t="s">
        <v>76</v>
      </c>
      <c r="B26" s="630">
        <v>10.996029873521245</v>
      </c>
      <c r="C26" s="581">
        <v>20630.450044129917</v>
      </c>
      <c r="D26" s="631">
        <v>21043.059045012516</v>
      </c>
      <c r="E26" s="632">
        <v>0.73664478470675665</v>
      </c>
      <c r="F26" s="633">
        <v>424.02469135802471</v>
      </c>
      <c r="G26" s="634">
        <v>0.81033770157334872</v>
      </c>
      <c r="H26" s="634">
        <v>-5.8139534883720927</v>
      </c>
      <c r="I26" s="634">
        <v>0.53564343340827925</v>
      </c>
      <c r="J26" s="635">
        <v>-6.1869246366611397E-2</v>
      </c>
    </row>
    <row r="27" spans="1:10">
      <c r="A27" s="629" t="s">
        <v>77</v>
      </c>
      <c r="B27" s="636" t="s">
        <v>72</v>
      </c>
      <c r="C27" s="581" t="s">
        <v>72</v>
      </c>
      <c r="D27" s="631" t="s">
        <v>72</v>
      </c>
      <c r="E27" s="632" t="s">
        <v>72</v>
      </c>
      <c r="F27" s="633" t="s">
        <v>72</v>
      </c>
      <c r="G27" s="634" t="s">
        <v>72</v>
      </c>
      <c r="H27" s="634" t="s">
        <v>72</v>
      </c>
      <c r="I27" s="634" t="s">
        <v>72</v>
      </c>
      <c r="J27" s="635" t="s">
        <v>72</v>
      </c>
    </row>
    <row r="28" spans="1:10">
      <c r="A28" s="629" t="s">
        <v>71</v>
      </c>
      <c r="B28" s="636">
        <v>8.6678375755673649</v>
      </c>
      <c r="C28" s="581">
        <v>17798.434446750234</v>
      </c>
      <c r="D28" s="631">
        <v>18154.403135685239</v>
      </c>
      <c r="E28" s="632">
        <v>0.47365608614085275</v>
      </c>
      <c r="F28" s="633">
        <v>277.91415929203538</v>
      </c>
      <c r="G28" s="634">
        <v>-0.86263594628129481</v>
      </c>
      <c r="H28" s="634">
        <v>4.6296296296296298</v>
      </c>
      <c r="I28" s="634">
        <v>7.472556540140193</v>
      </c>
      <c r="J28" s="635">
        <v>-3.1091066335176443E-2</v>
      </c>
    </row>
    <row r="29" spans="1:10" ht="15" thickBot="1">
      <c r="A29" s="637" t="s">
        <v>78</v>
      </c>
      <c r="B29" s="638">
        <v>10.752385458504003</v>
      </c>
      <c r="C29" s="582">
        <v>20757.500885142861</v>
      </c>
      <c r="D29" s="639">
        <v>21172.650902845719</v>
      </c>
      <c r="E29" s="640">
        <v>1.6634384004797702</v>
      </c>
      <c r="F29" s="641">
        <v>311.88195991091317</v>
      </c>
      <c r="G29" s="642">
        <v>3.2117192090625317</v>
      </c>
      <c r="H29" s="642">
        <v>5.8962264150943398</v>
      </c>
      <c r="I29" s="642">
        <v>2.969183970374289</v>
      </c>
      <c r="J29" s="643">
        <v>2.3307502646921829E-2</v>
      </c>
    </row>
    <row r="30" spans="1:10">
      <c r="A30" s="652" t="s">
        <v>313</v>
      </c>
    </row>
    <row r="31" spans="1:10">
      <c r="A31" s="461" t="s">
        <v>506</v>
      </c>
    </row>
    <row r="32" spans="1:10" ht="15" thickBot="1">
      <c r="A32" s="653" t="s">
        <v>505</v>
      </c>
      <c r="B32" s="654"/>
    </row>
    <row r="33" spans="1:8" ht="15" thickBot="1">
      <c r="A33" s="655" t="s">
        <v>39</v>
      </c>
      <c r="B33" s="1222" t="s">
        <v>40</v>
      </c>
      <c r="C33" s="1223"/>
      <c r="D33" s="1223"/>
      <c r="E33" s="1223"/>
      <c r="F33" s="1223"/>
      <c r="G33" s="1223"/>
      <c r="H33" s="1224"/>
    </row>
    <row r="34" spans="1:8">
      <c r="A34" s="656" t="s">
        <v>43</v>
      </c>
      <c r="B34" s="1228" t="s">
        <v>44</v>
      </c>
      <c r="C34" s="1229"/>
      <c r="D34" s="1229"/>
      <c r="E34" s="1229"/>
      <c r="F34" s="1229"/>
      <c r="G34" s="1229"/>
      <c r="H34" s="1230"/>
    </row>
    <row r="35" spans="1:8">
      <c r="A35" s="657" t="s">
        <v>45</v>
      </c>
      <c r="B35" s="1225" t="s">
        <v>46</v>
      </c>
      <c r="C35" s="1226"/>
      <c r="D35" s="1226"/>
      <c r="E35" s="1226"/>
      <c r="F35" s="1226"/>
      <c r="G35" s="1226"/>
      <c r="H35" s="1227"/>
    </row>
    <row r="36" spans="1:8" ht="15" thickBot="1">
      <c r="A36" s="658" t="s">
        <v>47</v>
      </c>
      <c r="B36" s="1231" t="s">
        <v>42</v>
      </c>
      <c r="C36" s="1232"/>
      <c r="D36" s="1232"/>
      <c r="E36" s="1232"/>
      <c r="F36" s="1232"/>
      <c r="G36" s="1232"/>
      <c r="H36" s="1233"/>
    </row>
    <row r="37" spans="1:8">
      <c r="A37" s="1221"/>
      <c r="B37" s="122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U21" sqref="U21"/>
    </sheetView>
  </sheetViews>
  <sheetFormatPr defaultColWidth="9.54296875" defaultRowHeight="14.5"/>
  <cols>
    <col min="1" max="1" width="18.1796875" style="1001" customWidth="1"/>
    <col min="2" max="2" width="12.54296875" style="1001" customWidth="1"/>
    <col min="3" max="3" width="11.7265625" style="1001" customWidth="1"/>
    <col min="4" max="4" width="11.26953125" style="1001" customWidth="1"/>
    <col min="5" max="5" width="11.1796875" style="1001" customWidth="1"/>
    <col min="6" max="6" width="10.7265625" style="1001" customWidth="1"/>
    <col min="7" max="7" width="9.54296875" style="1001"/>
    <col min="8" max="8" width="10.54296875" style="1001" customWidth="1"/>
    <col min="9" max="9" width="10.453125" style="1001" customWidth="1"/>
    <col min="10" max="10" width="9.54296875" style="1001"/>
    <col min="11" max="11" width="11.453125" style="1001" customWidth="1"/>
    <col min="12" max="12" width="10.453125" style="1001" customWidth="1"/>
    <col min="13" max="16384" width="9.54296875" style="1001"/>
  </cols>
  <sheetData>
    <row r="1" spans="1:12" ht="19">
      <c r="A1" s="998" t="s">
        <v>481</v>
      </c>
      <c r="B1" s="998"/>
      <c r="C1" s="999"/>
      <c r="D1" s="999"/>
      <c r="E1" s="1105" t="s">
        <v>534</v>
      </c>
      <c r="F1"/>
      <c r="G1" s="1048"/>
      <c r="H1" s="999"/>
      <c r="I1" s="999"/>
      <c r="J1" s="999"/>
      <c r="K1" s="999"/>
      <c r="L1" s="1000"/>
    </row>
    <row r="2" spans="1:12" ht="15" customHeight="1" thickBot="1">
      <c r="A2" s="1002" t="s">
        <v>235</v>
      </c>
      <c r="B2" s="1002"/>
      <c r="C2" s="999"/>
      <c r="D2" s="999"/>
      <c r="E2" s="999"/>
      <c r="F2" s="1003"/>
      <c r="G2" s="999"/>
      <c r="H2" s="999"/>
      <c r="I2" s="999"/>
      <c r="J2" s="999"/>
      <c r="K2" s="999"/>
      <c r="L2" s="1000"/>
    </row>
    <row r="3" spans="1:12" ht="21" thickBot="1">
      <c r="A3" s="1004" t="s">
        <v>4</v>
      </c>
      <c r="B3" s="1005"/>
      <c r="C3" s="1005"/>
      <c r="D3" s="1005"/>
      <c r="E3" s="1005"/>
      <c r="F3" s="1005"/>
      <c r="G3" s="1005"/>
      <c r="H3" s="1005"/>
      <c r="I3" s="1005"/>
      <c r="J3" s="1005"/>
      <c r="K3" s="1005"/>
      <c r="L3" s="1006"/>
    </row>
    <row r="4" spans="1:12">
      <c r="A4" s="1007"/>
      <c r="B4" s="1103"/>
      <c r="C4" s="1008" t="s">
        <v>5</v>
      </c>
      <c r="D4" s="1008"/>
      <c r="E4" s="1008"/>
      <c r="F4" s="1008"/>
      <c r="G4" s="1113"/>
      <c r="H4" s="1237" t="s">
        <v>6</v>
      </c>
      <c r="I4" s="1238"/>
      <c r="J4" s="1114" t="s">
        <v>7</v>
      </c>
      <c r="K4" s="1115" t="s">
        <v>8</v>
      </c>
      <c r="L4" s="1116"/>
    </row>
    <row r="5" spans="1:12" ht="15">
      <c r="A5" s="1009" t="s">
        <v>9</v>
      </c>
      <c r="B5" s="1010" t="s">
        <v>10</v>
      </c>
      <c r="C5" s="1011" t="s">
        <v>36</v>
      </c>
      <c r="D5" s="1011"/>
      <c r="E5" s="1012" t="s">
        <v>37</v>
      </c>
      <c r="F5" s="1013"/>
      <c r="G5" s="1117"/>
      <c r="H5" s="1239" t="s">
        <v>11</v>
      </c>
      <c r="I5" s="1240"/>
      <c r="J5" s="1118" t="s">
        <v>12</v>
      </c>
      <c r="K5" s="1119" t="s">
        <v>13</v>
      </c>
      <c r="L5" s="1120"/>
    </row>
    <row r="6" spans="1:12" ht="26.5" thickBot="1">
      <c r="A6" s="1014" t="s">
        <v>14</v>
      </c>
      <c r="B6" s="1015" t="s">
        <v>15</v>
      </c>
      <c r="C6" s="1121" t="s">
        <v>533</v>
      </c>
      <c r="D6" s="1122" t="s">
        <v>529</v>
      </c>
      <c r="E6" s="1123" t="s">
        <v>533</v>
      </c>
      <c r="F6" s="1124" t="s">
        <v>529</v>
      </c>
      <c r="G6" s="1125" t="s">
        <v>16</v>
      </c>
      <c r="H6" s="1126" t="s">
        <v>533</v>
      </c>
      <c r="I6" s="1127" t="s">
        <v>16</v>
      </c>
      <c r="J6" s="1128" t="s">
        <v>16</v>
      </c>
      <c r="K6" s="1121" t="s">
        <v>533</v>
      </c>
      <c r="L6" s="1129" t="s">
        <v>17</v>
      </c>
    </row>
    <row r="7" spans="1:12" ht="15" thickBot="1">
      <c r="A7" s="1016" t="s">
        <v>18</v>
      </c>
      <c r="B7" s="1017" t="s">
        <v>19</v>
      </c>
      <c r="C7" s="1130">
        <v>19638.024631011354</v>
      </c>
      <c r="D7" s="1130">
        <v>19479.580622234611</v>
      </c>
      <c r="E7" s="1131">
        <v>20030.78512363158</v>
      </c>
      <c r="F7" s="1132">
        <v>19869.172234679303</v>
      </c>
      <c r="G7" s="1133">
        <v>0.8133851125926661</v>
      </c>
      <c r="H7" s="1134">
        <v>314.91292157122069</v>
      </c>
      <c r="I7" s="1134">
        <v>1.6740447847690489</v>
      </c>
      <c r="J7" s="1135">
        <v>5.0649621343708748</v>
      </c>
      <c r="K7" s="1134">
        <v>100</v>
      </c>
      <c r="L7" s="1136" t="s">
        <v>19</v>
      </c>
    </row>
    <row r="8" spans="1:12" ht="15" thickBot="1">
      <c r="A8" s="1018"/>
      <c r="B8" s="1019"/>
      <c r="C8" s="1137"/>
      <c r="D8" s="1137"/>
      <c r="E8" s="1137"/>
      <c r="F8" s="1137"/>
      <c r="G8" s="1138"/>
      <c r="H8" s="1135"/>
      <c r="I8" s="1135"/>
      <c r="J8" s="1135"/>
      <c r="K8" s="1135"/>
      <c r="L8" s="1139"/>
    </row>
    <row r="9" spans="1:12">
      <c r="A9" s="1020" t="s">
        <v>79</v>
      </c>
      <c r="B9" s="1021" t="s">
        <v>19</v>
      </c>
      <c r="C9" s="1140">
        <v>18987.286163105193</v>
      </c>
      <c r="D9" s="1140">
        <v>19650.369747198176</v>
      </c>
      <c r="E9" s="1141">
        <v>19367.031886367298</v>
      </c>
      <c r="F9" s="1141">
        <v>20043.377142142141</v>
      </c>
      <c r="G9" s="1142">
        <v>-3.3744076708150885</v>
      </c>
      <c r="H9" s="1143">
        <v>248.52</v>
      </c>
      <c r="I9" s="1143">
        <v>-0.49249249249248839</v>
      </c>
      <c r="J9" s="1143">
        <v>56.25</v>
      </c>
      <c r="K9" s="1143">
        <v>0.16532204734823436</v>
      </c>
      <c r="L9" s="1144">
        <v>5.4156897622673325E-2</v>
      </c>
    </row>
    <row r="10" spans="1:12">
      <c r="A10" s="1022" t="s">
        <v>80</v>
      </c>
      <c r="B10" s="1023" t="s">
        <v>19</v>
      </c>
      <c r="C10" s="1145">
        <v>20989.489653830136</v>
      </c>
      <c r="D10" s="1145">
        <v>20678.920058900971</v>
      </c>
      <c r="E10" s="1146">
        <v>21409.279446906741</v>
      </c>
      <c r="F10" s="1146">
        <v>21092.49846007899</v>
      </c>
      <c r="G10" s="1147">
        <v>1.5018656392333551</v>
      </c>
      <c r="H10" s="1148">
        <v>359.30104793756965</v>
      </c>
      <c r="I10" s="1148">
        <v>3.4991084667481824</v>
      </c>
      <c r="J10" s="1148">
        <v>12.462387161484454</v>
      </c>
      <c r="K10" s="1148">
        <v>29.658775294273244</v>
      </c>
      <c r="L10" s="1149">
        <v>1.9508617251771554</v>
      </c>
    </row>
    <row r="11" spans="1:12">
      <c r="A11" s="1024" t="s">
        <v>81</v>
      </c>
      <c r="B11" s="1025" t="s">
        <v>19</v>
      </c>
      <c r="C11" s="1150">
        <v>20690.236762080734</v>
      </c>
      <c r="D11" s="1150">
        <v>20550.245603161577</v>
      </c>
      <c r="E11" s="1151">
        <v>21104.041497322349</v>
      </c>
      <c r="F11" s="1151">
        <v>20961.250515224809</v>
      </c>
      <c r="G11" s="1152">
        <v>0.68121404299722754</v>
      </c>
      <c r="H11" s="1153">
        <v>401.12499999999994</v>
      </c>
      <c r="I11" s="1153">
        <v>-0.40280846454160335</v>
      </c>
      <c r="J11" s="1153">
        <v>-6.6954643628509727</v>
      </c>
      <c r="K11" s="1153">
        <v>5.7135299563549795</v>
      </c>
      <c r="L11" s="1154">
        <v>-0.72015308401186484</v>
      </c>
    </row>
    <row r="12" spans="1:12">
      <c r="A12" s="1024" t="s">
        <v>82</v>
      </c>
      <c r="B12" s="1025" t="s">
        <v>19</v>
      </c>
      <c r="C12" s="1150" t="s">
        <v>471</v>
      </c>
      <c r="D12" s="1150" t="s">
        <v>471</v>
      </c>
      <c r="E12" s="1151" t="s">
        <v>471</v>
      </c>
      <c r="F12" s="1151" t="s">
        <v>471</v>
      </c>
      <c r="G12" s="1152" t="s">
        <v>72</v>
      </c>
      <c r="H12" s="1153" t="s">
        <v>471</v>
      </c>
      <c r="I12" s="1153" t="s">
        <v>72</v>
      </c>
      <c r="J12" s="1153" t="s">
        <v>72</v>
      </c>
      <c r="K12" s="1153">
        <v>0.52903055151434997</v>
      </c>
      <c r="L12" s="1154" t="s">
        <v>72</v>
      </c>
    </row>
    <row r="13" spans="1:12">
      <c r="A13" s="1024" t="s">
        <v>71</v>
      </c>
      <c r="B13" s="1025" t="s">
        <v>19</v>
      </c>
      <c r="C13" s="1150">
        <v>17447.940536994294</v>
      </c>
      <c r="D13" s="1150">
        <v>17293.9947421818</v>
      </c>
      <c r="E13" s="1151">
        <v>17796.899347734179</v>
      </c>
      <c r="F13" s="1151">
        <v>17639.874637025438</v>
      </c>
      <c r="G13" s="1152">
        <v>0.8901690853241816</v>
      </c>
      <c r="H13" s="1153">
        <v>282.51341526743983</v>
      </c>
      <c r="I13" s="1153">
        <v>0.52280937893948398</v>
      </c>
      <c r="J13" s="1153">
        <v>7.0211189329381254</v>
      </c>
      <c r="K13" s="1153">
        <v>38.202618701229994</v>
      </c>
      <c r="L13" s="1154">
        <v>0.69827631256883649</v>
      </c>
    </row>
    <row r="14" spans="1:12" ht="15" thickBot="1">
      <c r="A14" s="1026" t="s">
        <v>83</v>
      </c>
      <c r="B14" s="1027" t="s">
        <v>19</v>
      </c>
      <c r="C14" s="1155">
        <v>20474.834696333477</v>
      </c>
      <c r="D14" s="1155">
        <v>20378.474938065778</v>
      </c>
      <c r="E14" s="1156">
        <v>20884.331390260148</v>
      </c>
      <c r="F14" s="1156">
        <v>20786.044436827095</v>
      </c>
      <c r="G14" s="1157">
        <v>0.47285068465896191</v>
      </c>
      <c r="H14" s="1158">
        <v>292.84579799537391</v>
      </c>
      <c r="I14" s="1158">
        <v>1.0973981346905721</v>
      </c>
      <c r="J14" s="1158">
        <v>-3.3772038738515024</v>
      </c>
      <c r="K14" s="1158">
        <v>25.730723449279196</v>
      </c>
      <c r="L14" s="1159">
        <v>-2.2481551722729485</v>
      </c>
    </row>
    <row r="15" spans="1:12" ht="15" thickBot="1">
      <c r="A15" s="1018"/>
      <c r="B15" s="1028"/>
      <c r="C15" s="1137"/>
      <c r="D15" s="1137"/>
      <c r="E15" s="1137"/>
      <c r="F15" s="1137"/>
      <c r="G15" s="1138"/>
      <c r="H15" s="1135"/>
      <c r="I15" s="1135"/>
      <c r="J15" s="1135"/>
      <c r="K15" s="1135"/>
      <c r="L15" s="1139"/>
    </row>
    <row r="16" spans="1:12">
      <c r="A16" s="1029" t="s">
        <v>84</v>
      </c>
      <c r="B16" s="1030" t="s">
        <v>21</v>
      </c>
      <c r="C16" s="1160" t="s">
        <v>72</v>
      </c>
      <c r="D16" s="1160" t="s">
        <v>72</v>
      </c>
      <c r="E16" s="1161" t="s">
        <v>72</v>
      </c>
      <c r="F16" s="1161" t="s">
        <v>72</v>
      </c>
      <c r="G16" s="1162" t="s">
        <v>72</v>
      </c>
      <c r="H16" s="1163" t="s">
        <v>72</v>
      </c>
      <c r="I16" s="1163" t="s">
        <v>72</v>
      </c>
      <c r="J16" s="1164" t="s">
        <v>72</v>
      </c>
      <c r="K16" s="1164" t="s">
        <v>72</v>
      </c>
      <c r="L16" s="1165" t="s">
        <v>72</v>
      </c>
    </row>
    <row r="17" spans="1:12">
      <c r="A17" s="1022" t="s">
        <v>84</v>
      </c>
      <c r="B17" s="1031" t="s">
        <v>22</v>
      </c>
      <c r="C17" s="1150" t="s">
        <v>72</v>
      </c>
      <c r="D17" s="1150" t="s">
        <v>72</v>
      </c>
      <c r="E17" s="1166" t="s">
        <v>72</v>
      </c>
      <c r="F17" s="1166" t="s">
        <v>72</v>
      </c>
      <c r="G17" s="1152" t="s">
        <v>72</v>
      </c>
      <c r="H17" s="1167" t="s">
        <v>72</v>
      </c>
      <c r="I17" s="1153" t="s">
        <v>72</v>
      </c>
      <c r="J17" s="1168" t="s">
        <v>72</v>
      </c>
      <c r="K17" s="1168" t="s">
        <v>72</v>
      </c>
      <c r="L17" s="1169" t="s">
        <v>72</v>
      </c>
    </row>
    <row r="18" spans="1:12">
      <c r="A18" s="1022" t="s">
        <v>84</v>
      </c>
      <c r="B18" s="1031" t="s">
        <v>23</v>
      </c>
      <c r="C18" s="1150" t="s">
        <v>72</v>
      </c>
      <c r="D18" s="1150" t="s">
        <v>72</v>
      </c>
      <c r="E18" s="1166" t="s">
        <v>72</v>
      </c>
      <c r="F18" s="1166" t="s">
        <v>72</v>
      </c>
      <c r="G18" s="1152" t="s">
        <v>72</v>
      </c>
      <c r="H18" s="1167" t="s">
        <v>72</v>
      </c>
      <c r="I18" s="1153" t="s">
        <v>72</v>
      </c>
      <c r="J18" s="1168" t="s">
        <v>72</v>
      </c>
      <c r="K18" s="1168" t="s">
        <v>72</v>
      </c>
      <c r="L18" s="1169" t="s">
        <v>72</v>
      </c>
    </row>
    <row r="19" spans="1:12">
      <c r="A19" s="1029" t="s">
        <v>84</v>
      </c>
      <c r="B19" s="1032" t="s">
        <v>24</v>
      </c>
      <c r="C19" s="1170">
        <v>19344.704546668807</v>
      </c>
      <c r="D19" s="1170" t="s">
        <v>471</v>
      </c>
      <c r="E19" s="1171">
        <v>19731.598637602183</v>
      </c>
      <c r="F19" s="1171" t="s">
        <v>471</v>
      </c>
      <c r="G19" s="1172" t="s">
        <v>72</v>
      </c>
      <c r="H19" s="1173">
        <v>244.66666666666666</v>
      </c>
      <c r="I19" s="1173" t="s">
        <v>72</v>
      </c>
      <c r="J19" s="1174" t="s">
        <v>72</v>
      </c>
      <c r="K19" s="1174">
        <v>1.9838645681788124E-2</v>
      </c>
      <c r="L19" s="1175" t="s">
        <v>72</v>
      </c>
    </row>
    <row r="20" spans="1:12">
      <c r="A20" s="1022" t="s">
        <v>84</v>
      </c>
      <c r="B20" s="1031" t="s">
        <v>25</v>
      </c>
      <c r="C20" s="1150" t="s">
        <v>471</v>
      </c>
      <c r="D20" s="1150" t="s">
        <v>471</v>
      </c>
      <c r="E20" s="1166" t="s">
        <v>471</v>
      </c>
      <c r="F20" s="1166" t="s">
        <v>471</v>
      </c>
      <c r="G20" s="1152" t="s">
        <v>72</v>
      </c>
      <c r="H20" s="1167" t="s">
        <v>471</v>
      </c>
      <c r="I20" s="1153" t="s">
        <v>72</v>
      </c>
      <c r="J20" s="1168" t="s">
        <v>72</v>
      </c>
      <c r="K20" s="1168">
        <v>6.6128818939293742E-3</v>
      </c>
      <c r="L20" s="1169" t="s">
        <v>72</v>
      </c>
    </row>
    <row r="21" spans="1:12">
      <c r="A21" s="1022" t="s">
        <v>84</v>
      </c>
      <c r="B21" s="1031" t="s">
        <v>26</v>
      </c>
      <c r="C21" s="1150" t="s">
        <v>471</v>
      </c>
      <c r="D21" s="1150" t="s">
        <v>471</v>
      </c>
      <c r="E21" s="1166" t="s">
        <v>471</v>
      </c>
      <c r="F21" s="1166" t="s">
        <v>471</v>
      </c>
      <c r="G21" s="1152" t="s">
        <v>72</v>
      </c>
      <c r="H21" s="1167" t="s">
        <v>471</v>
      </c>
      <c r="I21" s="1153" t="s">
        <v>72</v>
      </c>
      <c r="J21" s="1168" t="s">
        <v>72</v>
      </c>
      <c r="K21" s="1168">
        <v>1.3225763787858748E-2</v>
      </c>
      <c r="L21" s="1169" t="s">
        <v>72</v>
      </c>
    </row>
    <row r="22" spans="1:12">
      <c r="A22" s="1029" t="s">
        <v>84</v>
      </c>
      <c r="B22" s="1032" t="s">
        <v>27</v>
      </c>
      <c r="C22" s="1170">
        <v>18939.40423327572</v>
      </c>
      <c r="D22" s="1170">
        <v>19132.035632135539</v>
      </c>
      <c r="E22" s="1171">
        <v>19318.192317941233</v>
      </c>
      <c r="F22" s="1171">
        <v>19514.67634477825</v>
      </c>
      <c r="G22" s="1172">
        <v>-1.006852603474474</v>
      </c>
      <c r="H22" s="1173">
        <v>249.04545454545453</v>
      </c>
      <c r="I22" s="1173">
        <v>6.886461178306666</v>
      </c>
      <c r="J22" s="1174">
        <v>83.333333333333343</v>
      </c>
      <c r="K22" s="1174">
        <v>0.14548340166644624</v>
      </c>
      <c r="L22" s="1175">
        <v>6.2109539372275466E-2</v>
      </c>
    </row>
    <row r="23" spans="1:12">
      <c r="A23" s="1022" t="s">
        <v>84</v>
      </c>
      <c r="B23" s="1031" t="s">
        <v>28</v>
      </c>
      <c r="C23" s="1150">
        <v>18543.590854910628</v>
      </c>
      <c r="D23" s="1150">
        <v>19345.405155423548</v>
      </c>
      <c r="E23" s="1166">
        <v>18914.462672008842</v>
      </c>
      <c r="F23" s="1166">
        <v>19732.31325853202</v>
      </c>
      <c r="G23" s="1152">
        <v>-4.1447273606886883</v>
      </c>
      <c r="H23" s="1167">
        <v>241.26666666666665</v>
      </c>
      <c r="I23" s="1153">
        <v>1.5147265077138705</v>
      </c>
      <c r="J23" s="1168">
        <v>66.666666666666657</v>
      </c>
      <c r="K23" s="1168">
        <v>9.9193228408940612E-2</v>
      </c>
      <c r="L23" s="1169">
        <v>3.6662831688312539E-2</v>
      </c>
    </row>
    <row r="24" spans="1:12" ht="15" thickBot="1">
      <c r="A24" s="1033" t="s">
        <v>84</v>
      </c>
      <c r="B24" s="1034" t="s">
        <v>29</v>
      </c>
      <c r="C24" s="1176" t="s">
        <v>471</v>
      </c>
      <c r="D24" s="1176">
        <v>18437.36681887367</v>
      </c>
      <c r="E24" s="1177" t="s">
        <v>471</v>
      </c>
      <c r="F24" s="1177">
        <v>18806.114155251144</v>
      </c>
      <c r="G24" s="1178" t="s">
        <v>72</v>
      </c>
      <c r="H24" s="1179" t="s">
        <v>471</v>
      </c>
      <c r="I24" s="1168" t="s">
        <v>72</v>
      </c>
      <c r="J24" s="1168" t="s">
        <v>72</v>
      </c>
      <c r="K24" s="1168">
        <v>4.6290173257505625E-2</v>
      </c>
      <c r="L24" s="1169" t="s">
        <v>72</v>
      </c>
    </row>
    <row r="25" spans="1:12" ht="15" thickBot="1">
      <c r="A25" s="1018"/>
      <c r="B25" s="1028"/>
      <c r="C25" s="1137"/>
      <c r="D25" s="1137"/>
      <c r="E25" s="1137"/>
      <c r="F25" s="1137"/>
      <c r="G25" s="1138"/>
      <c r="H25" s="1135"/>
      <c r="I25" s="1135"/>
      <c r="J25" s="1135"/>
      <c r="K25" s="1135"/>
      <c r="L25" s="1139"/>
    </row>
    <row r="26" spans="1:12">
      <c r="A26" s="1029" t="s">
        <v>85</v>
      </c>
      <c r="B26" s="1030" t="s">
        <v>21</v>
      </c>
      <c r="C26" s="1160">
        <v>21603.978712351654</v>
      </c>
      <c r="D26" s="1160">
        <v>21646.357620563915</v>
      </c>
      <c r="E26" s="1161">
        <v>22036.058286598687</v>
      </c>
      <c r="F26" s="1161">
        <v>22079.284772975192</v>
      </c>
      <c r="G26" s="1162">
        <v>-0.19577847208807081</v>
      </c>
      <c r="H26" s="1163">
        <v>417.68645161290323</v>
      </c>
      <c r="I26" s="1163">
        <v>-1.3102334007997085</v>
      </c>
      <c r="J26" s="1164">
        <v>44.859813084112147</v>
      </c>
      <c r="K26" s="1164">
        <v>5.124983467795265</v>
      </c>
      <c r="L26" s="1165">
        <v>1.4078987738468181</v>
      </c>
    </row>
    <row r="27" spans="1:12">
      <c r="A27" s="1022" t="s">
        <v>85</v>
      </c>
      <c r="B27" s="1031" t="s">
        <v>22</v>
      </c>
      <c r="C27" s="1150">
        <v>21877.427239398505</v>
      </c>
      <c r="D27" s="1150">
        <v>21673.119704919322</v>
      </c>
      <c r="E27" s="1166">
        <v>22314.975784186474</v>
      </c>
      <c r="F27" s="1166">
        <v>22106.582099017709</v>
      </c>
      <c r="G27" s="1152">
        <v>0.94267709153476409</v>
      </c>
      <c r="H27" s="1167">
        <v>412.05273069679856</v>
      </c>
      <c r="I27" s="1153">
        <v>-1.4506429425180452</v>
      </c>
      <c r="J27" s="1168">
        <v>45.879120879120876</v>
      </c>
      <c r="K27" s="1168">
        <v>3.5114402856764979</v>
      </c>
      <c r="L27" s="1169">
        <v>0.9824331294199844</v>
      </c>
    </row>
    <row r="28" spans="1:12">
      <c r="A28" s="1022" t="s">
        <v>85</v>
      </c>
      <c r="B28" s="1031" t="s">
        <v>23</v>
      </c>
      <c r="C28" s="1150">
        <v>21033.658927038461</v>
      </c>
      <c r="D28" s="1150">
        <v>21591.489831835417</v>
      </c>
      <c r="E28" s="1166">
        <v>21454.332105579229</v>
      </c>
      <c r="F28" s="1166">
        <v>22023.319628472127</v>
      </c>
      <c r="G28" s="1152">
        <v>-2.5835683833844052</v>
      </c>
      <c r="H28" s="1167">
        <v>429.9467213114753</v>
      </c>
      <c r="I28" s="1153">
        <v>-0.96062539501807054</v>
      </c>
      <c r="J28" s="1168">
        <v>42.690058479532162</v>
      </c>
      <c r="K28" s="1168">
        <v>1.6135431821187671</v>
      </c>
      <c r="L28" s="1169">
        <v>0.42546564442683366</v>
      </c>
    </row>
    <row r="29" spans="1:12">
      <c r="A29" s="1029" t="s">
        <v>85</v>
      </c>
      <c r="B29" s="1032" t="s">
        <v>24</v>
      </c>
      <c r="C29" s="1170">
        <v>20801.11306011644</v>
      </c>
      <c r="D29" s="1170">
        <v>20801.11306011644</v>
      </c>
      <c r="E29" s="1171">
        <v>21871.766137499959</v>
      </c>
      <c r="F29" s="1171">
        <v>21379.936978018501</v>
      </c>
      <c r="G29" s="1172">
        <v>-1.9065106814742721</v>
      </c>
      <c r="H29" s="1173">
        <v>378.21422708618326</v>
      </c>
      <c r="I29" s="1173">
        <v>5.1093893689107919</v>
      </c>
      <c r="J29" s="1174">
        <v>42.079689018464528</v>
      </c>
      <c r="K29" s="1174">
        <v>9.6911043351451678</v>
      </c>
      <c r="L29" s="1175">
        <v>-0.21074323991256882</v>
      </c>
    </row>
    <row r="30" spans="1:12">
      <c r="A30" s="1022" t="s">
        <v>85</v>
      </c>
      <c r="B30" s="1031" t="s">
        <v>25</v>
      </c>
      <c r="C30" s="1150">
        <v>21568.70997587021</v>
      </c>
      <c r="D30" s="1150">
        <v>21023.654369254</v>
      </c>
      <c r="E30" s="1166">
        <v>22000.084175387616</v>
      </c>
      <c r="F30" s="1166">
        <v>21444.127456639082</v>
      </c>
      <c r="G30" s="1152">
        <v>2.5925826073954337</v>
      </c>
      <c r="H30" s="1167">
        <v>362.33901345291486</v>
      </c>
      <c r="I30" s="1153">
        <v>-0.71447557207581935</v>
      </c>
      <c r="J30" s="1168">
        <v>19.37901498929336</v>
      </c>
      <c r="K30" s="1168">
        <v>7.3733633117312527</v>
      </c>
      <c r="L30" s="1169">
        <v>0.88409769650162762</v>
      </c>
    </row>
    <row r="31" spans="1:12">
      <c r="A31" s="1022" t="s">
        <v>85</v>
      </c>
      <c r="B31" s="1031" t="s">
        <v>26</v>
      </c>
      <c r="C31" s="1150">
        <v>21180.942276603444</v>
      </c>
      <c r="D31" s="1150">
        <v>20852.211228675111</v>
      </c>
      <c r="E31" s="1166">
        <v>21604.561122135514</v>
      </c>
      <c r="F31" s="1166">
        <v>21269.255453248614</v>
      </c>
      <c r="G31" s="1152">
        <v>1.5764805196116365</v>
      </c>
      <c r="H31" s="1167">
        <v>388.02800000000002</v>
      </c>
      <c r="I31" s="1153">
        <v>-1.0713502357297466</v>
      </c>
      <c r="J31" s="1168">
        <v>-0.79365079365079361</v>
      </c>
      <c r="K31" s="1168">
        <v>3.3064409469646874</v>
      </c>
      <c r="L31" s="1169">
        <v>-0.19526126939048538</v>
      </c>
    </row>
    <row r="32" spans="1:12">
      <c r="A32" s="1029" t="s">
        <v>85</v>
      </c>
      <c r="B32" s="1032" t="s">
        <v>27</v>
      </c>
      <c r="C32" s="1170">
        <v>20349.774377223115</v>
      </c>
      <c r="D32" s="1170">
        <v>20208.191878750844</v>
      </c>
      <c r="E32" s="1171">
        <v>20756.769864767579</v>
      </c>
      <c r="F32" s="1171">
        <v>20612.355716325863</v>
      </c>
      <c r="G32" s="1172">
        <v>0.70061932963505869</v>
      </c>
      <c r="H32" s="1173">
        <v>326.87233096085407</v>
      </c>
      <c r="I32" s="1173">
        <v>0.5817194980565018</v>
      </c>
      <c r="J32" s="1174">
        <v>-7.2607260726072615</v>
      </c>
      <c r="K32" s="1174">
        <v>14.865758497553234</v>
      </c>
      <c r="L32" s="1175">
        <v>-1.9757616858692657</v>
      </c>
    </row>
    <row r="33" spans="1:12">
      <c r="A33" s="1022" t="s">
        <v>85</v>
      </c>
      <c r="B33" s="1031" t="s">
        <v>28</v>
      </c>
      <c r="C33" s="1150">
        <v>20307.030270989173</v>
      </c>
      <c r="D33" s="1150">
        <v>20153.402793319303</v>
      </c>
      <c r="E33" s="1166">
        <v>20713.170876408956</v>
      </c>
      <c r="F33" s="1166">
        <v>20556.470849185691</v>
      </c>
      <c r="G33" s="1152">
        <v>0.76229051364365286</v>
      </c>
      <c r="H33" s="1167">
        <v>318.71401985111657</v>
      </c>
      <c r="I33" s="1153">
        <v>1.4522815457201832</v>
      </c>
      <c r="J33" s="1168">
        <v>-8.0957810718358036</v>
      </c>
      <c r="K33" s="1168">
        <v>10.659965613014151</v>
      </c>
      <c r="L33" s="1169">
        <v>-1.5265139256504767</v>
      </c>
    </row>
    <row r="34" spans="1:12" ht="15" thickBot="1">
      <c r="A34" s="1033" t="s">
        <v>85</v>
      </c>
      <c r="B34" s="1034" t="s">
        <v>29</v>
      </c>
      <c r="C34" s="1176">
        <v>20449.124325321187</v>
      </c>
      <c r="D34" s="1176">
        <v>20335.718940485363</v>
      </c>
      <c r="E34" s="1177">
        <v>20858.106811827613</v>
      </c>
      <c r="F34" s="1177">
        <v>20742.433319295073</v>
      </c>
      <c r="G34" s="1178">
        <v>0.55766597270406992</v>
      </c>
      <c r="H34" s="1179">
        <v>347.55031446540886</v>
      </c>
      <c r="I34" s="1168">
        <v>-1.636980454086046</v>
      </c>
      <c r="J34" s="1168">
        <v>-5.0746268656716413</v>
      </c>
      <c r="K34" s="1168">
        <v>4.2057928845390817</v>
      </c>
      <c r="L34" s="1169">
        <v>-0.44924776021878632</v>
      </c>
    </row>
    <row r="35" spans="1:12" ht="15" thickBot="1">
      <c r="A35" s="1035"/>
      <c r="B35" s="1036"/>
      <c r="C35" s="1180"/>
      <c r="D35" s="1180"/>
      <c r="E35" s="1180"/>
      <c r="F35" s="1180"/>
      <c r="G35" s="1181"/>
      <c r="H35" s="1182"/>
      <c r="I35" s="1182"/>
      <c r="J35" s="1182"/>
      <c r="K35" s="1182"/>
      <c r="L35" s="1183"/>
    </row>
    <row r="36" spans="1:12">
      <c r="A36" s="1022" t="s">
        <v>86</v>
      </c>
      <c r="B36" s="1037" t="s">
        <v>26</v>
      </c>
      <c r="C36" s="1184">
        <v>20969.052585058354</v>
      </c>
      <c r="D36" s="1184">
        <v>20826.579418844423</v>
      </c>
      <c r="E36" s="1185">
        <v>21388.433636759521</v>
      </c>
      <c r="F36" s="1185">
        <v>21243.111007221312</v>
      </c>
      <c r="G36" s="1186">
        <v>0.68409297248791756</v>
      </c>
      <c r="H36" s="1187">
        <v>422.47477744807128</v>
      </c>
      <c r="I36" s="1188">
        <v>0.99278081928273898</v>
      </c>
      <c r="J36" s="1188">
        <v>-21.99074074074074</v>
      </c>
      <c r="K36" s="1188">
        <v>2.2285411982541992</v>
      </c>
      <c r="L36" s="1189">
        <v>-0.77291784433594879</v>
      </c>
    </row>
    <row r="37" spans="1:12" ht="15" thickBot="1">
      <c r="A37" s="1033" t="s">
        <v>86</v>
      </c>
      <c r="B37" s="1034" t="s">
        <v>29</v>
      </c>
      <c r="C37" s="1176">
        <v>20495.836601547253</v>
      </c>
      <c r="D37" s="1176">
        <v>20290.463439694428</v>
      </c>
      <c r="E37" s="1177">
        <v>20905.753333578199</v>
      </c>
      <c r="F37" s="1177">
        <v>20696.272708488315</v>
      </c>
      <c r="G37" s="1178">
        <v>1.0121659491081592</v>
      </c>
      <c r="H37" s="1179">
        <v>387.4724857685008</v>
      </c>
      <c r="I37" s="1168">
        <v>-0.42532189750796451</v>
      </c>
      <c r="J37" s="1168">
        <v>6.6801619433198383</v>
      </c>
      <c r="K37" s="1168">
        <v>3.4849887581007799</v>
      </c>
      <c r="L37" s="1169">
        <v>5.276476032408306E-2</v>
      </c>
    </row>
    <row r="38" spans="1:12" ht="15" thickBot="1">
      <c r="A38" s="1035"/>
      <c r="B38" s="1036"/>
      <c r="C38" s="1180"/>
      <c r="D38" s="1180"/>
      <c r="E38" s="1180"/>
      <c r="F38" s="1180"/>
      <c r="G38" s="1181"/>
      <c r="H38" s="1182"/>
      <c r="I38" s="1182"/>
      <c r="J38" s="1182"/>
      <c r="K38" s="1182"/>
      <c r="L38" s="1183"/>
    </row>
    <row r="39" spans="1:12">
      <c r="A39" s="1029" t="s">
        <v>87</v>
      </c>
      <c r="B39" s="1030" t="s">
        <v>21</v>
      </c>
      <c r="C39" s="1160" t="s">
        <v>72</v>
      </c>
      <c r="D39" s="1160" t="s">
        <v>471</v>
      </c>
      <c r="E39" s="1161" t="s">
        <v>72</v>
      </c>
      <c r="F39" s="1161" t="s">
        <v>471</v>
      </c>
      <c r="G39" s="1162" t="s">
        <v>72</v>
      </c>
      <c r="H39" s="1163" t="s">
        <v>72</v>
      </c>
      <c r="I39" s="1163" t="s">
        <v>72</v>
      </c>
      <c r="J39" s="1164" t="s">
        <v>72</v>
      </c>
      <c r="K39" s="1164">
        <v>0</v>
      </c>
      <c r="L39" s="1165" t="s">
        <v>72</v>
      </c>
    </row>
    <row r="40" spans="1:12">
      <c r="A40" s="1024" t="s">
        <v>87</v>
      </c>
      <c r="B40" s="1031" t="s">
        <v>22</v>
      </c>
      <c r="C40" s="1150" t="s">
        <v>72</v>
      </c>
      <c r="D40" s="1150" t="s">
        <v>471</v>
      </c>
      <c r="E40" s="1166" t="s">
        <v>72</v>
      </c>
      <c r="F40" s="1166" t="s">
        <v>471</v>
      </c>
      <c r="G40" s="1152" t="s">
        <v>72</v>
      </c>
      <c r="H40" s="1167" t="s">
        <v>72</v>
      </c>
      <c r="I40" s="1153" t="s">
        <v>72</v>
      </c>
      <c r="J40" s="1168" t="s">
        <v>72</v>
      </c>
      <c r="K40" s="1168">
        <v>0</v>
      </c>
      <c r="L40" s="1169" t="s">
        <v>72</v>
      </c>
    </row>
    <row r="41" spans="1:12">
      <c r="A41" s="1024" t="s">
        <v>87</v>
      </c>
      <c r="B41" s="1031" t="s">
        <v>23</v>
      </c>
      <c r="C41" s="1150" t="s">
        <v>72</v>
      </c>
      <c r="D41" s="1150" t="s">
        <v>72</v>
      </c>
      <c r="E41" s="1166" t="s">
        <v>72</v>
      </c>
      <c r="F41" s="1166" t="s">
        <v>72</v>
      </c>
      <c r="G41" s="1152" t="s">
        <v>72</v>
      </c>
      <c r="H41" s="1167" t="s">
        <v>72</v>
      </c>
      <c r="I41" s="1153" t="s">
        <v>72</v>
      </c>
      <c r="J41" s="1168" t="s">
        <v>72</v>
      </c>
      <c r="K41" s="1168" t="s">
        <v>72</v>
      </c>
      <c r="L41" s="1169" t="s">
        <v>72</v>
      </c>
    </row>
    <row r="42" spans="1:12">
      <c r="A42" s="1024" t="s">
        <v>87</v>
      </c>
      <c r="B42" s="1031" t="s">
        <v>30</v>
      </c>
      <c r="C42" s="1150" t="s">
        <v>72</v>
      </c>
      <c r="D42" s="1150" t="s">
        <v>72</v>
      </c>
      <c r="E42" s="1166" t="s">
        <v>72</v>
      </c>
      <c r="F42" s="1166" t="s">
        <v>72</v>
      </c>
      <c r="G42" s="1152" t="s">
        <v>72</v>
      </c>
      <c r="H42" s="1167" t="s">
        <v>72</v>
      </c>
      <c r="I42" s="1153" t="s">
        <v>72</v>
      </c>
      <c r="J42" s="1168" t="s">
        <v>72</v>
      </c>
      <c r="K42" s="1168" t="s">
        <v>72</v>
      </c>
      <c r="L42" s="1169" t="s">
        <v>72</v>
      </c>
    </row>
    <row r="43" spans="1:12">
      <c r="A43" s="1038" t="s">
        <v>87</v>
      </c>
      <c r="B43" s="1032" t="s">
        <v>24</v>
      </c>
      <c r="C43" s="1170" t="s">
        <v>471</v>
      </c>
      <c r="D43" s="1170" t="s">
        <v>471</v>
      </c>
      <c r="E43" s="1171" t="s">
        <v>471</v>
      </c>
      <c r="F43" s="1171" t="s">
        <v>471</v>
      </c>
      <c r="G43" s="1172" t="s">
        <v>72</v>
      </c>
      <c r="H43" s="1173" t="s">
        <v>471</v>
      </c>
      <c r="I43" s="1173" t="s">
        <v>72</v>
      </c>
      <c r="J43" s="1174" t="s">
        <v>72</v>
      </c>
      <c r="K43" s="1174">
        <v>6.6128818939293746E-2</v>
      </c>
      <c r="L43" s="1175" t="s">
        <v>72</v>
      </c>
    </row>
    <row r="44" spans="1:12">
      <c r="A44" s="1024" t="s">
        <v>87</v>
      </c>
      <c r="B44" s="1031" t="s">
        <v>26</v>
      </c>
      <c r="C44" s="1150" t="s">
        <v>471</v>
      </c>
      <c r="D44" s="1150" t="s">
        <v>471</v>
      </c>
      <c r="E44" s="1166" t="s">
        <v>471</v>
      </c>
      <c r="F44" s="1166" t="s">
        <v>471</v>
      </c>
      <c r="G44" s="1152" t="s">
        <v>72</v>
      </c>
      <c r="H44" s="1167" t="s">
        <v>471</v>
      </c>
      <c r="I44" s="1153" t="s">
        <v>72</v>
      </c>
      <c r="J44" s="1168" t="s">
        <v>72</v>
      </c>
      <c r="K44" s="1168">
        <v>3.9677291363576249E-2</v>
      </c>
      <c r="L44" s="1169" t="s">
        <v>72</v>
      </c>
    </row>
    <row r="45" spans="1:12">
      <c r="A45" s="1024" t="s">
        <v>87</v>
      </c>
      <c r="B45" s="1031" t="s">
        <v>31</v>
      </c>
      <c r="C45" s="1150" t="s">
        <v>471</v>
      </c>
      <c r="D45" s="1150" t="s">
        <v>471</v>
      </c>
      <c r="E45" s="1166" t="s">
        <v>471</v>
      </c>
      <c r="F45" s="1166" t="s">
        <v>471</v>
      </c>
      <c r="G45" s="1152" t="s">
        <v>72</v>
      </c>
      <c r="H45" s="1167" t="s">
        <v>471</v>
      </c>
      <c r="I45" s="1153" t="s">
        <v>72</v>
      </c>
      <c r="J45" s="1168" t="s">
        <v>72</v>
      </c>
      <c r="K45" s="1168">
        <v>2.6451527575717497E-2</v>
      </c>
      <c r="L45" s="1169" t="s">
        <v>72</v>
      </c>
    </row>
    <row r="46" spans="1:12">
      <c r="A46" s="1038" t="s">
        <v>87</v>
      </c>
      <c r="B46" s="1032" t="s">
        <v>27</v>
      </c>
      <c r="C46" s="1170" t="s">
        <v>471</v>
      </c>
      <c r="D46" s="1170" t="s">
        <v>471</v>
      </c>
      <c r="E46" s="1171" t="s">
        <v>471</v>
      </c>
      <c r="F46" s="1171" t="s">
        <v>471</v>
      </c>
      <c r="G46" s="1172" t="s">
        <v>72</v>
      </c>
      <c r="H46" s="1173" t="s">
        <v>471</v>
      </c>
      <c r="I46" s="1173" t="s">
        <v>72</v>
      </c>
      <c r="J46" s="1174" t="s">
        <v>72</v>
      </c>
      <c r="K46" s="1174">
        <v>0.46290173257505618</v>
      </c>
      <c r="L46" s="1175" t="s">
        <v>72</v>
      </c>
    </row>
    <row r="47" spans="1:12">
      <c r="A47" s="1024" t="s">
        <v>87</v>
      </c>
      <c r="B47" s="1031" t="s">
        <v>29</v>
      </c>
      <c r="C47" s="1150" t="s">
        <v>471</v>
      </c>
      <c r="D47" s="1150" t="s">
        <v>471</v>
      </c>
      <c r="E47" s="1166" t="s">
        <v>471</v>
      </c>
      <c r="F47" s="1166" t="s">
        <v>471</v>
      </c>
      <c r="G47" s="1152" t="s">
        <v>72</v>
      </c>
      <c r="H47" s="1167" t="s">
        <v>471</v>
      </c>
      <c r="I47" s="1153" t="s">
        <v>72</v>
      </c>
      <c r="J47" s="1168" t="s">
        <v>72</v>
      </c>
      <c r="K47" s="1168">
        <v>0.30419256712075121</v>
      </c>
      <c r="L47" s="1169" t="s">
        <v>72</v>
      </c>
    </row>
    <row r="48" spans="1:12" ht="15" thickBot="1">
      <c r="A48" s="1039" t="s">
        <v>87</v>
      </c>
      <c r="B48" s="1031" t="s">
        <v>32</v>
      </c>
      <c r="C48" s="1176" t="s">
        <v>471</v>
      </c>
      <c r="D48" s="1176" t="s">
        <v>471</v>
      </c>
      <c r="E48" s="1177" t="s">
        <v>471</v>
      </c>
      <c r="F48" s="1177" t="s">
        <v>471</v>
      </c>
      <c r="G48" s="1178" t="s">
        <v>72</v>
      </c>
      <c r="H48" s="1179" t="s">
        <v>471</v>
      </c>
      <c r="I48" s="1168" t="s">
        <v>72</v>
      </c>
      <c r="J48" s="1168" t="s">
        <v>72</v>
      </c>
      <c r="K48" s="1168">
        <v>0.158709165454305</v>
      </c>
      <c r="L48" s="1169" t="s">
        <v>72</v>
      </c>
    </row>
    <row r="49" spans="1:12" ht="15" thickBot="1">
      <c r="A49" s="1035"/>
      <c r="B49" s="1036"/>
      <c r="C49" s="1180"/>
      <c r="D49" s="1180"/>
      <c r="E49" s="1180"/>
      <c r="F49" s="1180"/>
      <c r="G49" s="1181"/>
      <c r="H49" s="1182"/>
      <c r="I49" s="1182"/>
      <c r="J49" s="1182"/>
      <c r="K49" s="1182"/>
      <c r="L49" s="1183"/>
    </row>
    <row r="50" spans="1:12">
      <c r="A50" s="1029" t="s">
        <v>20</v>
      </c>
      <c r="B50" s="1030" t="s">
        <v>24</v>
      </c>
      <c r="C50" s="1160">
        <v>18761.760142066159</v>
      </c>
      <c r="D50" s="1160">
        <v>18576.337606723915</v>
      </c>
      <c r="E50" s="1161">
        <v>19136.995344907482</v>
      </c>
      <c r="F50" s="1161">
        <v>18947.864358858395</v>
      </c>
      <c r="G50" s="1162">
        <v>0.99816518878902549</v>
      </c>
      <c r="H50" s="1163">
        <v>350.61474036850927</v>
      </c>
      <c r="I50" s="1163">
        <v>-1.4634005392718745</v>
      </c>
      <c r="J50" s="1164">
        <v>14.367816091954023</v>
      </c>
      <c r="K50" s="1164">
        <v>3.9478904906758365</v>
      </c>
      <c r="L50" s="1165">
        <v>0.32112748087940757</v>
      </c>
    </row>
    <row r="51" spans="1:12">
      <c r="A51" s="1022" t="s">
        <v>20</v>
      </c>
      <c r="B51" s="1031" t="s">
        <v>25</v>
      </c>
      <c r="C51" s="1150">
        <v>18149.937976607809</v>
      </c>
      <c r="D51" s="1150">
        <v>18122.610104440708</v>
      </c>
      <c r="E51" s="1166">
        <v>18512.936736139967</v>
      </c>
      <c r="F51" s="1166">
        <v>18485.062306529522</v>
      </c>
      <c r="G51" s="1152">
        <v>0.15079435031495092</v>
      </c>
      <c r="H51" s="1167">
        <v>319.75524475524475</v>
      </c>
      <c r="I51" s="1153">
        <v>-1.2290328711084098</v>
      </c>
      <c r="J51" s="1168">
        <v>52.12765957446809</v>
      </c>
      <c r="K51" s="1168">
        <v>0.94564211083190064</v>
      </c>
      <c r="L51" s="1169">
        <v>0.2925468561942296</v>
      </c>
    </row>
    <row r="52" spans="1:12">
      <c r="A52" s="1022" t="s">
        <v>20</v>
      </c>
      <c r="B52" s="1031" t="s">
        <v>26</v>
      </c>
      <c r="C52" s="1150">
        <v>18570.170899546989</v>
      </c>
      <c r="D52" s="1150">
        <v>18395.295625742725</v>
      </c>
      <c r="E52" s="1166">
        <v>18941.574317537928</v>
      </c>
      <c r="F52" s="1166">
        <v>18763.201538257581</v>
      </c>
      <c r="G52" s="1152">
        <v>0.95065215238801826</v>
      </c>
      <c r="H52" s="1167">
        <v>349.09157509157512</v>
      </c>
      <c r="I52" s="1153">
        <v>-0.88542080190151462</v>
      </c>
      <c r="J52" s="1168">
        <v>6.2256809338521402</v>
      </c>
      <c r="K52" s="1168">
        <v>1.8053167570427193</v>
      </c>
      <c r="L52" s="1169">
        <v>1.9726539575895208E-2</v>
      </c>
    </row>
    <row r="53" spans="1:12">
      <c r="A53" s="1022" t="s">
        <v>20</v>
      </c>
      <c r="B53" s="1031" t="s">
        <v>31</v>
      </c>
      <c r="C53" s="1150">
        <v>19438.79054924356</v>
      </c>
      <c r="D53" s="1150">
        <v>19042.38081796694</v>
      </c>
      <c r="E53" s="1166">
        <v>19827.566360228433</v>
      </c>
      <c r="F53" s="1166">
        <v>19423.22843432628</v>
      </c>
      <c r="G53" s="1152">
        <v>2.0817235778763474</v>
      </c>
      <c r="H53" s="1167">
        <v>377.29281767955814</v>
      </c>
      <c r="I53" s="1153">
        <v>-0.42125046580577591</v>
      </c>
      <c r="J53" s="1168">
        <v>5.8479532163742682</v>
      </c>
      <c r="K53" s="1168">
        <v>1.1969316228012168</v>
      </c>
      <c r="L53" s="1169">
        <v>8.8540851092833162E-3</v>
      </c>
    </row>
    <row r="54" spans="1:12">
      <c r="A54" s="1029" t="s">
        <v>20</v>
      </c>
      <c r="B54" s="1032" t="s">
        <v>27</v>
      </c>
      <c r="C54" s="1170">
        <v>18087.714470085102</v>
      </c>
      <c r="D54" s="1170">
        <v>18004.887361285244</v>
      </c>
      <c r="E54" s="1171">
        <v>18449.468759486805</v>
      </c>
      <c r="F54" s="1171">
        <v>18364.985108510948</v>
      </c>
      <c r="G54" s="1172">
        <v>0.46002569823323447</v>
      </c>
      <c r="H54" s="1173">
        <v>304.08533501896335</v>
      </c>
      <c r="I54" s="1173">
        <v>1.0706269872910512</v>
      </c>
      <c r="J54" s="1174">
        <v>6.3529411764705879</v>
      </c>
      <c r="K54" s="1174">
        <v>20.923158312392541</v>
      </c>
      <c r="L54" s="1175">
        <v>0.25338828529603674</v>
      </c>
    </row>
    <row r="55" spans="1:12">
      <c r="A55" s="1022" t="s">
        <v>20</v>
      </c>
      <c r="B55" s="1031" t="s">
        <v>28</v>
      </c>
      <c r="C55" s="1150">
        <v>17590.362893924979</v>
      </c>
      <c r="D55" s="1150">
        <v>17364.948146489278</v>
      </c>
      <c r="E55" s="1166">
        <v>17942.170151803479</v>
      </c>
      <c r="F55" s="1166">
        <v>17712.247109419062</v>
      </c>
      <c r="G55" s="1152">
        <v>1.2981020474931575</v>
      </c>
      <c r="H55" s="1167">
        <v>276.84170212765957</v>
      </c>
      <c r="I55" s="1153">
        <v>2.213859041371848</v>
      </c>
      <c r="J55" s="1168">
        <v>0.25597269624573377</v>
      </c>
      <c r="K55" s="1168">
        <v>7.7701362253670148</v>
      </c>
      <c r="L55" s="1169">
        <v>-0.37271099203033131</v>
      </c>
    </row>
    <row r="56" spans="1:12">
      <c r="A56" s="1022" t="s">
        <v>20</v>
      </c>
      <c r="B56" s="1031" t="s">
        <v>29</v>
      </c>
      <c r="C56" s="1150">
        <v>18278.233182993816</v>
      </c>
      <c r="D56" s="1150">
        <v>18251.614135515265</v>
      </c>
      <c r="E56" s="1166">
        <v>18643.797846653692</v>
      </c>
      <c r="F56" s="1166">
        <v>18616.64641822557</v>
      </c>
      <c r="G56" s="1152">
        <v>0.14584489503727671</v>
      </c>
      <c r="H56" s="1167">
        <v>313.27542932628802</v>
      </c>
      <c r="I56" s="1153">
        <v>0.26839480176543451</v>
      </c>
      <c r="J56" s="1168">
        <v>9.8693759071117562</v>
      </c>
      <c r="K56" s="1168">
        <v>10.011903187409073</v>
      </c>
      <c r="L56" s="1169">
        <v>0.43780466729512924</v>
      </c>
    </row>
    <row r="57" spans="1:12">
      <c r="A57" s="1022" t="s">
        <v>20</v>
      </c>
      <c r="B57" s="1031" t="s">
        <v>32</v>
      </c>
      <c r="C57" s="1150">
        <v>18527.120404965932</v>
      </c>
      <c r="D57" s="1150">
        <v>18663.690728802027</v>
      </c>
      <c r="E57" s="1166">
        <v>18897.66281306525</v>
      </c>
      <c r="F57" s="1166">
        <v>19036.964543378068</v>
      </c>
      <c r="G57" s="1152">
        <v>-0.7317433932043208</v>
      </c>
      <c r="H57" s="1167">
        <v>342.18526315789478</v>
      </c>
      <c r="I57" s="1153">
        <v>-1.1374849817777428</v>
      </c>
      <c r="J57" s="1168">
        <v>11.76470588235294</v>
      </c>
      <c r="K57" s="1168">
        <v>3.1411188996164525</v>
      </c>
      <c r="L57" s="1169">
        <v>0.18829461003123749</v>
      </c>
    </row>
    <row r="58" spans="1:12">
      <c r="A58" s="1029" t="s">
        <v>20</v>
      </c>
      <c r="B58" s="1032" t="s">
        <v>33</v>
      </c>
      <c r="C58" s="1170">
        <v>15514.644007571442</v>
      </c>
      <c r="D58" s="1170">
        <v>15289.528547725378</v>
      </c>
      <c r="E58" s="1171">
        <v>15824.936887722872</v>
      </c>
      <c r="F58" s="1171">
        <v>15595.319118679887</v>
      </c>
      <c r="G58" s="1172">
        <v>1.472350564266117</v>
      </c>
      <c r="H58" s="1173">
        <v>228.49057539682539</v>
      </c>
      <c r="I58" s="1173">
        <v>-0.43675559650188611</v>
      </c>
      <c r="J58" s="1174">
        <v>6.0494476591267752</v>
      </c>
      <c r="K58" s="1174">
        <v>13.331569898161618</v>
      </c>
      <c r="L58" s="1175">
        <v>0.12376054639339706</v>
      </c>
    </row>
    <row r="59" spans="1:12">
      <c r="A59" s="1022" t="s">
        <v>20</v>
      </c>
      <c r="B59" s="1031" t="s">
        <v>73</v>
      </c>
      <c r="C59" s="1190">
        <v>15029.747525590346</v>
      </c>
      <c r="D59" s="1190">
        <v>14781.362832985322</v>
      </c>
      <c r="E59" s="1166">
        <v>15330.342476102154</v>
      </c>
      <c r="F59" s="1166">
        <v>15076.990089645029</v>
      </c>
      <c r="G59" s="1191">
        <v>1.6803910127335644</v>
      </c>
      <c r="H59" s="1167">
        <v>218.12223016440313</v>
      </c>
      <c r="I59" s="1167">
        <v>-0.26466814802415883</v>
      </c>
      <c r="J59" s="1179">
        <v>6.1456752655538693</v>
      </c>
      <c r="K59" s="1179">
        <v>9.2514217696071945</v>
      </c>
      <c r="L59" s="1192">
        <v>9.4192560964104999E-2</v>
      </c>
    </row>
    <row r="60" spans="1:12">
      <c r="A60" s="1022" t="s">
        <v>20</v>
      </c>
      <c r="B60" s="1031" t="s">
        <v>34</v>
      </c>
      <c r="C60" s="1150">
        <v>16321.49384735907</v>
      </c>
      <c r="D60" s="1150">
        <v>16320.661211088496</v>
      </c>
      <c r="E60" s="1166">
        <v>16647.923724306253</v>
      </c>
      <c r="F60" s="1166">
        <v>16647.074435310267</v>
      </c>
      <c r="G60" s="1152">
        <v>5.1017312338306545E-3</v>
      </c>
      <c r="H60" s="1167">
        <v>246.96281800391384</v>
      </c>
      <c r="I60" s="1153">
        <v>-0.79124723811792341</v>
      </c>
      <c r="J60" s="1168">
        <v>7.8059071729957807</v>
      </c>
      <c r="K60" s="1168">
        <v>3.3791826477979106</v>
      </c>
      <c r="L60" s="1169">
        <v>8.5915087178165095E-2</v>
      </c>
    </row>
    <row r="61" spans="1:12" ht="15" thickBot="1">
      <c r="A61" s="1022" t="s">
        <v>20</v>
      </c>
      <c r="B61" s="1031" t="s">
        <v>35</v>
      </c>
      <c r="C61" s="1150">
        <v>17090.304052796419</v>
      </c>
      <c r="D61" s="1150">
        <v>16115.876917746848</v>
      </c>
      <c r="E61" s="1166">
        <v>17432.110133852348</v>
      </c>
      <c r="F61" s="1166">
        <v>16438.194456101784</v>
      </c>
      <c r="G61" s="1152">
        <v>6.046379852755825</v>
      </c>
      <c r="H61" s="1167">
        <v>276.28301886792457</v>
      </c>
      <c r="I61" s="1153">
        <v>0.30258811818471365</v>
      </c>
      <c r="J61" s="1168">
        <v>-2.7522935779816518</v>
      </c>
      <c r="K61" s="1168">
        <v>0.70096548075651366</v>
      </c>
      <c r="L61" s="1169">
        <v>-5.634710174887092E-2</v>
      </c>
    </row>
    <row r="62" spans="1:12" ht="15" thickBot="1">
      <c r="A62" s="1035"/>
      <c r="B62" s="1036"/>
      <c r="C62" s="1180"/>
      <c r="D62" s="1180"/>
      <c r="E62" s="1180"/>
      <c r="F62" s="1180"/>
      <c r="G62" s="1181"/>
      <c r="H62" s="1182"/>
      <c r="I62" s="1182"/>
      <c r="J62" s="1182"/>
      <c r="K62" s="1182"/>
      <c r="L62" s="1183"/>
    </row>
    <row r="63" spans="1:12">
      <c r="A63" s="1029" t="s">
        <v>88</v>
      </c>
      <c r="B63" s="1032" t="s">
        <v>21</v>
      </c>
      <c r="C63" s="1170">
        <v>21490.887648447573</v>
      </c>
      <c r="D63" s="1170">
        <v>21183.456270592447</v>
      </c>
      <c r="E63" s="1171">
        <v>21920.705401416526</v>
      </c>
      <c r="F63" s="1171">
        <v>21607.125396004296</v>
      </c>
      <c r="G63" s="1172">
        <v>1.4512805366984123</v>
      </c>
      <c r="H63" s="1173">
        <v>356.45507246376809</v>
      </c>
      <c r="I63" s="1173">
        <v>1.384858419340264</v>
      </c>
      <c r="J63" s="1174">
        <v>4.2296072507552873</v>
      </c>
      <c r="K63" s="1174">
        <v>2.2814442534056343</v>
      </c>
      <c r="L63" s="1175">
        <v>-1.8284781541909378E-2</v>
      </c>
    </row>
    <row r="64" spans="1:12">
      <c r="A64" s="1022" t="s">
        <v>88</v>
      </c>
      <c r="B64" s="1031" t="s">
        <v>22</v>
      </c>
      <c r="C64" s="1150">
        <v>21642.888171549501</v>
      </c>
      <c r="D64" s="1150">
        <v>21544.937839481845</v>
      </c>
      <c r="E64" s="1166">
        <v>22075.745934980492</v>
      </c>
      <c r="F64" s="1166">
        <v>21975.836596271482</v>
      </c>
      <c r="G64" s="1152">
        <v>0.4546326974690087</v>
      </c>
      <c r="H64" s="1167">
        <v>320.41666666666669</v>
      </c>
      <c r="I64" s="1153">
        <v>2.6677347315273288</v>
      </c>
      <c r="J64" s="1168">
        <v>-18.181818181818183</v>
      </c>
      <c r="K64" s="1168">
        <v>0.23806374818145748</v>
      </c>
      <c r="L64" s="1169">
        <v>-6.7640413563835378E-2</v>
      </c>
    </row>
    <row r="65" spans="1:12">
      <c r="A65" s="1022" t="s">
        <v>88</v>
      </c>
      <c r="B65" s="1031" t="s">
        <v>23</v>
      </c>
      <c r="C65" s="1150">
        <v>21448.416912297449</v>
      </c>
      <c r="D65" s="1150">
        <v>21061.859263713002</v>
      </c>
      <c r="E65" s="1166">
        <v>21877.385250543397</v>
      </c>
      <c r="F65" s="1166">
        <v>21483.096448987264</v>
      </c>
      <c r="G65" s="1152">
        <v>1.8353443717594078</v>
      </c>
      <c r="H65" s="1167">
        <v>357.56476683937825</v>
      </c>
      <c r="I65" s="1153">
        <v>1.8379029151173449</v>
      </c>
      <c r="J65" s="1168">
        <v>-2.030456852791878</v>
      </c>
      <c r="K65" s="1168">
        <v>1.2762862055283692</v>
      </c>
      <c r="L65" s="1169">
        <v>-9.2434700467600939E-2</v>
      </c>
    </row>
    <row r="66" spans="1:12">
      <c r="A66" s="1022" t="s">
        <v>88</v>
      </c>
      <c r="B66" s="1031" t="s">
        <v>30</v>
      </c>
      <c r="C66" s="1150">
        <v>21518.639804078677</v>
      </c>
      <c r="D66" s="1150">
        <v>21286.428083487681</v>
      </c>
      <c r="E66" s="1166">
        <v>21949.012600160251</v>
      </c>
      <c r="F66" s="1166">
        <v>21712.156645157436</v>
      </c>
      <c r="G66" s="1152">
        <v>1.090890964328235</v>
      </c>
      <c r="H66" s="1167">
        <v>365.79310344827593</v>
      </c>
      <c r="I66" s="1153">
        <v>-1.6508952908381482</v>
      </c>
      <c r="J66" s="1168">
        <v>28.888888888888886</v>
      </c>
      <c r="K66" s="1168">
        <v>0.76709429969580745</v>
      </c>
      <c r="L66" s="1169">
        <v>0.14179033248952666</v>
      </c>
    </row>
    <row r="67" spans="1:12">
      <c r="A67" s="1029" t="s">
        <v>88</v>
      </c>
      <c r="B67" s="1032" t="s">
        <v>24</v>
      </c>
      <c r="C67" s="1170">
        <v>21304.202326732913</v>
      </c>
      <c r="D67" s="1170">
        <v>21188.333140573763</v>
      </c>
      <c r="E67" s="1171">
        <v>21730.286373267572</v>
      </c>
      <c r="F67" s="1171">
        <v>21612.099803385237</v>
      </c>
      <c r="G67" s="1172">
        <v>0.546853711381726</v>
      </c>
      <c r="H67" s="1173">
        <v>309.42582417582418</v>
      </c>
      <c r="I67" s="1173">
        <v>1.5645744928934053</v>
      </c>
      <c r="J67" s="1174">
        <v>-9.4527363184079594</v>
      </c>
      <c r="K67" s="1174">
        <v>9.6283560375611685</v>
      </c>
      <c r="L67" s="1175">
        <v>-1.5437415098577159</v>
      </c>
    </row>
    <row r="68" spans="1:12">
      <c r="A68" s="1022" t="s">
        <v>88</v>
      </c>
      <c r="B68" s="1031" t="s">
        <v>25</v>
      </c>
      <c r="C68" s="1150">
        <v>20887.713814335439</v>
      </c>
      <c r="D68" s="1150">
        <v>21333.2297973157</v>
      </c>
      <c r="E68" s="1166">
        <v>21305.468090622147</v>
      </c>
      <c r="F68" s="1166">
        <v>21759.894393262013</v>
      </c>
      <c r="G68" s="1152">
        <v>-2.08836630558547</v>
      </c>
      <c r="H68" s="1167">
        <v>283.69545454545454</v>
      </c>
      <c r="I68" s="1153">
        <v>4.9381770765292856</v>
      </c>
      <c r="J68" s="1168">
        <v>-20.863309352517987</v>
      </c>
      <c r="K68" s="1168">
        <v>1.4548340166644624</v>
      </c>
      <c r="L68" s="1169">
        <v>-0.47666045981716065</v>
      </c>
    </row>
    <row r="69" spans="1:12">
      <c r="A69" s="1022" t="s">
        <v>88</v>
      </c>
      <c r="B69" s="1031" t="s">
        <v>26</v>
      </c>
      <c r="C69" s="1150">
        <v>21437.140837413885</v>
      </c>
      <c r="D69" s="1150">
        <v>21254.866200874523</v>
      </c>
      <c r="E69" s="1166">
        <v>21865.883654162164</v>
      </c>
      <c r="F69" s="1166">
        <v>21679.963524892013</v>
      </c>
      <c r="G69" s="1152">
        <v>0.85756661470710194</v>
      </c>
      <c r="H69" s="1167">
        <v>307.30897009966776</v>
      </c>
      <c r="I69" s="1153">
        <v>1.6920554246796549</v>
      </c>
      <c r="J69" s="1168">
        <v>-6.5217391304347823</v>
      </c>
      <c r="K69" s="1168">
        <v>5.9714323502182252</v>
      </c>
      <c r="L69" s="1169">
        <v>-0.74016356446252196</v>
      </c>
    </row>
    <row r="70" spans="1:12">
      <c r="A70" s="1022" t="s">
        <v>88</v>
      </c>
      <c r="B70" s="1031" t="s">
        <v>31</v>
      </c>
      <c r="C70" s="1150">
        <v>21205.693686636485</v>
      </c>
      <c r="D70" s="1150">
        <v>20941.520856812378</v>
      </c>
      <c r="E70" s="1166">
        <v>21629.807560369216</v>
      </c>
      <c r="F70" s="1166">
        <v>21360.351273948625</v>
      </c>
      <c r="G70" s="1152">
        <v>1.261478722726922</v>
      </c>
      <c r="H70" s="1167">
        <v>332.16516516516521</v>
      </c>
      <c r="I70" s="1153">
        <v>-1.5526441231770201</v>
      </c>
      <c r="J70" s="1168">
        <v>-8.5164835164835164</v>
      </c>
      <c r="K70" s="1168">
        <v>2.2020896706784816</v>
      </c>
      <c r="L70" s="1169">
        <v>-0.32691748557803191</v>
      </c>
    </row>
    <row r="71" spans="1:12">
      <c r="A71" s="1029" t="s">
        <v>88</v>
      </c>
      <c r="B71" s="1032" t="s">
        <v>27</v>
      </c>
      <c r="C71" s="1170">
        <v>19593.854760913415</v>
      </c>
      <c r="D71" s="1170">
        <v>19503.067051342601</v>
      </c>
      <c r="E71" s="1171">
        <v>19985.731856131682</v>
      </c>
      <c r="F71" s="1171">
        <v>19893.128392369454</v>
      </c>
      <c r="G71" s="1172">
        <v>0.46550478102654458</v>
      </c>
      <c r="H71" s="1173">
        <v>270.79521531100482</v>
      </c>
      <c r="I71" s="1173">
        <v>0.92791956927398411</v>
      </c>
      <c r="J71" s="1174">
        <v>9.5785440613026809E-2</v>
      </c>
      <c r="K71" s="1174">
        <v>13.820923158312393</v>
      </c>
      <c r="L71" s="1175">
        <v>-0.6861288808733228</v>
      </c>
    </row>
    <row r="72" spans="1:12">
      <c r="A72" s="1022" t="s">
        <v>88</v>
      </c>
      <c r="B72" s="1031" t="s">
        <v>28</v>
      </c>
      <c r="C72" s="1150">
        <v>18816.71681917752</v>
      </c>
      <c r="D72" s="1150">
        <v>18551.700267705401</v>
      </c>
      <c r="E72" s="1166">
        <v>19193.051155561072</v>
      </c>
      <c r="F72" s="1166">
        <v>18922.734273059508</v>
      </c>
      <c r="G72" s="1152">
        <v>1.4285297177502332</v>
      </c>
      <c r="H72" s="1167">
        <v>239.86382978723407</v>
      </c>
      <c r="I72" s="1153">
        <v>1.863972168252412</v>
      </c>
      <c r="J72" s="1168">
        <v>-0.70422535211267612</v>
      </c>
      <c r="K72" s="1168">
        <v>4.6620817352202089</v>
      </c>
      <c r="L72" s="1169">
        <v>-0.27087178385156285</v>
      </c>
    </row>
    <row r="73" spans="1:12">
      <c r="A73" s="1022" t="s">
        <v>88</v>
      </c>
      <c r="B73" s="1031" t="s">
        <v>29</v>
      </c>
      <c r="C73" s="1150">
        <v>19913.916937315164</v>
      </c>
      <c r="D73" s="1150">
        <v>19908.646540457943</v>
      </c>
      <c r="E73" s="1166">
        <v>20312.195276061466</v>
      </c>
      <c r="F73" s="1166">
        <v>20306.819471267103</v>
      </c>
      <c r="G73" s="1152">
        <v>2.647290385365051E-2</v>
      </c>
      <c r="H73" s="1167">
        <v>280.87264573991041</v>
      </c>
      <c r="I73" s="1153">
        <v>0.10565791944331976</v>
      </c>
      <c r="J73" s="1153">
        <v>0.54102795311091079</v>
      </c>
      <c r="K73" s="1153">
        <v>7.3733633117312527</v>
      </c>
      <c r="L73" s="1154">
        <v>-0.33177112862169711</v>
      </c>
    </row>
    <row r="74" spans="1:12" ht="15" thickBot="1">
      <c r="A74" s="1040" t="s">
        <v>88</v>
      </c>
      <c r="B74" s="1041" t="s">
        <v>32</v>
      </c>
      <c r="C74" s="1155">
        <v>19966.469955142238</v>
      </c>
      <c r="D74" s="1155">
        <v>19904.36230516927</v>
      </c>
      <c r="E74" s="1193">
        <v>20365.799354245082</v>
      </c>
      <c r="F74" s="1193">
        <v>20302.449551272657</v>
      </c>
      <c r="G74" s="1157">
        <v>0.31203034300092136</v>
      </c>
      <c r="H74" s="1194">
        <v>309.94444444444446</v>
      </c>
      <c r="I74" s="1158">
        <v>1.8308851868136644</v>
      </c>
      <c r="J74" s="1158">
        <v>0.37174721189591076</v>
      </c>
      <c r="K74" s="1158">
        <v>1.785478111360931</v>
      </c>
      <c r="L74" s="1159">
        <v>-8.3485968400063948E-2</v>
      </c>
    </row>
    <row r="75" spans="1:12">
      <c r="A75" s="1042"/>
      <c r="B75" s="1042"/>
      <c r="C75" s="1195"/>
      <c r="D75" s="1195"/>
      <c r="E75" s="1195"/>
      <c r="F75" s="1195"/>
      <c r="G75" s="1042"/>
      <c r="H75" s="1042"/>
      <c r="I75" s="1042"/>
      <c r="J75" s="1042"/>
      <c r="K75" s="1042"/>
      <c r="L75" s="1196"/>
    </row>
    <row r="76" spans="1:12" ht="15" thickBot="1">
      <c r="A76" s="1000"/>
      <c r="B76" s="1000"/>
      <c r="C76" s="1196"/>
      <c r="D76" s="1196"/>
      <c r="E76" s="1196"/>
      <c r="F76" s="1196"/>
      <c r="G76" s="1196"/>
      <c r="H76" s="1196"/>
      <c r="I76" s="1196"/>
      <c r="J76" s="1196"/>
      <c r="K76" s="1196"/>
      <c r="L76" s="1197"/>
    </row>
    <row r="77" spans="1:12" ht="21" thickBot="1">
      <c r="A77" s="1004" t="s">
        <v>233</v>
      </c>
      <c r="B77" s="1005"/>
      <c r="C77" s="1005"/>
      <c r="D77" s="1005"/>
      <c r="E77" s="1005"/>
      <c r="F77" s="1005"/>
      <c r="G77" s="1005"/>
      <c r="H77" s="1005"/>
      <c r="I77" s="1005"/>
      <c r="J77" s="1005"/>
      <c r="K77" s="1005"/>
      <c r="L77" s="1006"/>
    </row>
    <row r="78" spans="1:12">
      <c r="A78" s="1007"/>
      <c r="B78" s="1103"/>
      <c r="C78" s="1008" t="s">
        <v>5</v>
      </c>
      <c r="D78" s="1008" t="s">
        <v>5</v>
      </c>
      <c r="E78" s="1008"/>
      <c r="F78" s="1008"/>
      <c r="G78" s="1113"/>
      <c r="H78" s="1237" t="s">
        <v>6</v>
      </c>
      <c r="I78" s="1238"/>
      <c r="J78" s="1114" t="s">
        <v>7</v>
      </c>
      <c r="K78" s="1115" t="s">
        <v>8</v>
      </c>
      <c r="L78" s="1116"/>
    </row>
    <row r="79" spans="1:12" ht="15">
      <c r="A79" s="1009" t="s">
        <v>9</v>
      </c>
      <c r="B79" s="1010" t="s">
        <v>10</v>
      </c>
      <c r="C79" s="1011" t="s">
        <v>36</v>
      </c>
      <c r="D79" s="1011" t="s">
        <v>36</v>
      </c>
      <c r="E79" s="1012" t="s">
        <v>37</v>
      </c>
      <c r="F79" s="1013"/>
      <c r="G79" s="1117"/>
      <c r="H79" s="1239" t="s">
        <v>11</v>
      </c>
      <c r="I79" s="1240"/>
      <c r="J79" s="1118" t="s">
        <v>12</v>
      </c>
      <c r="K79" s="1119" t="s">
        <v>13</v>
      </c>
      <c r="L79" s="1120"/>
    </row>
    <row r="80" spans="1:12" ht="26.5" thickBot="1">
      <c r="A80" s="1014" t="s">
        <v>14</v>
      </c>
      <c r="B80" s="1015" t="s">
        <v>15</v>
      </c>
      <c r="C80" s="1121" t="s">
        <v>533</v>
      </c>
      <c r="D80" s="1122" t="s">
        <v>529</v>
      </c>
      <c r="E80" s="1123" t="s">
        <v>533</v>
      </c>
      <c r="F80" s="1124" t="s">
        <v>529</v>
      </c>
      <c r="G80" s="1125" t="s">
        <v>16</v>
      </c>
      <c r="H80" s="1126" t="s">
        <v>533</v>
      </c>
      <c r="I80" s="1127" t="s">
        <v>16</v>
      </c>
      <c r="J80" s="1128" t="s">
        <v>16</v>
      </c>
      <c r="K80" s="1121" t="s">
        <v>533</v>
      </c>
      <c r="L80" s="1129" t="s">
        <v>17</v>
      </c>
    </row>
    <row r="81" spans="1:12" ht="15" thickBot="1">
      <c r="A81" s="1016" t="s">
        <v>18</v>
      </c>
      <c r="B81" s="1017" t="s">
        <v>19</v>
      </c>
      <c r="C81" s="1130">
        <v>19891.239581713187</v>
      </c>
      <c r="D81" s="1130">
        <v>19811.474608524313</v>
      </c>
      <c r="E81" s="1131">
        <v>20289.06437334745</v>
      </c>
      <c r="F81" s="1132">
        <v>20192.821851381206</v>
      </c>
      <c r="G81" s="1133">
        <v>0.47661749642812101</v>
      </c>
      <c r="H81" s="1134">
        <v>325.33694623655919</v>
      </c>
      <c r="I81" s="1134">
        <v>2.5744973202157557</v>
      </c>
      <c r="J81" s="1135">
        <v>3.6558181007579136</v>
      </c>
      <c r="K81" s="1134">
        <v>46.124851210157388</v>
      </c>
      <c r="L81" s="1136" t="s">
        <v>19</v>
      </c>
    </row>
    <row r="82" spans="1:12" ht="15" thickBot="1">
      <c r="A82" s="1018"/>
      <c r="B82" s="1019"/>
      <c r="C82" s="1137"/>
      <c r="D82" s="1137"/>
      <c r="E82" s="1137"/>
      <c r="F82" s="1137"/>
      <c r="G82" s="1138"/>
      <c r="H82" s="1135"/>
      <c r="I82" s="1135"/>
      <c r="J82" s="1135"/>
      <c r="K82" s="1135"/>
      <c r="L82" s="1139"/>
    </row>
    <row r="83" spans="1:12">
      <c r="A83" s="1020" t="s">
        <v>79</v>
      </c>
      <c r="B83" s="1021" t="s">
        <v>19</v>
      </c>
      <c r="C83" s="1140">
        <v>17642.822289835472</v>
      </c>
      <c r="D83" s="1140">
        <v>19691.175380567562</v>
      </c>
      <c r="E83" s="1141">
        <v>17995.678735632184</v>
      </c>
      <c r="F83" s="1141">
        <v>20084.998888178914</v>
      </c>
      <c r="G83" s="1142">
        <v>-10.402391178504898</v>
      </c>
      <c r="H83" s="1143">
        <v>217.5</v>
      </c>
      <c r="I83" s="1143">
        <v>-16.613418530351431</v>
      </c>
      <c r="J83" s="1143">
        <v>-33.333333333333329</v>
      </c>
      <c r="K83" s="1143">
        <v>2.6451527575717497E-2</v>
      </c>
      <c r="L83" s="1144" t="s">
        <v>72</v>
      </c>
    </row>
    <row r="84" spans="1:12">
      <c r="A84" s="1022" t="s">
        <v>80</v>
      </c>
      <c r="B84" s="1023" t="s">
        <v>19</v>
      </c>
      <c r="C84" s="1145">
        <v>20751.470750806551</v>
      </c>
      <c r="D84" s="1145">
        <v>20662.155026192238</v>
      </c>
      <c r="E84" s="1146">
        <v>21166.500165822683</v>
      </c>
      <c r="F84" s="1146">
        <v>21226.065093377638</v>
      </c>
      <c r="G84" s="1147">
        <v>-0.28062161918809292</v>
      </c>
      <c r="H84" s="1148">
        <v>365.989277736411</v>
      </c>
      <c r="I84" s="1148">
        <v>4.3004125481413791</v>
      </c>
      <c r="J84" s="1148">
        <v>12.010008340283569</v>
      </c>
      <c r="K84" s="1148">
        <v>17.762200767094299</v>
      </c>
      <c r="L84" s="1149">
        <v>1.1013239519758393</v>
      </c>
    </row>
    <row r="85" spans="1:12">
      <c r="A85" s="1024" t="s">
        <v>81</v>
      </c>
      <c r="B85" s="1025" t="s">
        <v>19</v>
      </c>
      <c r="C85" s="1150">
        <v>20831.423481101057</v>
      </c>
      <c r="D85" s="1150">
        <v>20662.747141936812</v>
      </c>
      <c r="E85" s="1151">
        <v>21248.051950723078</v>
      </c>
      <c r="F85" s="1151">
        <v>21076.002084775551</v>
      </c>
      <c r="G85" s="1152">
        <v>0.81633065538463212</v>
      </c>
      <c r="H85" s="1153">
        <v>407.7219917012448</v>
      </c>
      <c r="I85" s="1153">
        <v>-0.95404192581717939</v>
      </c>
      <c r="J85" s="1153">
        <v>-3.4068136272545089</v>
      </c>
      <c r="K85" s="1153">
        <v>3.1874090728739581</v>
      </c>
      <c r="L85" s="1154">
        <v>-0.27955403419197644</v>
      </c>
    </row>
    <row r="86" spans="1:12">
      <c r="A86" s="1024" t="s">
        <v>82</v>
      </c>
      <c r="B86" s="1025" t="s">
        <v>19</v>
      </c>
      <c r="C86" s="1150" t="s">
        <v>471</v>
      </c>
      <c r="D86" s="1150" t="s">
        <v>471</v>
      </c>
      <c r="E86" s="1151" t="s">
        <v>471</v>
      </c>
      <c r="F86" s="1151" t="s">
        <v>471</v>
      </c>
      <c r="G86" s="1152" t="s">
        <v>72</v>
      </c>
      <c r="H86" s="1153" t="s">
        <v>471</v>
      </c>
      <c r="I86" s="1153" t="s">
        <v>72</v>
      </c>
      <c r="J86" s="1153" t="s">
        <v>72</v>
      </c>
      <c r="K86" s="1153">
        <v>0.21161222060573998</v>
      </c>
      <c r="L86" s="1154" t="s">
        <v>72</v>
      </c>
    </row>
    <row r="87" spans="1:12">
      <c r="A87" s="1024" t="s">
        <v>71</v>
      </c>
      <c r="B87" s="1025" t="s">
        <v>19</v>
      </c>
      <c r="C87" s="1150">
        <v>17439.568387840372</v>
      </c>
      <c r="D87" s="1150">
        <v>17222.715167528404</v>
      </c>
      <c r="E87" s="1151">
        <v>17788.359755597179</v>
      </c>
      <c r="F87" s="1151">
        <v>17567.169470878969</v>
      </c>
      <c r="G87" s="1152">
        <v>1.2591116917547607</v>
      </c>
      <c r="H87" s="1153">
        <v>276.69385796545106</v>
      </c>
      <c r="I87" s="1153">
        <v>0.35672603148639542</v>
      </c>
      <c r="J87" s="1153">
        <v>4.9874055415617136</v>
      </c>
      <c r="K87" s="1153">
        <v>13.781245866948815</v>
      </c>
      <c r="L87" s="1154">
        <v>-1.0180520878600774E-2</v>
      </c>
    </row>
    <row r="88" spans="1:12" ht="15" thickBot="1">
      <c r="A88" s="1026" t="s">
        <v>83</v>
      </c>
      <c r="B88" s="1027" t="s">
        <v>19</v>
      </c>
      <c r="C88" s="1155">
        <v>20650.392704228187</v>
      </c>
      <c r="D88" s="1155">
        <v>20508.171464384417</v>
      </c>
      <c r="E88" s="1156">
        <v>21063.400558312751</v>
      </c>
      <c r="F88" s="1156">
        <v>20918.334893672105</v>
      </c>
      <c r="G88" s="1157">
        <v>0.69348571661183711</v>
      </c>
      <c r="H88" s="1158">
        <v>298.11855364552463</v>
      </c>
      <c r="I88" s="1158">
        <v>2.0054468801659784</v>
      </c>
      <c r="J88" s="1158">
        <v>-8.1654872074033751</v>
      </c>
      <c r="K88" s="1158">
        <v>11.155931755058855</v>
      </c>
      <c r="L88" s="1159">
        <v>-1.6072169978071216</v>
      </c>
    </row>
    <row r="89" spans="1:12" ht="15" thickBot="1">
      <c r="A89" s="1018"/>
      <c r="B89" s="1028"/>
      <c r="C89" s="1137"/>
      <c r="D89" s="1137"/>
      <c r="E89" s="1137"/>
      <c r="F89" s="1137"/>
      <c r="G89" s="1138"/>
      <c r="H89" s="1135"/>
      <c r="I89" s="1135"/>
      <c r="J89" s="1135"/>
      <c r="K89" s="1135"/>
      <c r="L89" s="1139"/>
    </row>
    <row r="90" spans="1:12">
      <c r="A90" s="1029" t="s">
        <v>84</v>
      </c>
      <c r="B90" s="1030" t="s">
        <v>21</v>
      </c>
      <c r="C90" s="1160" t="s">
        <v>72</v>
      </c>
      <c r="D90" s="1160" t="s">
        <v>72</v>
      </c>
      <c r="E90" s="1161" t="s">
        <v>72</v>
      </c>
      <c r="F90" s="1161" t="s">
        <v>72</v>
      </c>
      <c r="G90" s="1162" t="s">
        <v>72</v>
      </c>
      <c r="H90" s="1163" t="s">
        <v>72</v>
      </c>
      <c r="I90" s="1163" t="s">
        <v>72</v>
      </c>
      <c r="J90" s="1164" t="s">
        <v>72</v>
      </c>
      <c r="K90" s="1164" t="s">
        <v>72</v>
      </c>
      <c r="L90" s="1165" t="s">
        <v>72</v>
      </c>
    </row>
    <row r="91" spans="1:12">
      <c r="A91" s="1022" t="s">
        <v>84</v>
      </c>
      <c r="B91" s="1031" t="s">
        <v>22</v>
      </c>
      <c r="C91" s="1150" t="s">
        <v>72</v>
      </c>
      <c r="D91" s="1150" t="s">
        <v>72</v>
      </c>
      <c r="E91" s="1166" t="s">
        <v>72</v>
      </c>
      <c r="F91" s="1166" t="s">
        <v>72</v>
      </c>
      <c r="G91" s="1152" t="s">
        <v>72</v>
      </c>
      <c r="H91" s="1167" t="s">
        <v>72</v>
      </c>
      <c r="I91" s="1153" t="s">
        <v>72</v>
      </c>
      <c r="J91" s="1168" t="s">
        <v>72</v>
      </c>
      <c r="K91" s="1168" t="s">
        <v>72</v>
      </c>
      <c r="L91" s="1169" t="s">
        <v>72</v>
      </c>
    </row>
    <row r="92" spans="1:12">
      <c r="A92" s="1022" t="s">
        <v>84</v>
      </c>
      <c r="B92" s="1031" t="s">
        <v>23</v>
      </c>
      <c r="C92" s="1150" t="s">
        <v>72</v>
      </c>
      <c r="D92" s="1150" t="s">
        <v>72</v>
      </c>
      <c r="E92" s="1166" t="s">
        <v>72</v>
      </c>
      <c r="F92" s="1166" t="s">
        <v>72</v>
      </c>
      <c r="G92" s="1152" t="s">
        <v>72</v>
      </c>
      <c r="H92" s="1167" t="s">
        <v>72</v>
      </c>
      <c r="I92" s="1153" t="s">
        <v>72</v>
      </c>
      <c r="J92" s="1168" t="s">
        <v>72</v>
      </c>
      <c r="K92" s="1168" t="s">
        <v>72</v>
      </c>
      <c r="L92" s="1169" t="s">
        <v>72</v>
      </c>
    </row>
    <row r="93" spans="1:12">
      <c r="A93" s="1029" t="s">
        <v>84</v>
      </c>
      <c r="B93" s="1032" t="s">
        <v>24</v>
      </c>
      <c r="C93" s="1170" t="s">
        <v>471</v>
      </c>
      <c r="D93" s="1170" t="s">
        <v>72</v>
      </c>
      <c r="E93" s="1171" t="s">
        <v>471</v>
      </c>
      <c r="F93" s="1171" t="s">
        <v>72</v>
      </c>
      <c r="G93" s="1172" t="s">
        <v>72</v>
      </c>
      <c r="H93" s="1173" t="s">
        <v>471</v>
      </c>
      <c r="I93" s="1173" t="s">
        <v>72</v>
      </c>
      <c r="J93" s="1174" t="s">
        <v>72</v>
      </c>
      <c r="K93" s="1174">
        <v>6.6128818939293742E-3</v>
      </c>
      <c r="L93" s="1175" t="s">
        <v>72</v>
      </c>
    </row>
    <row r="94" spans="1:12">
      <c r="A94" s="1022" t="s">
        <v>84</v>
      </c>
      <c r="B94" s="1031" t="s">
        <v>25</v>
      </c>
      <c r="C94" s="1150" t="s">
        <v>72</v>
      </c>
      <c r="D94" s="1150" t="s">
        <v>72</v>
      </c>
      <c r="E94" s="1166" t="s">
        <v>72</v>
      </c>
      <c r="F94" s="1166" t="s">
        <v>72</v>
      </c>
      <c r="G94" s="1152" t="s">
        <v>72</v>
      </c>
      <c r="H94" s="1167" t="s">
        <v>72</v>
      </c>
      <c r="I94" s="1153" t="s">
        <v>72</v>
      </c>
      <c r="J94" s="1168" t="s">
        <v>72</v>
      </c>
      <c r="K94" s="1168" t="s">
        <v>72</v>
      </c>
      <c r="L94" s="1169" t="s">
        <v>72</v>
      </c>
    </row>
    <row r="95" spans="1:12">
      <c r="A95" s="1022" t="s">
        <v>84</v>
      </c>
      <c r="B95" s="1031" t="s">
        <v>26</v>
      </c>
      <c r="C95" s="1150" t="s">
        <v>471</v>
      </c>
      <c r="D95" s="1150" t="s">
        <v>72</v>
      </c>
      <c r="E95" s="1166" t="s">
        <v>471</v>
      </c>
      <c r="F95" s="1166" t="s">
        <v>72</v>
      </c>
      <c r="G95" s="1152" t="s">
        <v>72</v>
      </c>
      <c r="H95" s="1167" t="s">
        <v>471</v>
      </c>
      <c r="I95" s="1153" t="s">
        <v>72</v>
      </c>
      <c r="J95" s="1168" t="s">
        <v>72</v>
      </c>
      <c r="K95" s="1168">
        <v>6.6128818939293742E-3</v>
      </c>
      <c r="L95" s="1169" t="s">
        <v>72</v>
      </c>
    </row>
    <row r="96" spans="1:12">
      <c r="A96" s="1029" t="s">
        <v>84</v>
      </c>
      <c r="B96" s="1032" t="s">
        <v>27</v>
      </c>
      <c r="C96" s="1170" t="s">
        <v>471</v>
      </c>
      <c r="D96" s="1170" t="s">
        <v>471</v>
      </c>
      <c r="E96" s="1171" t="s">
        <v>471</v>
      </c>
      <c r="F96" s="1171" t="s">
        <v>471</v>
      </c>
      <c r="G96" s="1172" t="s">
        <v>72</v>
      </c>
      <c r="H96" s="1173" t="s">
        <v>471</v>
      </c>
      <c r="I96" s="1173" t="s">
        <v>72</v>
      </c>
      <c r="J96" s="1174" t="s">
        <v>72</v>
      </c>
      <c r="K96" s="1174">
        <v>1.9838645681788124E-2</v>
      </c>
      <c r="L96" s="1175" t="s">
        <v>72</v>
      </c>
    </row>
    <row r="97" spans="1:12">
      <c r="A97" s="1022" t="s">
        <v>84</v>
      </c>
      <c r="B97" s="1031" t="s">
        <v>28</v>
      </c>
      <c r="C97" s="1150" t="s">
        <v>471</v>
      </c>
      <c r="D97" s="1150" t="s">
        <v>471</v>
      </c>
      <c r="E97" s="1166" t="s">
        <v>471</v>
      </c>
      <c r="F97" s="1166" t="s">
        <v>471</v>
      </c>
      <c r="G97" s="1152" t="s">
        <v>72</v>
      </c>
      <c r="H97" s="1167" t="s">
        <v>471</v>
      </c>
      <c r="I97" s="1153" t="s">
        <v>72</v>
      </c>
      <c r="J97" s="1168" t="s">
        <v>72</v>
      </c>
      <c r="K97" s="1168">
        <v>1.9838645681788124E-2</v>
      </c>
      <c r="L97" s="1169" t="s">
        <v>72</v>
      </c>
    </row>
    <row r="98" spans="1:12" ht="15" thickBot="1">
      <c r="A98" s="1033" t="s">
        <v>84</v>
      </c>
      <c r="B98" s="1034" t="s">
        <v>29</v>
      </c>
      <c r="C98" s="1176" t="s">
        <v>72</v>
      </c>
      <c r="D98" s="1176" t="s">
        <v>471</v>
      </c>
      <c r="E98" s="1177" t="s">
        <v>72</v>
      </c>
      <c r="F98" s="1177" t="s">
        <v>471</v>
      </c>
      <c r="G98" s="1178" t="s">
        <v>72</v>
      </c>
      <c r="H98" s="1179" t="s">
        <v>72</v>
      </c>
      <c r="I98" s="1168" t="s">
        <v>72</v>
      </c>
      <c r="J98" s="1168" t="s">
        <v>72</v>
      </c>
      <c r="K98" s="1168">
        <v>0</v>
      </c>
      <c r="L98" s="1169" t="s">
        <v>72</v>
      </c>
    </row>
    <row r="99" spans="1:12" ht="15" thickBot="1">
      <c r="A99" s="1018"/>
      <c r="B99" s="1028"/>
      <c r="C99" s="1137"/>
      <c r="D99" s="1137"/>
      <c r="E99" s="1137"/>
      <c r="F99" s="1137"/>
      <c r="G99" s="1138"/>
      <c r="H99" s="1135"/>
      <c r="I99" s="1135"/>
      <c r="J99" s="1135"/>
      <c r="K99" s="1135"/>
      <c r="L99" s="1139"/>
    </row>
    <row r="100" spans="1:12">
      <c r="A100" s="1029" t="s">
        <v>85</v>
      </c>
      <c r="B100" s="1030" t="s">
        <v>21</v>
      </c>
      <c r="C100" s="1160">
        <v>21482.88528763541</v>
      </c>
      <c r="D100" s="1160">
        <v>21512.508021794572</v>
      </c>
      <c r="E100" s="1161">
        <v>21912.542993388121</v>
      </c>
      <c r="F100" s="1161">
        <v>21942.758182230467</v>
      </c>
      <c r="G100" s="1162">
        <v>-0.13770004933479824</v>
      </c>
      <c r="H100" s="1163">
        <v>424.75233644859816</v>
      </c>
      <c r="I100" s="1163">
        <v>0.846881978165543</v>
      </c>
      <c r="J100" s="1164">
        <v>20.224719101123593</v>
      </c>
      <c r="K100" s="1164">
        <v>1.4151567253008861</v>
      </c>
      <c r="L100" s="1165">
        <v>0.17844443460401971</v>
      </c>
    </row>
    <row r="101" spans="1:12">
      <c r="A101" s="1022" t="s">
        <v>85</v>
      </c>
      <c r="B101" s="1031" t="s">
        <v>22</v>
      </c>
      <c r="C101" s="1150">
        <v>21899.520094276872</v>
      </c>
      <c r="D101" s="1150">
        <v>21681.404153129344</v>
      </c>
      <c r="E101" s="1166">
        <v>22337.510496162409</v>
      </c>
      <c r="F101" s="1166">
        <v>22115.032236191932</v>
      </c>
      <c r="G101" s="1152">
        <v>1.0060046831240206</v>
      </c>
      <c r="H101" s="1167">
        <v>422.58552631578948</v>
      </c>
      <c r="I101" s="1153">
        <v>-2.7463010287314477E-2</v>
      </c>
      <c r="J101" s="1168">
        <v>22.58064516129032</v>
      </c>
      <c r="K101" s="1168">
        <v>1.0051580478772648</v>
      </c>
      <c r="L101" s="1169">
        <v>0.14362813750416681</v>
      </c>
    </row>
    <row r="102" spans="1:12">
      <c r="A102" s="1022" t="s">
        <v>85</v>
      </c>
      <c r="B102" s="1031" t="s">
        <v>23</v>
      </c>
      <c r="C102" s="1150">
        <v>20479.221038647982</v>
      </c>
      <c r="D102" s="1150">
        <v>21120.031930115547</v>
      </c>
      <c r="E102" s="1166">
        <v>20888.805459420942</v>
      </c>
      <c r="F102" s="1166">
        <v>21542.432568717861</v>
      </c>
      <c r="G102" s="1152">
        <v>-3.0341378914007207</v>
      </c>
      <c r="H102" s="1167">
        <v>430.06451612903231</v>
      </c>
      <c r="I102" s="1153">
        <v>2.9592297879400093</v>
      </c>
      <c r="J102" s="1168">
        <v>14.814814814814813</v>
      </c>
      <c r="K102" s="1168">
        <v>0.40999867742362123</v>
      </c>
      <c r="L102" s="1169">
        <v>3.4816297099852733E-2</v>
      </c>
    </row>
    <row r="103" spans="1:12">
      <c r="A103" s="1029" t="s">
        <v>85</v>
      </c>
      <c r="B103" s="1032" t="s">
        <v>24</v>
      </c>
      <c r="C103" s="1170">
        <v>20801.11306011644</v>
      </c>
      <c r="D103" s="1170">
        <v>20801.11306011644</v>
      </c>
      <c r="E103" s="1171">
        <v>21217.135321318769</v>
      </c>
      <c r="F103" s="1171">
        <v>21629.504127866461</v>
      </c>
      <c r="G103" s="1172">
        <v>-1.9065106814742721</v>
      </c>
      <c r="H103" s="1173">
        <v>378.21422708618326</v>
      </c>
      <c r="I103" s="1173">
        <v>5.1093893689107919</v>
      </c>
      <c r="J103" s="1174">
        <v>42.079689018464528</v>
      </c>
      <c r="K103" s="1174">
        <v>9.6911043351451678</v>
      </c>
      <c r="L103" s="1175">
        <v>-0.21074323991256882</v>
      </c>
    </row>
    <row r="104" spans="1:12">
      <c r="A104" s="1022" t="s">
        <v>85</v>
      </c>
      <c r="B104" s="1031" t="s">
        <v>25</v>
      </c>
      <c r="C104" s="1150">
        <v>21846.524055320155</v>
      </c>
      <c r="D104" s="1150">
        <v>21076.394552157282</v>
      </c>
      <c r="E104" s="1166">
        <v>22283.454536426558</v>
      </c>
      <c r="F104" s="1166">
        <v>21497.922443200434</v>
      </c>
      <c r="G104" s="1152">
        <v>3.6539907300418202</v>
      </c>
      <c r="H104" s="1167">
        <v>365.53000000000003</v>
      </c>
      <c r="I104" s="1153">
        <v>-2.2441587014447228</v>
      </c>
      <c r="J104" s="1168">
        <v>27.97074954296161</v>
      </c>
      <c r="K104" s="1168">
        <v>4.6290173257505618</v>
      </c>
      <c r="L104" s="1169">
        <v>0.82855876950794372</v>
      </c>
    </row>
    <row r="105" spans="1:12">
      <c r="A105" s="1022" t="s">
        <v>85</v>
      </c>
      <c r="B105" s="1031" t="s">
        <v>26</v>
      </c>
      <c r="C105" s="1150">
        <v>21342.498224855539</v>
      </c>
      <c r="D105" s="1150">
        <v>20679.856073902029</v>
      </c>
      <c r="E105" s="1166">
        <v>21769.348189352651</v>
      </c>
      <c r="F105" s="1166">
        <v>21093.453195380065</v>
      </c>
      <c r="G105" s="1152">
        <v>3.2042880210842966</v>
      </c>
      <c r="H105" s="1167">
        <v>392.26359832635984</v>
      </c>
      <c r="I105" s="1153">
        <v>-1.8023976255258398</v>
      </c>
      <c r="J105" s="1168">
        <v>2.5751072961373391</v>
      </c>
      <c r="K105" s="1168">
        <v>1.5804787726491205</v>
      </c>
      <c r="L105" s="1169">
        <v>-3.8363720229362075E-2</v>
      </c>
    </row>
    <row r="106" spans="1:12">
      <c r="A106" s="1029" t="s">
        <v>85</v>
      </c>
      <c r="B106" s="1032" t="s">
        <v>27</v>
      </c>
      <c r="C106" s="1170">
        <v>20474.547611830134</v>
      </c>
      <c r="D106" s="1170">
        <v>20307.334686757058</v>
      </c>
      <c r="E106" s="1171">
        <v>20884.038564066737</v>
      </c>
      <c r="F106" s="1171">
        <v>20713.481380492198</v>
      </c>
      <c r="G106" s="1172">
        <v>0.82341147990298236</v>
      </c>
      <c r="H106" s="1173">
        <v>335.84257425742578</v>
      </c>
      <c r="I106" s="1173">
        <v>0.95085973247104105</v>
      </c>
      <c r="J106" s="1174">
        <v>-15.197313182199832</v>
      </c>
      <c r="K106" s="1174">
        <v>6.6790107128686689</v>
      </c>
      <c r="L106" s="1175">
        <v>-1.5958451198277803</v>
      </c>
    </row>
    <row r="107" spans="1:12">
      <c r="A107" s="1022" t="s">
        <v>85</v>
      </c>
      <c r="B107" s="1031" t="s">
        <v>28</v>
      </c>
      <c r="C107" s="1150">
        <v>20429.862182325181</v>
      </c>
      <c r="D107" s="1150">
        <v>20257.00754479269</v>
      </c>
      <c r="E107" s="1166">
        <v>20838.459425971687</v>
      </c>
      <c r="F107" s="1166">
        <v>20662.147695688549</v>
      </c>
      <c r="G107" s="1152">
        <v>0.85330785976294143</v>
      </c>
      <c r="H107" s="1167">
        <v>325.48677248677257</v>
      </c>
      <c r="I107" s="1153">
        <v>1.1330308510977183</v>
      </c>
      <c r="J107" s="1168">
        <v>-15.53072625698324</v>
      </c>
      <c r="K107" s="1168">
        <v>4.9993387118106076</v>
      </c>
      <c r="L107" s="1169">
        <v>-1.2189618509629625</v>
      </c>
    </row>
    <row r="108" spans="1:12" ht="15" thickBot="1">
      <c r="A108" s="1033" t="s">
        <v>85</v>
      </c>
      <c r="B108" s="1034" t="s">
        <v>29</v>
      </c>
      <c r="C108" s="1176">
        <v>20592.611609204039</v>
      </c>
      <c r="D108" s="1176">
        <v>20441.346392540414</v>
      </c>
      <c r="E108" s="1177">
        <v>21004.463841388122</v>
      </c>
      <c r="F108" s="1177">
        <v>20850.173320391219</v>
      </c>
      <c r="G108" s="1178">
        <v>0.73999634739730824</v>
      </c>
      <c r="H108" s="1179">
        <v>366.66535433070862</v>
      </c>
      <c r="I108" s="1168">
        <v>0.33182177037895794</v>
      </c>
      <c r="J108" s="1168">
        <v>-14.189189189189189</v>
      </c>
      <c r="K108" s="1168">
        <v>1.679672001058061</v>
      </c>
      <c r="L108" s="1169">
        <v>-0.37688326886481804</v>
      </c>
    </row>
    <row r="109" spans="1:12" ht="15" thickBot="1">
      <c r="A109" s="1035"/>
      <c r="B109" s="1036"/>
      <c r="C109" s="1180"/>
      <c r="D109" s="1180"/>
      <c r="E109" s="1180"/>
      <c r="F109" s="1180"/>
      <c r="G109" s="1181"/>
      <c r="H109" s="1182"/>
      <c r="I109" s="1182"/>
      <c r="J109" s="1182"/>
      <c r="K109" s="1182"/>
      <c r="L109" s="1183"/>
    </row>
    <row r="110" spans="1:12">
      <c r="A110" s="1022" t="s">
        <v>86</v>
      </c>
      <c r="B110" s="1037" t="s">
        <v>26</v>
      </c>
      <c r="C110" s="1184">
        <v>21080.497159528659</v>
      </c>
      <c r="D110" s="1184">
        <v>20905.351451903578</v>
      </c>
      <c r="E110" s="1185">
        <v>21502.107102719234</v>
      </c>
      <c r="F110" s="1185">
        <v>21323.458480941648</v>
      </c>
      <c r="G110" s="1186">
        <v>0.83780322004170649</v>
      </c>
      <c r="H110" s="1187">
        <v>432.21264367816093</v>
      </c>
      <c r="I110" s="1188">
        <v>1.3150599756470298</v>
      </c>
      <c r="J110" s="1188">
        <v>-25.641025641025639</v>
      </c>
      <c r="K110" s="1188">
        <v>1.1506414495437112</v>
      </c>
      <c r="L110" s="1189">
        <v>-0.47514886519261901</v>
      </c>
    </row>
    <row r="111" spans="1:12" ht="15" thickBot="1">
      <c r="A111" s="1033" t="s">
        <v>86</v>
      </c>
      <c r="B111" s="1034" t="s">
        <v>29</v>
      </c>
      <c r="C111" s="1176">
        <v>20677.021493035503</v>
      </c>
      <c r="D111" s="1176">
        <v>20433.384191199679</v>
      </c>
      <c r="E111" s="1177">
        <v>21090.561922896213</v>
      </c>
      <c r="F111" s="1177">
        <v>20842.051875023681</v>
      </c>
      <c r="G111" s="1178">
        <v>1.192349243551867</v>
      </c>
      <c r="H111" s="1179">
        <v>393.88636363636363</v>
      </c>
      <c r="I111" s="1168">
        <v>-1.1441770242486156</v>
      </c>
      <c r="J111" s="1168">
        <v>16.226415094339622</v>
      </c>
      <c r="K111" s="1168">
        <v>2.0367676233302472</v>
      </c>
      <c r="L111" s="1169">
        <v>0.19559483100064257</v>
      </c>
    </row>
    <row r="112" spans="1:12" ht="15" thickBot="1">
      <c r="A112" s="1035"/>
      <c r="B112" s="1036"/>
      <c r="C112" s="1180"/>
      <c r="D112" s="1180"/>
      <c r="E112" s="1180"/>
      <c r="F112" s="1180"/>
      <c r="G112" s="1181"/>
      <c r="H112" s="1182"/>
      <c r="I112" s="1182"/>
      <c r="J112" s="1182"/>
      <c r="K112" s="1182"/>
      <c r="L112" s="1183"/>
    </row>
    <row r="113" spans="1:12">
      <c r="A113" s="1029" t="s">
        <v>87</v>
      </c>
      <c r="B113" s="1030" t="s">
        <v>21</v>
      </c>
      <c r="C113" s="1160" t="s">
        <v>72</v>
      </c>
      <c r="D113" s="1160" t="s">
        <v>72</v>
      </c>
      <c r="E113" s="1161" t="s">
        <v>72</v>
      </c>
      <c r="F113" s="1161" t="s">
        <v>72</v>
      </c>
      <c r="G113" s="1162" t="s">
        <v>72</v>
      </c>
      <c r="H113" s="1163" t="s">
        <v>72</v>
      </c>
      <c r="I113" s="1163" t="s">
        <v>72</v>
      </c>
      <c r="J113" s="1164" t="s">
        <v>72</v>
      </c>
      <c r="K113" s="1164" t="s">
        <v>72</v>
      </c>
      <c r="L113" s="1165" t="s">
        <v>72</v>
      </c>
    </row>
    <row r="114" spans="1:12">
      <c r="A114" s="1024" t="s">
        <v>87</v>
      </c>
      <c r="B114" s="1031" t="s">
        <v>22</v>
      </c>
      <c r="C114" s="1150" t="s">
        <v>72</v>
      </c>
      <c r="D114" s="1150" t="s">
        <v>72</v>
      </c>
      <c r="E114" s="1166" t="s">
        <v>72</v>
      </c>
      <c r="F114" s="1166" t="s">
        <v>72</v>
      </c>
      <c r="G114" s="1152" t="s">
        <v>72</v>
      </c>
      <c r="H114" s="1167" t="s">
        <v>72</v>
      </c>
      <c r="I114" s="1153" t="s">
        <v>72</v>
      </c>
      <c r="J114" s="1168" t="s">
        <v>72</v>
      </c>
      <c r="K114" s="1168" t="s">
        <v>72</v>
      </c>
      <c r="L114" s="1169" t="s">
        <v>72</v>
      </c>
    </row>
    <row r="115" spans="1:12">
      <c r="A115" s="1024" t="s">
        <v>87</v>
      </c>
      <c r="B115" s="1031" t="s">
        <v>23</v>
      </c>
      <c r="C115" s="1150" t="s">
        <v>72</v>
      </c>
      <c r="D115" s="1150" t="s">
        <v>72</v>
      </c>
      <c r="E115" s="1166" t="s">
        <v>72</v>
      </c>
      <c r="F115" s="1166" t="s">
        <v>72</v>
      </c>
      <c r="G115" s="1152" t="s">
        <v>72</v>
      </c>
      <c r="H115" s="1167" t="s">
        <v>72</v>
      </c>
      <c r="I115" s="1153" t="s">
        <v>72</v>
      </c>
      <c r="J115" s="1168" t="s">
        <v>72</v>
      </c>
      <c r="K115" s="1168" t="s">
        <v>72</v>
      </c>
      <c r="L115" s="1169" t="s">
        <v>72</v>
      </c>
    </row>
    <row r="116" spans="1:12">
      <c r="A116" s="1024" t="s">
        <v>87</v>
      </c>
      <c r="B116" s="1031" t="s">
        <v>30</v>
      </c>
      <c r="C116" s="1150" t="s">
        <v>72</v>
      </c>
      <c r="D116" s="1150" t="s">
        <v>72</v>
      </c>
      <c r="E116" s="1166" t="s">
        <v>72</v>
      </c>
      <c r="F116" s="1166" t="s">
        <v>72</v>
      </c>
      <c r="G116" s="1152" t="s">
        <v>72</v>
      </c>
      <c r="H116" s="1167" t="s">
        <v>72</v>
      </c>
      <c r="I116" s="1153" t="s">
        <v>72</v>
      </c>
      <c r="J116" s="1168" t="s">
        <v>72</v>
      </c>
      <c r="K116" s="1168" t="s">
        <v>72</v>
      </c>
      <c r="L116" s="1169" t="s">
        <v>72</v>
      </c>
    </row>
    <row r="117" spans="1:12">
      <c r="A117" s="1038" t="s">
        <v>87</v>
      </c>
      <c r="B117" s="1032" t="s">
        <v>24</v>
      </c>
      <c r="C117" s="1170" t="s">
        <v>471</v>
      </c>
      <c r="D117" s="1170" t="s">
        <v>471</v>
      </c>
      <c r="E117" s="1171" t="s">
        <v>471</v>
      </c>
      <c r="F117" s="1171" t="s">
        <v>471</v>
      </c>
      <c r="G117" s="1172" t="s">
        <v>471</v>
      </c>
      <c r="H117" s="1173" t="s">
        <v>471</v>
      </c>
      <c r="I117" s="1173" t="s">
        <v>72</v>
      </c>
      <c r="J117" s="1174" t="s">
        <v>72</v>
      </c>
      <c r="K117" s="1174">
        <v>3.9677291363576249E-2</v>
      </c>
      <c r="L117" s="1175" t="s">
        <v>72</v>
      </c>
    </row>
    <row r="118" spans="1:12">
      <c r="A118" s="1024" t="s">
        <v>87</v>
      </c>
      <c r="B118" s="1031" t="s">
        <v>26</v>
      </c>
      <c r="C118" s="1150" t="s">
        <v>471</v>
      </c>
      <c r="D118" s="1150" t="s">
        <v>72</v>
      </c>
      <c r="E118" s="1166" t="s">
        <v>471</v>
      </c>
      <c r="F118" s="1166" t="s">
        <v>72</v>
      </c>
      <c r="G118" s="1152" t="s">
        <v>72</v>
      </c>
      <c r="H118" s="1167" t="s">
        <v>471</v>
      </c>
      <c r="I118" s="1153" t="s">
        <v>72</v>
      </c>
      <c r="J118" s="1168" t="s">
        <v>72</v>
      </c>
      <c r="K118" s="1168" t="s">
        <v>72</v>
      </c>
      <c r="L118" s="1169" t="s">
        <v>72</v>
      </c>
    </row>
    <row r="119" spans="1:12">
      <c r="A119" s="1024" t="s">
        <v>87</v>
      </c>
      <c r="B119" s="1031" t="s">
        <v>31</v>
      </c>
      <c r="C119" s="1150" t="s">
        <v>471</v>
      </c>
      <c r="D119" s="1150" t="s">
        <v>471</v>
      </c>
      <c r="E119" s="1166" t="s">
        <v>471</v>
      </c>
      <c r="F119" s="1166" t="s">
        <v>471</v>
      </c>
      <c r="G119" s="1152" t="s">
        <v>471</v>
      </c>
      <c r="H119" s="1167" t="s">
        <v>471</v>
      </c>
      <c r="I119" s="1153" t="s">
        <v>72</v>
      </c>
      <c r="J119" s="1168" t="s">
        <v>72</v>
      </c>
      <c r="K119" s="1168">
        <v>1.3225763787858748E-2</v>
      </c>
      <c r="L119" s="1169" t="s">
        <v>72</v>
      </c>
    </row>
    <row r="120" spans="1:12">
      <c r="A120" s="1038" t="s">
        <v>87</v>
      </c>
      <c r="B120" s="1032" t="s">
        <v>27</v>
      </c>
      <c r="C120" s="1170" t="s">
        <v>471</v>
      </c>
      <c r="D120" s="1170" t="s">
        <v>471</v>
      </c>
      <c r="E120" s="1171" t="s">
        <v>471</v>
      </c>
      <c r="F120" s="1171" t="s">
        <v>471</v>
      </c>
      <c r="G120" s="1172" t="s">
        <v>471</v>
      </c>
      <c r="H120" s="1173" t="s">
        <v>471</v>
      </c>
      <c r="I120" s="1173" t="s">
        <v>72</v>
      </c>
      <c r="J120" s="1174" t="s">
        <v>72</v>
      </c>
      <c r="K120" s="1174">
        <v>0.17193492924216372</v>
      </c>
      <c r="L120" s="1175" t="s">
        <v>72</v>
      </c>
    </row>
    <row r="121" spans="1:12">
      <c r="A121" s="1024" t="s">
        <v>87</v>
      </c>
      <c r="B121" s="1031" t="s">
        <v>29</v>
      </c>
      <c r="C121" s="1150" t="s">
        <v>471</v>
      </c>
      <c r="D121" s="1150" t="s">
        <v>471</v>
      </c>
      <c r="E121" s="1166" t="s">
        <v>471</v>
      </c>
      <c r="F121" s="1166" t="s">
        <v>471</v>
      </c>
      <c r="G121" s="1152" t="s">
        <v>471</v>
      </c>
      <c r="H121" s="1167" t="s">
        <v>471</v>
      </c>
      <c r="I121" s="1153" t="s">
        <v>72</v>
      </c>
      <c r="J121" s="1168" t="s">
        <v>72</v>
      </c>
      <c r="K121" s="1168">
        <v>0.17193492924216372</v>
      </c>
      <c r="L121" s="1169" t="s">
        <v>72</v>
      </c>
    </row>
    <row r="122" spans="1:12" ht="15" thickBot="1">
      <c r="A122" s="1039" t="s">
        <v>87</v>
      </c>
      <c r="B122" s="1031" t="s">
        <v>32</v>
      </c>
      <c r="C122" s="1176" t="s">
        <v>72</v>
      </c>
      <c r="D122" s="1176" t="s">
        <v>72</v>
      </c>
      <c r="E122" s="1177" t="s">
        <v>72</v>
      </c>
      <c r="F122" s="1177" t="s">
        <v>72</v>
      </c>
      <c r="G122" s="1178" t="s">
        <v>72</v>
      </c>
      <c r="H122" s="1179" t="s">
        <v>72</v>
      </c>
      <c r="I122" s="1168" t="s">
        <v>72</v>
      </c>
      <c r="J122" s="1168" t="s">
        <v>72</v>
      </c>
      <c r="K122" s="1168" t="s">
        <v>72</v>
      </c>
      <c r="L122" s="1169" t="s">
        <v>72</v>
      </c>
    </row>
    <row r="123" spans="1:12" ht="15" thickBot="1">
      <c r="A123" s="1035"/>
      <c r="B123" s="1036"/>
      <c r="C123" s="1180"/>
      <c r="D123" s="1180"/>
      <c r="E123" s="1180"/>
      <c r="F123" s="1180"/>
      <c r="G123" s="1181"/>
      <c r="H123" s="1182"/>
      <c r="I123" s="1182"/>
      <c r="J123" s="1182"/>
      <c r="K123" s="1182"/>
      <c r="L123" s="1183"/>
    </row>
    <row r="124" spans="1:12">
      <c r="A124" s="1029" t="s">
        <v>20</v>
      </c>
      <c r="B124" s="1030" t="s">
        <v>24</v>
      </c>
      <c r="C124" s="1160">
        <v>19067.776532997952</v>
      </c>
      <c r="D124" s="1160">
        <v>18426.817105366339</v>
      </c>
      <c r="E124" s="1161">
        <v>19449.132063657911</v>
      </c>
      <c r="F124" s="1161">
        <v>18795.353447473666</v>
      </c>
      <c r="G124" s="1162">
        <v>3.4784055432174976</v>
      </c>
      <c r="H124" s="1163">
        <v>339.28042328042329</v>
      </c>
      <c r="I124" s="1163">
        <v>-3.7717055021346146</v>
      </c>
      <c r="J124" s="1164">
        <v>6.179775280898876</v>
      </c>
      <c r="K124" s="1164">
        <v>1.2498346779526519</v>
      </c>
      <c r="L124" s="1165">
        <v>1.3122387255785517E-2</v>
      </c>
    </row>
    <row r="125" spans="1:12">
      <c r="A125" s="1022" t="s">
        <v>20</v>
      </c>
      <c r="B125" s="1031" t="s">
        <v>25</v>
      </c>
      <c r="C125" s="1150">
        <v>18891.160238142529</v>
      </c>
      <c r="D125" s="1150">
        <v>18367.778882699626</v>
      </c>
      <c r="E125" s="1166">
        <v>19268.983442905381</v>
      </c>
      <c r="F125" s="1166">
        <v>18735.13446035362</v>
      </c>
      <c r="G125" s="1152">
        <v>2.8494537025152722</v>
      </c>
      <c r="H125" s="1167">
        <v>308.74468085106383</v>
      </c>
      <c r="I125" s="1153">
        <v>-2.8788833422187672</v>
      </c>
      <c r="J125" s="1168">
        <v>62.068965517241381</v>
      </c>
      <c r="K125" s="1168">
        <v>0.3108054490146806</v>
      </c>
      <c r="L125" s="1169">
        <v>0.10931861513710123</v>
      </c>
    </row>
    <row r="126" spans="1:12">
      <c r="A126" s="1022" t="s">
        <v>20</v>
      </c>
      <c r="B126" s="1031" t="s">
        <v>26</v>
      </c>
      <c r="C126" s="1150">
        <v>18960.035322840329</v>
      </c>
      <c r="D126" s="1150">
        <v>18296.058511456904</v>
      </c>
      <c r="E126" s="1166">
        <v>19339.236029297135</v>
      </c>
      <c r="F126" s="1166">
        <v>18661.979681686047</v>
      </c>
      <c r="G126" s="1152">
        <v>3.6290702227894629</v>
      </c>
      <c r="H126" s="1167">
        <v>344.49074074074076</v>
      </c>
      <c r="I126" s="1153">
        <v>-2.3609092377261072</v>
      </c>
      <c r="J126" s="1168">
        <v>-7.6923076923076925</v>
      </c>
      <c r="K126" s="1168">
        <v>0.71419124454437244</v>
      </c>
      <c r="L126" s="1169">
        <v>-9.870391282379265E-2</v>
      </c>
    </row>
    <row r="127" spans="1:12">
      <c r="A127" s="1022" t="s">
        <v>20</v>
      </c>
      <c r="B127" s="1031" t="s">
        <v>31</v>
      </c>
      <c r="C127" s="1150">
        <v>19597.385718891037</v>
      </c>
      <c r="D127" s="1150">
        <v>18911.481716405975</v>
      </c>
      <c r="E127" s="1166">
        <v>19989.333433268857</v>
      </c>
      <c r="F127" s="1166">
        <v>19289.711350734091</v>
      </c>
      <c r="G127" s="1152">
        <v>3.6269183598133079</v>
      </c>
      <c r="H127" s="1167">
        <v>364.94117647058829</v>
      </c>
      <c r="I127" s="1153">
        <v>-4.7461855867958933</v>
      </c>
      <c r="J127" s="1168">
        <v>6.25</v>
      </c>
      <c r="K127" s="1168">
        <v>0.22483798439359876</v>
      </c>
      <c r="L127" s="1169">
        <v>2.50768494247669E-3</v>
      </c>
    </row>
    <row r="128" spans="1:12">
      <c r="A128" s="1029" t="s">
        <v>20</v>
      </c>
      <c r="B128" s="1032" t="s">
        <v>27</v>
      </c>
      <c r="C128" s="1170">
        <v>18047.21686107156</v>
      </c>
      <c r="D128" s="1170">
        <v>17899.777662351244</v>
      </c>
      <c r="E128" s="1171">
        <v>18408.16119829299</v>
      </c>
      <c r="F128" s="1171">
        <v>18257.77321559827</v>
      </c>
      <c r="G128" s="1172">
        <v>0.82369290558520958</v>
      </c>
      <c r="H128" s="1173">
        <v>300.65089285714288</v>
      </c>
      <c r="I128" s="1173">
        <v>1.3869567564416729</v>
      </c>
      <c r="J128" s="1174">
        <v>2.6581118240146653</v>
      </c>
      <c r="K128" s="1174">
        <v>7.4064277212008989</v>
      </c>
      <c r="L128" s="1175">
        <v>-0.17364592571079474</v>
      </c>
    </row>
    <row r="129" spans="1:12">
      <c r="A129" s="1022" t="s">
        <v>20</v>
      </c>
      <c r="B129" s="1031" t="s">
        <v>28</v>
      </c>
      <c r="C129" s="1150">
        <v>17743.373301970947</v>
      </c>
      <c r="D129" s="1150">
        <v>17256.104620121969</v>
      </c>
      <c r="E129" s="1166">
        <v>18098.240768010368</v>
      </c>
      <c r="F129" s="1166">
        <v>17601.226712524403</v>
      </c>
      <c r="G129" s="1152">
        <v>2.8237466831349152</v>
      </c>
      <c r="H129" s="1167">
        <v>277.56697247706427</v>
      </c>
      <c r="I129" s="1153">
        <v>3.951349851634133</v>
      </c>
      <c r="J129" s="1168">
        <v>10.547667342799189</v>
      </c>
      <c r="K129" s="1168">
        <v>3.6040206321915091</v>
      </c>
      <c r="L129" s="1169">
        <v>0.17874445627265967</v>
      </c>
    </row>
    <row r="130" spans="1:12">
      <c r="A130" s="1022" t="s">
        <v>20</v>
      </c>
      <c r="B130" s="1031" t="s">
        <v>29</v>
      </c>
      <c r="C130" s="1150">
        <v>18235.374511435355</v>
      </c>
      <c r="D130" s="1150">
        <v>18301.045919964938</v>
      </c>
      <c r="E130" s="1166">
        <v>18600.082001664061</v>
      </c>
      <c r="F130" s="1166">
        <v>18667.066838364244</v>
      </c>
      <c r="G130" s="1152">
        <v>-0.35883964674362823</v>
      </c>
      <c r="H130" s="1167">
        <v>317.93186372745492</v>
      </c>
      <c r="I130" s="1153">
        <v>0.43723874736381729</v>
      </c>
      <c r="J130" s="1168">
        <v>-8.2720588235294112</v>
      </c>
      <c r="K130" s="1168">
        <v>3.2998280650707574</v>
      </c>
      <c r="L130" s="1169">
        <v>-0.47978702559831765</v>
      </c>
    </row>
    <row r="131" spans="1:12">
      <c r="A131" s="1022" t="s">
        <v>20</v>
      </c>
      <c r="B131" s="1031" t="s">
        <v>32</v>
      </c>
      <c r="C131" s="1150">
        <v>18648.283584109213</v>
      </c>
      <c r="D131" s="1150">
        <v>18694.0708799321</v>
      </c>
      <c r="E131" s="1166">
        <v>19021.249255791397</v>
      </c>
      <c r="F131" s="1166">
        <v>19067.952297530737</v>
      </c>
      <c r="G131" s="1152">
        <v>-0.24492950795449481</v>
      </c>
      <c r="H131" s="1167">
        <v>352.7236842105263</v>
      </c>
      <c r="I131" s="1153">
        <v>-3.225897025869231</v>
      </c>
      <c r="J131" s="1168">
        <v>40.74074074074074</v>
      </c>
      <c r="K131" s="1168">
        <v>0.50257902393863241</v>
      </c>
      <c r="L131" s="1169">
        <v>0.12739664361486391</v>
      </c>
    </row>
    <row r="132" spans="1:12">
      <c r="A132" s="1029" t="s">
        <v>20</v>
      </c>
      <c r="B132" s="1032" t="s">
        <v>33</v>
      </c>
      <c r="C132" s="1170">
        <v>15681.544972702159</v>
      </c>
      <c r="D132" s="1170">
        <v>15392.85160579763</v>
      </c>
      <c r="E132" s="1171">
        <v>15995.175872156202</v>
      </c>
      <c r="F132" s="1171">
        <v>15700.708637913578</v>
      </c>
      <c r="G132" s="1172">
        <v>1.8755028262326552</v>
      </c>
      <c r="H132" s="1173">
        <v>226.80903225806449</v>
      </c>
      <c r="I132" s="1173">
        <v>0.86474605862882936</v>
      </c>
      <c r="J132" s="1174">
        <v>8.2402234636871512</v>
      </c>
      <c r="K132" s="1174">
        <v>5.124983467795265</v>
      </c>
      <c r="L132" s="1175">
        <v>0.15034301757640911</v>
      </c>
    </row>
    <row r="133" spans="1:12">
      <c r="A133" s="1022" t="s">
        <v>20</v>
      </c>
      <c r="B133" s="1031" t="s">
        <v>73</v>
      </c>
      <c r="C133" s="1190">
        <v>15042.123942849181</v>
      </c>
      <c r="D133" s="1190">
        <v>14749.467376769398</v>
      </c>
      <c r="E133" s="1166">
        <v>15342.966421706165</v>
      </c>
      <c r="F133" s="1166">
        <v>15044.45672430478</v>
      </c>
      <c r="G133" s="1191">
        <v>1.9841839613864782</v>
      </c>
      <c r="H133" s="1167">
        <v>215.99116607773846</v>
      </c>
      <c r="I133" s="1167">
        <v>0.96178084594927093</v>
      </c>
      <c r="J133" s="1179">
        <v>10.546875</v>
      </c>
      <c r="K133" s="1179">
        <v>3.7428911519640256</v>
      </c>
      <c r="L133" s="1192">
        <v>0.18560636074607251</v>
      </c>
    </row>
    <row r="134" spans="1:12">
      <c r="A134" s="1022" t="s">
        <v>20</v>
      </c>
      <c r="B134" s="1031" t="s">
        <v>34</v>
      </c>
      <c r="C134" s="1150">
        <v>17010.747031599403</v>
      </c>
      <c r="D134" s="1150">
        <v>16585.457021108818</v>
      </c>
      <c r="E134" s="1166">
        <v>17350.961972231391</v>
      </c>
      <c r="F134" s="1166">
        <v>16917.166161530993</v>
      </c>
      <c r="G134" s="1152">
        <v>2.564234497423294</v>
      </c>
      <c r="H134" s="1167">
        <v>249.34810126582278</v>
      </c>
      <c r="I134" s="1153">
        <v>1.9359604541153024</v>
      </c>
      <c r="J134" s="1168">
        <v>-1.25</v>
      </c>
      <c r="K134" s="1168">
        <v>1.0448353392408412</v>
      </c>
      <c r="L134" s="1169">
        <v>-6.6816158014769256E-2</v>
      </c>
    </row>
    <row r="135" spans="1:12" ht="15" thickBot="1">
      <c r="A135" s="1022" t="s">
        <v>20</v>
      </c>
      <c r="B135" s="1031" t="s">
        <v>35</v>
      </c>
      <c r="C135" s="1150">
        <v>17507.809167350144</v>
      </c>
      <c r="D135" s="1150">
        <v>17322.642976970204</v>
      </c>
      <c r="E135" s="1166">
        <v>17857.965350697148</v>
      </c>
      <c r="F135" s="1166">
        <v>17669.095836509612</v>
      </c>
      <c r="G135" s="1152">
        <v>1.0689257443342139</v>
      </c>
      <c r="H135" s="1167">
        <v>277.03921568627447</v>
      </c>
      <c r="I135" s="1153">
        <v>-1.145685749768252</v>
      </c>
      <c r="J135" s="1168">
        <v>15.909090909090908</v>
      </c>
      <c r="K135" s="1168">
        <v>0.33725697659039811</v>
      </c>
      <c r="L135" s="1169">
        <v>3.1552814845105248E-2</v>
      </c>
    </row>
    <row r="136" spans="1:12" ht="15" thickBot="1">
      <c r="A136" s="1035"/>
      <c r="B136" s="1036"/>
      <c r="C136" s="1180"/>
      <c r="D136" s="1180"/>
      <c r="E136" s="1180"/>
      <c r="F136" s="1180"/>
      <c r="G136" s="1181"/>
      <c r="H136" s="1182"/>
      <c r="I136" s="1182"/>
      <c r="J136" s="1182"/>
      <c r="K136" s="1182"/>
      <c r="L136" s="1183"/>
    </row>
    <row r="137" spans="1:12">
      <c r="A137" s="1029" t="s">
        <v>88</v>
      </c>
      <c r="B137" s="1032" t="s">
        <v>21</v>
      </c>
      <c r="C137" s="1170">
        <v>21163.007795490794</v>
      </c>
      <c r="D137" s="1170">
        <v>20789.898382028303</v>
      </c>
      <c r="E137" s="1171">
        <v>21586.267951400609</v>
      </c>
      <c r="F137" s="1171">
        <v>21205.696349668877</v>
      </c>
      <c r="G137" s="1172">
        <v>1.7946668454378503</v>
      </c>
      <c r="H137" s="1173">
        <v>353.79104477611941</v>
      </c>
      <c r="I137" s="1173">
        <v>0.20775389481528378</v>
      </c>
      <c r="J137" s="1174">
        <v>-3.5971223021582732</v>
      </c>
      <c r="K137" s="1174">
        <v>0.88612617378653613</v>
      </c>
      <c r="L137" s="1175">
        <v>-7.9621064454275414E-2</v>
      </c>
    </row>
    <row r="138" spans="1:12">
      <c r="A138" s="1022" t="s">
        <v>88</v>
      </c>
      <c r="B138" s="1031" t="s">
        <v>22</v>
      </c>
      <c r="C138" s="1150">
        <v>21229.18353939744</v>
      </c>
      <c r="D138" s="1150">
        <v>20958.236088951235</v>
      </c>
      <c r="E138" s="1166">
        <v>21653.76721018539</v>
      </c>
      <c r="F138" s="1166">
        <v>21377.400810730254</v>
      </c>
      <c r="G138" s="1152">
        <v>1.2927970144827656</v>
      </c>
      <c r="H138" s="1167">
        <v>344.38461538461542</v>
      </c>
      <c r="I138" s="1153">
        <v>12.912988650693579</v>
      </c>
      <c r="J138" s="1168">
        <v>18.181818181818183</v>
      </c>
      <c r="K138" s="1168">
        <v>8.596746462108186E-2</v>
      </c>
      <c r="L138" s="1169">
        <v>9.5414241847586456E-3</v>
      </c>
    </row>
    <row r="139" spans="1:12">
      <c r="A139" s="1022" t="s">
        <v>88</v>
      </c>
      <c r="B139" s="1031" t="s">
        <v>23</v>
      </c>
      <c r="C139" s="1150">
        <v>21164.430229207741</v>
      </c>
      <c r="D139" s="1150">
        <v>20637.323833670347</v>
      </c>
      <c r="E139" s="1166">
        <v>21587.718833791896</v>
      </c>
      <c r="F139" s="1166">
        <v>21050.070310343759</v>
      </c>
      <c r="G139" s="1152">
        <v>2.5541412238606291</v>
      </c>
      <c r="H139" s="1167">
        <v>355.37777777777774</v>
      </c>
      <c r="I139" s="1153">
        <v>1.1626459839585137</v>
      </c>
      <c r="J139" s="1168">
        <v>-2.1739130434782608</v>
      </c>
      <c r="K139" s="1168">
        <v>0.59515937045364364</v>
      </c>
      <c r="L139" s="1169">
        <v>-4.4040240468332326E-2</v>
      </c>
    </row>
    <row r="140" spans="1:12">
      <c r="A140" s="1022" t="s">
        <v>88</v>
      </c>
      <c r="B140" s="1031" t="s">
        <v>30</v>
      </c>
      <c r="C140" s="1150">
        <v>21131.787924706747</v>
      </c>
      <c r="D140" s="1150">
        <v>21115.716143512847</v>
      </c>
      <c r="E140" s="1166">
        <v>21554.423683200883</v>
      </c>
      <c r="F140" s="1166">
        <v>21538.030466383105</v>
      </c>
      <c r="G140" s="1152">
        <v>7.6112887124775874E-2</v>
      </c>
      <c r="H140" s="1167">
        <v>353.12903225806446</v>
      </c>
      <c r="I140" s="1153">
        <v>-5.1365930804393525</v>
      </c>
      <c r="J140" s="1168">
        <v>-13.888888888888889</v>
      </c>
      <c r="K140" s="1168">
        <v>0.20499933871181061</v>
      </c>
      <c r="L140" s="1169">
        <v>-4.5122248170701679E-2</v>
      </c>
    </row>
    <row r="141" spans="1:12">
      <c r="A141" s="1029" t="s">
        <v>88</v>
      </c>
      <c r="B141" s="1032" t="s">
        <v>24</v>
      </c>
      <c r="C141" s="1170">
        <v>21528.726358808861</v>
      </c>
      <c r="D141" s="1170">
        <v>21378.538511517327</v>
      </c>
      <c r="E141" s="1171">
        <v>21959.300885985038</v>
      </c>
      <c r="F141" s="1171">
        <v>21806.109281747675</v>
      </c>
      <c r="G141" s="1172">
        <v>0.70251690596446237</v>
      </c>
      <c r="H141" s="1173">
        <v>309.60736975857685</v>
      </c>
      <c r="I141" s="1173">
        <v>2.0354641518803507</v>
      </c>
      <c r="J141" s="1174">
        <v>-5.7485029940119761</v>
      </c>
      <c r="K141" s="1174">
        <v>5.2043380505224173</v>
      </c>
      <c r="L141" s="1175">
        <v>-0.59709320078029915</v>
      </c>
    </row>
    <row r="142" spans="1:12">
      <c r="A142" s="1022" t="s">
        <v>88</v>
      </c>
      <c r="B142" s="1031" t="s">
        <v>25</v>
      </c>
      <c r="C142" s="1150">
        <v>21099.100668913401</v>
      </c>
      <c r="D142" s="1150">
        <v>22130.420522232638</v>
      </c>
      <c r="E142" s="1166">
        <v>21521.082682291668</v>
      </c>
      <c r="F142" s="1166">
        <v>22573.028932677287</v>
      </c>
      <c r="G142" s="1152">
        <v>-4.6601909452337402</v>
      </c>
      <c r="H142" s="1167">
        <v>289.9591836734694</v>
      </c>
      <c r="I142" s="1153">
        <v>7.5099927805462041</v>
      </c>
      <c r="J142" s="1168">
        <v>-38.364779874213838</v>
      </c>
      <c r="K142" s="1168">
        <v>0.64806242560507876</v>
      </c>
      <c r="L142" s="1169">
        <v>-0.45664124979268406</v>
      </c>
    </row>
    <row r="143" spans="1:12">
      <c r="A143" s="1022" t="s">
        <v>88</v>
      </c>
      <c r="B143" s="1031" t="s">
        <v>26</v>
      </c>
      <c r="C143" s="1150">
        <v>21644.353206073814</v>
      </c>
      <c r="D143" s="1150">
        <v>21347.81776666985</v>
      </c>
      <c r="E143" s="1166">
        <v>22077.240270195292</v>
      </c>
      <c r="F143" s="1166">
        <v>21774.774122003244</v>
      </c>
      <c r="G143" s="1152">
        <v>1.389066754480859</v>
      </c>
      <c r="H143" s="1167">
        <v>308.41889483065955</v>
      </c>
      <c r="I143" s="1153">
        <v>1.4904733553003049</v>
      </c>
      <c r="J143" s="1168">
        <v>3.3149171270718232</v>
      </c>
      <c r="K143" s="1168">
        <v>3.7098267424943794</v>
      </c>
      <c r="L143" s="1169">
        <v>-6.2840526316848333E-2</v>
      </c>
    </row>
    <row r="144" spans="1:12">
      <c r="A144" s="1022" t="s">
        <v>88</v>
      </c>
      <c r="B144" s="1031" t="s">
        <v>31</v>
      </c>
      <c r="C144" s="1150">
        <v>21344.039219633665</v>
      </c>
      <c r="D144" s="1150">
        <v>20780.921077676725</v>
      </c>
      <c r="E144" s="1166">
        <v>21770.920004026339</v>
      </c>
      <c r="F144" s="1166">
        <v>21196.539499230264</v>
      </c>
      <c r="G144" s="1152">
        <v>2.709784325016507</v>
      </c>
      <c r="H144" s="1167">
        <v>329.85937499999994</v>
      </c>
      <c r="I144" s="1153">
        <v>-3.5159514515065013</v>
      </c>
      <c r="J144" s="1168">
        <v>-3.7593984962406015</v>
      </c>
      <c r="K144" s="1168">
        <v>0.8464488824229599</v>
      </c>
      <c r="L144" s="1169">
        <v>-7.7611424670766205E-2</v>
      </c>
    </row>
    <row r="145" spans="1:12">
      <c r="A145" s="1029" t="s">
        <v>88</v>
      </c>
      <c r="B145" s="1032" t="s">
        <v>27</v>
      </c>
      <c r="C145" s="1170">
        <v>19525.493773084272</v>
      </c>
      <c r="D145" s="1170">
        <v>19508.558368413203</v>
      </c>
      <c r="E145" s="1171">
        <v>19916.003648545957</v>
      </c>
      <c r="F145" s="1171">
        <v>19898.729535781466</v>
      </c>
      <c r="G145" s="1172">
        <v>8.6810128925212809E-2</v>
      </c>
      <c r="H145" s="1173">
        <v>276.57571801566576</v>
      </c>
      <c r="I145" s="1173">
        <v>1.8119343992285923</v>
      </c>
      <c r="J145" s="1174">
        <v>-11.239860950173812</v>
      </c>
      <c r="K145" s="1174">
        <v>5.0654675307499009</v>
      </c>
      <c r="L145" s="1175">
        <v>-0.93050273257254723</v>
      </c>
    </row>
    <row r="146" spans="1:12">
      <c r="A146" s="1022" t="s">
        <v>88</v>
      </c>
      <c r="B146" s="1031" t="s">
        <v>28</v>
      </c>
      <c r="C146" s="1150">
        <v>18869.545557021229</v>
      </c>
      <c r="D146" s="1150">
        <v>18725.118575312219</v>
      </c>
      <c r="E146" s="1166">
        <v>19246.936468161653</v>
      </c>
      <c r="F146" s="1166">
        <v>19099.620946818464</v>
      </c>
      <c r="G146" s="1152">
        <v>0.77130075907463691</v>
      </c>
      <c r="H146" s="1167">
        <v>248.94276094276091</v>
      </c>
      <c r="I146" s="1153">
        <v>2.6337011551858094</v>
      </c>
      <c r="J146" s="1168">
        <v>-14.655172413793101</v>
      </c>
      <c r="K146" s="1168">
        <v>1.964025922497024</v>
      </c>
      <c r="L146" s="1169">
        <v>-0.45381608403392848</v>
      </c>
    </row>
    <row r="147" spans="1:12">
      <c r="A147" s="1022" t="s">
        <v>88</v>
      </c>
      <c r="B147" s="1031" t="s">
        <v>29</v>
      </c>
      <c r="C147" s="1150">
        <v>19883.1658344596</v>
      </c>
      <c r="D147" s="1150">
        <v>19956.038376847289</v>
      </c>
      <c r="E147" s="1166">
        <v>20280.829151148791</v>
      </c>
      <c r="F147" s="1166">
        <v>20355.159144384234</v>
      </c>
      <c r="G147" s="1152">
        <v>-0.36516537506880131</v>
      </c>
      <c r="H147" s="1167">
        <v>290.09090909090907</v>
      </c>
      <c r="I147" s="1153">
        <v>0.49014936952314875</v>
      </c>
      <c r="J147" s="1153">
        <v>-10.300429184549357</v>
      </c>
      <c r="K147" s="1153">
        <v>2.7641846316624785</v>
      </c>
      <c r="L147" s="1154">
        <v>-0.47350035409448665</v>
      </c>
    </row>
    <row r="148" spans="1:12" ht="15" thickBot="1">
      <c r="A148" s="1040" t="s">
        <v>88</v>
      </c>
      <c r="B148" s="1041" t="s">
        <v>32</v>
      </c>
      <c r="C148" s="1155">
        <v>19833.216781221279</v>
      </c>
      <c r="D148" s="1155">
        <v>19891.210178879675</v>
      </c>
      <c r="E148" s="1193">
        <v>20229.881116845707</v>
      </c>
      <c r="F148" s="1193">
        <v>20289.03438245727</v>
      </c>
      <c r="G148" s="1157">
        <v>-0.29155288761652254</v>
      </c>
      <c r="H148" s="1194">
        <v>326.72549019607845</v>
      </c>
      <c r="I148" s="1158">
        <v>3.2541052538397048</v>
      </c>
      <c r="J148" s="1158">
        <v>4.0816326530612246</v>
      </c>
      <c r="K148" s="1158">
        <v>0.33725697659039811</v>
      </c>
      <c r="L148" s="1159">
        <v>-3.1862944441325425E-3</v>
      </c>
    </row>
    <row r="149" spans="1:12">
      <c r="A149" s="1042"/>
      <c r="B149" s="1042"/>
      <c r="C149" s="1195"/>
      <c r="D149" s="1195"/>
      <c r="E149" s="1195"/>
      <c r="F149" s="1195"/>
      <c r="G149" s="1042"/>
      <c r="H149" s="1042"/>
      <c r="I149" s="1042"/>
      <c r="J149" s="1042"/>
      <c r="K149" s="1042"/>
      <c r="L149" s="1196"/>
    </row>
    <row r="150" spans="1:12" ht="15" thickBot="1">
      <c r="A150" s="1000"/>
      <c r="B150" s="1000"/>
      <c r="C150" s="1196"/>
      <c r="D150" s="1196"/>
      <c r="E150" s="1196"/>
      <c r="F150" s="1196"/>
      <c r="G150" s="1196"/>
      <c r="H150" s="1196"/>
      <c r="I150" s="1196"/>
      <c r="J150" s="1196"/>
      <c r="K150" s="1196"/>
      <c r="L150" s="1197"/>
    </row>
    <row r="151" spans="1:12" ht="21" thickBot="1">
      <c r="A151" s="1004" t="s">
        <v>234</v>
      </c>
      <c r="B151" s="1005"/>
      <c r="C151" s="1005"/>
      <c r="D151" s="1005"/>
      <c r="E151" s="1005"/>
      <c r="F151" s="1005"/>
      <c r="G151" s="1005"/>
      <c r="H151" s="1005"/>
      <c r="I151" s="1005"/>
      <c r="J151" s="1005"/>
      <c r="K151" s="1005"/>
      <c r="L151" s="1006"/>
    </row>
    <row r="152" spans="1:12">
      <c r="A152" s="1007"/>
      <c r="B152" s="1103"/>
      <c r="C152" s="1008" t="s">
        <v>5</v>
      </c>
      <c r="D152" s="1008" t="s">
        <v>5</v>
      </c>
      <c r="E152" s="1008"/>
      <c r="F152" s="1008"/>
      <c r="G152" s="1113"/>
      <c r="H152" s="1237" t="s">
        <v>6</v>
      </c>
      <c r="I152" s="1238"/>
      <c r="J152" s="1114" t="s">
        <v>7</v>
      </c>
      <c r="K152" s="1115" t="s">
        <v>8</v>
      </c>
      <c r="L152" s="1116"/>
    </row>
    <row r="153" spans="1:12" ht="15">
      <c r="A153" s="1009" t="s">
        <v>9</v>
      </c>
      <c r="B153" s="1010" t="s">
        <v>10</v>
      </c>
      <c r="C153" s="1011" t="s">
        <v>36</v>
      </c>
      <c r="D153" s="1011" t="s">
        <v>36</v>
      </c>
      <c r="E153" s="1012" t="s">
        <v>37</v>
      </c>
      <c r="F153" s="1013"/>
      <c r="G153" s="1117"/>
      <c r="H153" s="1239" t="s">
        <v>11</v>
      </c>
      <c r="I153" s="1240"/>
      <c r="J153" s="1118" t="s">
        <v>12</v>
      </c>
      <c r="K153" s="1119" t="s">
        <v>13</v>
      </c>
      <c r="L153" s="1120"/>
    </row>
    <row r="154" spans="1:12" ht="26.5" thickBot="1">
      <c r="A154" s="1014" t="s">
        <v>14</v>
      </c>
      <c r="B154" s="1015" t="s">
        <v>15</v>
      </c>
      <c r="C154" s="1121" t="s">
        <v>533</v>
      </c>
      <c r="D154" s="1122" t="s">
        <v>529</v>
      </c>
      <c r="E154" s="1123" t="s">
        <v>533</v>
      </c>
      <c r="F154" s="1124" t="s">
        <v>529</v>
      </c>
      <c r="G154" s="1125" t="s">
        <v>16</v>
      </c>
      <c r="H154" s="1126" t="s">
        <v>533</v>
      </c>
      <c r="I154" s="1127" t="s">
        <v>16</v>
      </c>
      <c r="J154" s="1128" t="s">
        <v>16</v>
      </c>
      <c r="K154" s="1121" t="s">
        <v>533</v>
      </c>
      <c r="L154" s="1129" t="s">
        <v>17</v>
      </c>
    </row>
    <row r="155" spans="1:12" ht="15" thickBot="1">
      <c r="A155" s="1016" t="s">
        <v>18</v>
      </c>
      <c r="B155" s="1017" t="s">
        <v>19</v>
      </c>
      <c r="C155" s="1130">
        <v>19565.920974608496</v>
      </c>
      <c r="D155" s="1130">
        <v>19524.064743986841</v>
      </c>
      <c r="E155" s="1131">
        <v>19957.239394100667</v>
      </c>
      <c r="F155" s="1132">
        <v>19873.947455289108</v>
      </c>
      <c r="G155" s="1133">
        <v>0.41910113226847684</v>
      </c>
      <c r="H155" s="1134">
        <v>319.64589295177529</v>
      </c>
      <c r="I155" s="1134">
        <v>2.4775537625418078</v>
      </c>
      <c r="J155" s="1135">
        <v>12.021371326803205</v>
      </c>
      <c r="K155" s="1134">
        <v>49.914032535378915</v>
      </c>
      <c r="L155" s="1136" t="s">
        <v>19</v>
      </c>
    </row>
    <row r="156" spans="1:12" ht="15" thickBot="1">
      <c r="A156" s="1018"/>
      <c r="B156" s="1019"/>
      <c r="C156" s="1137"/>
      <c r="D156" s="1137"/>
      <c r="E156" s="1137"/>
      <c r="F156" s="1137"/>
      <c r="G156" s="1138"/>
      <c r="H156" s="1135"/>
      <c r="I156" s="1135"/>
      <c r="J156" s="1135"/>
      <c r="K156" s="1135"/>
      <c r="L156" s="1139"/>
    </row>
    <row r="157" spans="1:12">
      <c r="A157" s="1020" t="s">
        <v>79</v>
      </c>
      <c r="B157" s="1021" t="s">
        <v>19</v>
      </c>
      <c r="C157" s="1140">
        <v>19206.205041964386</v>
      </c>
      <c r="D157" s="1140">
        <v>19624.100386349521</v>
      </c>
      <c r="E157" s="1141">
        <v>19590.329142803675</v>
      </c>
      <c r="F157" s="1141">
        <v>20016.582394076511</v>
      </c>
      <c r="G157" s="1142">
        <v>-2.129500645419752</v>
      </c>
      <c r="H157" s="1143">
        <v>254.42857142857142</v>
      </c>
      <c r="I157" s="1143">
        <v>4.6600458365164226</v>
      </c>
      <c r="J157" s="1143">
        <v>110.00000000000001</v>
      </c>
      <c r="K157" s="1143">
        <v>0.13887051977251685</v>
      </c>
      <c r="L157" s="1144">
        <v>6.9392301194041203E-2</v>
      </c>
    </row>
    <row r="158" spans="1:12">
      <c r="A158" s="1022" t="s">
        <v>80</v>
      </c>
      <c r="B158" s="1023" t="s">
        <v>19</v>
      </c>
      <c r="C158" s="1145">
        <v>20755.075919760278</v>
      </c>
      <c r="D158" s="1145">
        <v>20657.748301346797</v>
      </c>
      <c r="E158" s="1146">
        <v>21170.177438155486</v>
      </c>
      <c r="F158" s="1146">
        <v>21230.673676641651</v>
      </c>
      <c r="G158" s="1147">
        <v>-0.28494733331389127</v>
      </c>
      <c r="H158" s="1148">
        <v>362.46195804195804</v>
      </c>
      <c r="I158" s="1148">
        <v>3.6757357282839505</v>
      </c>
      <c r="J158" s="1148">
        <v>26.829268292682929</v>
      </c>
      <c r="K158" s="1148">
        <v>18.912842216638008</v>
      </c>
      <c r="L158" s="1149">
        <v>3.2455039271917503</v>
      </c>
    </row>
    <row r="159" spans="1:12">
      <c r="A159" s="1024" t="s">
        <v>81</v>
      </c>
      <c r="B159" s="1025" t="s">
        <v>19</v>
      </c>
      <c r="C159" s="1150">
        <v>20468.179946581065</v>
      </c>
      <c r="D159" s="1150">
        <v>20393.777102852287</v>
      </c>
      <c r="E159" s="1151">
        <v>20877.543545512686</v>
      </c>
      <c r="F159" s="1151">
        <v>20801.652644909333</v>
      </c>
      <c r="G159" s="1152">
        <v>0.36483111173345156</v>
      </c>
      <c r="H159" s="1153">
        <v>384.39867109634554</v>
      </c>
      <c r="I159" s="1153">
        <v>-0.21167584474958762</v>
      </c>
      <c r="J159" s="1153">
        <v>-11.730205278592376</v>
      </c>
      <c r="K159" s="1153">
        <v>1.9904774500727418</v>
      </c>
      <c r="L159" s="1154">
        <v>-0.37872980345327778</v>
      </c>
    </row>
    <row r="160" spans="1:12">
      <c r="A160" s="1024" t="s">
        <v>82</v>
      </c>
      <c r="B160" s="1025" t="s">
        <v>19</v>
      </c>
      <c r="C160" s="1150" t="s">
        <v>471</v>
      </c>
      <c r="D160" s="1150" t="s">
        <v>471</v>
      </c>
      <c r="E160" s="1151" t="s">
        <v>471</v>
      </c>
      <c r="F160" s="1151" t="s">
        <v>471</v>
      </c>
      <c r="G160" s="1152" t="s">
        <v>72</v>
      </c>
      <c r="H160" s="1153" t="s">
        <v>471</v>
      </c>
      <c r="I160" s="1153" t="s">
        <v>72</v>
      </c>
      <c r="J160" s="1153" t="s">
        <v>72</v>
      </c>
      <c r="K160" s="1153">
        <v>0.31741833090860999</v>
      </c>
      <c r="L160" s="1154" t="s">
        <v>72</v>
      </c>
    </row>
    <row r="161" spans="1:12">
      <c r="A161" s="1024" t="s">
        <v>71</v>
      </c>
      <c r="B161" s="1025" t="s">
        <v>19</v>
      </c>
      <c r="C161" s="1150">
        <v>17305.990802860604</v>
      </c>
      <c r="D161" s="1150">
        <v>17161.60208442538</v>
      </c>
      <c r="E161" s="1151">
        <v>17652.110618917817</v>
      </c>
      <c r="F161" s="1151">
        <v>17504.834126113888</v>
      </c>
      <c r="G161" s="1152">
        <v>0.84134754858499416</v>
      </c>
      <c r="H161" s="1153">
        <v>289.27311744049939</v>
      </c>
      <c r="I161" s="1153">
        <v>1.1756831739234446</v>
      </c>
      <c r="J161" s="1153">
        <v>9.8585512216030864</v>
      </c>
      <c r="K161" s="1153">
        <v>16.948816294140986</v>
      </c>
      <c r="L161" s="1154">
        <v>0.73954789978261459</v>
      </c>
    </row>
    <row r="162" spans="1:12" ht="15" thickBot="1">
      <c r="A162" s="1026" t="s">
        <v>83</v>
      </c>
      <c r="B162" s="1027" t="s">
        <v>19</v>
      </c>
      <c r="C162" s="1155">
        <v>20217.28115892904</v>
      </c>
      <c r="D162" s="1155">
        <v>20229.563373020246</v>
      </c>
      <c r="E162" s="1156">
        <v>20621.626782107622</v>
      </c>
      <c r="F162" s="1156">
        <v>20634.15464048065</v>
      </c>
      <c r="G162" s="1157">
        <v>-6.0714182826037494E-2</v>
      </c>
      <c r="H162" s="1158">
        <v>282.90712250712255</v>
      </c>
      <c r="I162" s="1158">
        <v>-0.3738908834334464</v>
      </c>
      <c r="J162" s="1158">
        <v>-0.62287655719139301</v>
      </c>
      <c r="K162" s="1158">
        <v>11.605607723846052</v>
      </c>
      <c r="L162" s="1159">
        <v>-0.6642456771127474</v>
      </c>
    </row>
    <row r="163" spans="1:12" ht="15" thickBot="1">
      <c r="A163" s="1018"/>
      <c r="B163" s="1028"/>
      <c r="C163" s="1137"/>
      <c r="D163" s="1137"/>
      <c r="E163" s="1137"/>
      <c r="F163" s="1137"/>
      <c r="G163" s="1138"/>
      <c r="H163" s="1135"/>
      <c r="I163" s="1135"/>
      <c r="J163" s="1135"/>
      <c r="K163" s="1135"/>
      <c r="L163" s="1139"/>
    </row>
    <row r="164" spans="1:12">
      <c r="A164" s="1029" t="s">
        <v>84</v>
      </c>
      <c r="B164" s="1030" t="s">
        <v>21</v>
      </c>
      <c r="C164" s="1160" t="s">
        <v>72</v>
      </c>
      <c r="D164" s="1160" t="s">
        <v>72</v>
      </c>
      <c r="E164" s="1161" t="s">
        <v>72</v>
      </c>
      <c r="F164" s="1161" t="s">
        <v>72</v>
      </c>
      <c r="G164" s="1162" t="s">
        <v>72</v>
      </c>
      <c r="H164" s="1163" t="s">
        <v>72</v>
      </c>
      <c r="I164" s="1163" t="s">
        <v>72</v>
      </c>
      <c r="J164" s="1164" t="s">
        <v>72</v>
      </c>
      <c r="K164" s="1164" t="s">
        <v>72</v>
      </c>
      <c r="L164" s="1165" t="s">
        <v>72</v>
      </c>
    </row>
    <row r="165" spans="1:12">
      <c r="A165" s="1022" t="s">
        <v>84</v>
      </c>
      <c r="B165" s="1031" t="s">
        <v>22</v>
      </c>
      <c r="C165" s="1150" t="s">
        <v>72</v>
      </c>
      <c r="D165" s="1150" t="s">
        <v>72</v>
      </c>
      <c r="E165" s="1166" t="s">
        <v>72</v>
      </c>
      <c r="F165" s="1166" t="s">
        <v>72</v>
      </c>
      <c r="G165" s="1152" t="s">
        <v>72</v>
      </c>
      <c r="H165" s="1167" t="s">
        <v>72</v>
      </c>
      <c r="I165" s="1153" t="s">
        <v>72</v>
      </c>
      <c r="J165" s="1168" t="s">
        <v>72</v>
      </c>
      <c r="K165" s="1168" t="s">
        <v>72</v>
      </c>
      <c r="L165" s="1169" t="s">
        <v>72</v>
      </c>
    </row>
    <row r="166" spans="1:12">
      <c r="A166" s="1022" t="s">
        <v>84</v>
      </c>
      <c r="B166" s="1031" t="s">
        <v>23</v>
      </c>
      <c r="C166" s="1150" t="s">
        <v>72</v>
      </c>
      <c r="D166" s="1150" t="s">
        <v>72</v>
      </c>
      <c r="E166" s="1166" t="s">
        <v>72</v>
      </c>
      <c r="F166" s="1166" t="s">
        <v>72</v>
      </c>
      <c r="G166" s="1152" t="s">
        <v>72</v>
      </c>
      <c r="H166" s="1167" t="s">
        <v>72</v>
      </c>
      <c r="I166" s="1153" t="s">
        <v>72</v>
      </c>
      <c r="J166" s="1168" t="s">
        <v>72</v>
      </c>
      <c r="K166" s="1168" t="s">
        <v>72</v>
      </c>
      <c r="L166" s="1169" t="s">
        <v>72</v>
      </c>
    </row>
    <row r="167" spans="1:12">
      <c r="A167" s="1029" t="s">
        <v>84</v>
      </c>
      <c r="B167" s="1032" t="s">
        <v>24</v>
      </c>
      <c r="C167" s="1170" t="s">
        <v>471</v>
      </c>
      <c r="D167" s="1170" t="s">
        <v>471</v>
      </c>
      <c r="E167" s="1171" t="s">
        <v>471</v>
      </c>
      <c r="F167" s="1171" t="s">
        <v>471</v>
      </c>
      <c r="G167" s="1172" t="s">
        <v>72</v>
      </c>
      <c r="H167" s="1173" t="s">
        <v>471</v>
      </c>
      <c r="I167" s="1173" t="s">
        <v>72</v>
      </c>
      <c r="J167" s="1174" t="s">
        <v>72</v>
      </c>
      <c r="K167" s="1174">
        <v>1.3225763787858748E-2</v>
      </c>
      <c r="L167" s="1175" t="s">
        <v>72</v>
      </c>
    </row>
    <row r="168" spans="1:12">
      <c r="A168" s="1022" t="s">
        <v>84</v>
      </c>
      <c r="B168" s="1031" t="s">
        <v>25</v>
      </c>
      <c r="C168" s="1150" t="s">
        <v>471</v>
      </c>
      <c r="D168" s="1150" t="s">
        <v>471</v>
      </c>
      <c r="E168" s="1166" t="s">
        <v>471</v>
      </c>
      <c r="F168" s="1166" t="s">
        <v>471</v>
      </c>
      <c r="G168" s="1152" t="s">
        <v>72</v>
      </c>
      <c r="H168" s="1167" t="s">
        <v>471</v>
      </c>
      <c r="I168" s="1153" t="s">
        <v>72</v>
      </c>
      <c r="J168" s="1168" t="s">
        <v>72</v>
      </c>
      <c r="K168" s="1168">
        <v>6.6128818939293742E-3</v>
      </c>
      <c r="L168" s="1169" t="s">
        <v>72</v>
      </c>
    </row>
    <row r="169" spans="1:12">
      <c r="A169" s="1022" t="s">
        <v>84</v>
      </c>
      <c r="B169" s="1031" t="s">
        <v>26</v>
      </c>
      <c r="C169" s="1150" t="s">
        <v>471</v>
      </c>
      <c r="D169" s="1150" t="s">
        <v>471</v>
      </c>
      <c r="E169" s="1166" t="s">
        <v>471</v>
      </c>
      <c r="F169" s="1166" t="s">
        <v>471</v>
      </c>
      <c r="G169" s="1152" t="s">
        <v>72</v>
      </c>
      <c r="H169" s="1167" t="s">
        <v>471</v>
      </c>
      <c r="I169" s="1153" t="s">
        <v>72</v>
      </c>
      <c r="J169" s="1168" t="s">
        <v>72</v>
      </c>
      <c r="K169" s="1168">
        <v>6.6128818939293742E-3</v>
      </c>
      <c r="L169" s="1169" t="s">
        <v>72</v>
      </c>
    </row>
    <row r="170" spans="1:12">
      <c r="A170" s="1029" t="s">
        <v>84</v>
      </c>
      <c r="B170" s="1032" t="s">
        <v>27</v>
      </c>
      <c r="C170" s="1170">
        <v>19187.651234455348</v>
      </c>
      <c r="D170" s="1170">
        <v>18421.187779742279</v>
      </c>
      <c r="E170" s="1171">
        <v>19571.404259144456</v>
      </c>
      <c r="F170" s="1171">
        <v>18789.611535337124</v>
      </c>
      <c r="G170" s="1172">
        <v>4.1607710853257114</v>
      </c>
      <c r="H170" s="1173">
        <v>254.68421052631578</v>
      </c>
      <c r="I170" s="1173">
        <v>24.135277267091368</v>
      </c>
      <c r="J170" s="1174">
        <v>216.66666666666666</v>
      </c>
      <c r="K170" s="1174">
        <v>0.1256447559846581</v>
      </c>
      <c r="L170" s="1175">
        <v>8.395782483757272E-2</v>
      </c>
    </row>
    <row r="171" spans="1:12">
      <c r="A171" s="1022" t="s">
        <v>84</v>
      </c>
      <c r="B171" s="1031" t="s">
        <v>28</v>
      </c>
      <c r="C171" s="1150">
        <v>18861.800548282426</v>
      </c>
      <c r="D171" s="1150" t="s">
        <v>471</v>
      </c>
      <c r="E171" s="1166">
        <v>19239.036559248074</v>
      </c>
      <c r="F171" s="1166" t="s">
        <v>471</v>
      </c>
      <c r="G171" s="1152" t="s">
        <v>72</v>
      </c>
      <c r="H171" s="1167">
        <v>248.25</v>
      </c>
      <c r="I171" s="1153" t="s">
        <v>72</v>
      </c>
      <c r="J171" s="1168" t="s">
        <v>72</v>
      </c>
      <c r="K171" s="1168">
        <v>7.9354582727152498E-2</v>
      </c>
      <c r="L171" s="1169" t="s">
        <v>72</v>
      </c>
    </row>
    <row r="172" spans="1:12" ht="15" thickBot="1">
      <c r="A172" s="1033" t="s">
        <v>84</v>
      </c>
      <c r="B172" s="1034" t="s">
        <v>29</v>
      </c>
      <c r="C172" s="1176" t="s">
        <v>471</v>
      </c>
      <c r="D172" s="1176" t="s">
        <v>471</v>
      </c>
      <c r="E172" s="1177" t="s">
        <v>471</v>
      </c>
      <c r="F172" s="1177" t="s">
        <v>471</v>
      </c>
      <c r="G172" s="1178" t="s">
        <v>72</v>
      </c>
      <c r="H172" s="1179" t="s">
        <v>471</v>
      </c>
      <c r="I172" s="1168" t="s">
        <v>72</v>
      </c>
      <c r="J172" s="1168" t="s">
        <v>72</v>
      </c>
      <c r="K172" s="1168">
        <v>4.6290173257505625E-2</v>
      </c>
      <c r="L172" s="1169" t="s">
        <v>72</v>
      </c>
    </row>
    <row r="173" spans="1:12" ht="15" thickBot="1">
      <c r="A173" s="1018"/>
      <c r="B173" s="1028"/>
      <c r="C173" s="1137"/>
      <c r="D173" s="1137"/>
      <c r="E173" s="1137"/>
      <c r="F173" s="1137"/>
      <c r="G173" s="1138"/>
      <c r="H173" s="1135"/>
      <c r="I173" s="1135"/>
      <c r="J173" s="1135"/>
      <c r="K173" s="1135"/>
      <c r="L173" s="1139"/>
    </row>
    <row r="174" spans="1:12">
      <c r="A174" s="1029" t="s">
        <v>85</v>
      </c>
      <c r="B174" s="1030" t="s">
        <v>21</v>
      </c>
      <c r="C174" s="1160">
        <v>21637.686534732089</v>
      </c>
      <c r="D174" s="1160">
        <v>21520.322002450466</v>
      </c>
      <c r="E174" s="1161">
        <v>22070.440265426732</v>
      </c>
      <c r="F174" s="1161">
        <v>21950.72844249948</v>
      </c>
      <c r="G174" s="1162">
        <v>0.5453660603603252</v>
      </c>
      <c r="H174" s="1163">
        <v>416.8840579710145</v>
      </c>
      <c r="I174" s="1163">
        <v>-2.116009110950519</v>
      </c>
      <c r="J174" s="1164">
        <v>48.387096774193552</v>
      </c>
      <c r="K174" s="1164">
        <v>2.737733104086761</v>
      </c>
      <c r="L174" s="1165">
        <v>0.7992908057472905</v>
      </c>
    </row>
    <row r="175" spans="1:12">
      <c r="A175" s="1022" t="s">
        <v>85</v>
      </c>
      <c r="B175" s="1031" t="s">
        <v>22</v>
      </c>
      <c r="C175" s="1150">
        <v>21900.665731117773</v>
      </c>
      <c r="D175" s="1150">
        <v>21424.511380875752</v>
      </c>
      <c r="E175" s="1166">
        <v>22338.679045740129</v>
      </c>
      <c r="F175" s="1166">
        <v>21853.001608493272</v>
      </c>
      <c r="G175" s="1152">
        <v>2.2224747242872867</v>
      </c>
      <c r="H175" s="1167">
        <v>409.18909090909096</v>
      </c>
      <c r="I175" s="1153">
        <v>-1.7644926262235443</v>
      </c>
      <c r="J175" s="1168">
        <v>52.777777777777779</v>
      </c>
      <c r="K175" s="1168">
        <v>1.8185425208305781</v>
      </c>
      <c r="L175" s="1169">
        <v>0.56793458641801653</v>
      </c>
    </row>
    <row r="176" spans="1:12">
      <c r="A176" s="1022" t="s">
        <v>85</v>
      </c>
      <c r="B176" s="1031" t="s">
        <v>23</v>
      </c>
      <c r="C176" s="1150">
        <v>21144.999522233684</v>
      </c>
      <c r="D176" s="1150">
        <v>21684.151435350643</v>
      </c>
      <c r="E176" s="1166">
        <v>21567.899512678359</v>
      </c>
      <c r="F176" s="1166">
        <v>22117.834464057662</v>
      </c>
      <c r="G176" s="1152">
        <v>-2.4863869574255468</v>
      </c>
      <c r="H176" s="1167">
        <v>432.10791366906471</v>
      </c>
      <c r="I176" s="1153">
        <v>-2.4386894425346304</v>
      </c>
      <c r="J176" s="1168">
        <v>40.404040404040401</v>
      </c>
      <c r="K176" s="1168">
        <v>0.91919058325618308</v>
      </c>
      <c r="L176" s="1169">
        <v>0.23135621932927419</v>
      </c>
    </row>
    <row r="177" spans="1:12">
      <c r="A177" s="1029" t="s">
        <v>85</v>
      </c>
      <c r="B177" s="1032" t="s">
        <v>24</v>
      </c>
      <c r="C177" s="1170">
        <v>20801.11306011644</v>
      </c>
      <c r="D177" s="1170">
        <v>20801.11306011644</v>
      </c>
      <c r="E177" s="1171">
        <v>21217.135321318769</v>
      </c>
      <c r="F177" s="1171">
        <v>21629.504127866461</v>
      </c>
      <c r="G177" s="1172">
        <v>-1.9065106814742721</v>
      </c>
      <c r="H177" s="1173">
        <v>378.21422708618326</v>
      </c>
      <c r="I177" s="1173">
        <v>5.1093893689107919</v>
      </c>
      <c r="J177" s="1174">
        <v>42.079689018464528</v>
      </c>
      <c r="K177" s="1174">
        <v>9.6911043351451678</v>
      </c>
      <c r="L177" s="1175">
        <v>-0.21074323991256882</v>
      </c>
    </row>
    <row r="178" spans="1:12">
      <c r="A178" s="1022" t="s">
        <v>85</v>
      </c>
      <c r="B178" s="1031" t="s">
        <v>25</v>
      </c>
      <c r="C178" s="1150">
        <v>21069.75164424417</v>
      </c>
      <c r="D178" s="1150">
        <v>20925.188199878281</v>
      </c>
      <c r="E178" s="1166">
        <v>21491.146677129054</v>
      </c>
      <c r="F178" s="1166">
        <v>21343.691963875845</v>
      </c>
      <c r="G178" s="1152">
        <v>0.69085851455679081</v>
      </c>
      <c r="H178" s="1167">
        <v>356.0840336134454</v>
      </c>
      <c r="I178" s="1153">
        <v>1.5353145036396594</v>
      </c>
      <c r="J178" s="1168">
        <v>10.526315789473683</v>
      </c>
      <c r="K178" s="1168">
        <v>2.3607988361327865</v>
      </c>
      <c r="L178" s="1169">
        <v>0.11665237604802314</v>
      </c>
    </row>
    <row r="179" spans="1:12">
      <c r="A179" s="1022" t="s">
        <v>85</v>
      </c>
      <c r="B179" s="1031" t="s">
        <v>26</v>
      </c>
      <c r="C179" s="1150">
        <v>21006.82940316631</v>
      </c>
      <c r="D179" s="1150">
        <v>20965.03633509509</v>
      </c>
      <c r="E179" s="1166">
        <v>21426.965991229637</v>
      </c>
      <c r="F179" s="1166">
        <v>21384.337061796992</v>
      </c>
      <c r="G179" s="1152">
        <v>0.19934650912700771</v>
      </c>
      <c r="H179" s="1167">
        <v>380.06756756756744</v>
      </c>
      <c r="I179" s="1153">
        <v>-0.91625534938514275</v>
      </c>
      <c r="J179" s="1168">
        <v>4.225352112676056</v>
      </c>
      <c r="K179" s="1168">
        <v>1.4680597804523212</v>
      </c>
      <c r="L179" s="1169">
        <v>-1.1826275269209985E-2</v>
      </c>
    </row>
    <row r="180" spans="1:12">
      <c r="A180" s="1029" t="s">
        <v>85</v>
      </c>
      <c r="B180" s="1032" t="s">
        <v>27</v>
      </c>
      <c r="C180" s="1170">
        <v>20183.60565461728</v>
      </c>
      <c r="D180" s="1170">
        <v>20050.407348446792</v>
      </c>
      <c r="E180" s="1171">
        <v>20587.277767709627</v>
      </c>
      <c r="F180" s="1171">
        <v>20451.415495415727</v>
      </c>
      <c r="G180" s="1172">
        <v>0.66431720740480771</v>
      </c>
      <c r="H180" s="1173">
        <v>316.16056910569108</v>
      </c>
      <c r="I180" s="1173">
        <v>4.0115389760041781E-2</v>
      </c>
      <c r="J180" s="1174">
        <v>3.907074973600845</v>
      </c>
      <c r="K180" s="1174">
        <v>6.5070757836265054</v>
      </c>
      <c r="L180" s="1175">
        <v>-7.2511515755138589E-2</v>
      </c>
    </row>
    <row r="181" spans="1:12">
      <c r="A181" s="1022" t="s">
        <v>85</v>
      </c>
      <c r="B181" s="1031" t="s">
        <v>28</v>
      </c>
      <c r="C181" s="1150">
        <v>20146.73927864711</v>
      </c>
      <c r="D181" s="1150">
        <v>19995.379433868442</v>
      </c>
      <c r="E181" s="1166">
        <v>20549.674064220053</v>
      </c>
      <c r="F181" s="1166">
        <v>20395.28702254581</v>
      </c>
      <c r="G181" s="1152">
        <v>0.75697410633925866</v>
      </c>
      <c r="H181" s="1167">
        <v>309.9571639586411</v>
      </c>
      <c r="I181" s="1153">
        <v>1.9315216909477715</v>
      </c>
      <c r="J181" s="1168">
        <v>4.9612403100775193</v>
      </c>
      <c r="K181" s="1168">
        <v>4.4769210421901864</v>
      </c>
      <c r="L181" s="1169">
        <v>-4.424056121493436E-3</v>
      </c>
    </row>
    <row r="182" spans="1:12" ht="15" thickBot="1">
      <c r="A182" s="1033" t="s">
        <v>85</v>
      </c>
      <c r="B182" s="1034" t="s">
        <v>29</v>
      </c>
      <c r="C182" s="1176">
        <v>20260.003055393066</v>
      </c>
      <c r="D182" s="1176">
        <v>20155.039873874899</v>
      </c>
      <c r="E182" s="1177">
        <v>20665.203116500928</v>
      </c>
      <c r="F182" s="1177">
        <v>20558.140671352397</v>
      </c>
      <c r="G182" s="1178">
        <v>0.5207788333588047</v>
      </c>
      <c r="H182" s="1179">
        <v>329.84039087947878</v>
      </c>
      <c r="I182" s="1168">
        <v>-3.4301521613159691</v>
      </c>
      <c r="J182" s="1168">
        <v>1.6556291390728477</v>
      </c>
      <c r="K182" s="1168">
        <v>2.0301547414363177</v>
      </c>
      <c r="L182" s="1169">
        <v>-6.808745963364693E-2</v>
      </c>
    </row>
    <row r="183" spans="1:12" ht="15" thickBot="1">
      <c r="A183" s="1035"/>
      <c r="B183" s="1036"/>
      <c r="C183" s="1180"/>
      <c r="D183" s="1180"/>
      <c r="E183" s="1180"/>
      <c r="F183" s="1180"/>
      <c r="G183" s="1181"/>
      <c r="H183" s="1182"/>
      <c r="I183" s="1182"/>
      <c r="J183" s="1182"/>
      <c r="K183" s="1182"/>
      <c r="L183" s="1183"/>
    </row>
    <row r="184" spans="1:12">
      <c r="A184" s="1022" t="s">
        <v>86</v>
      </c>
      <c r="B184" s="1037" t="s">
        <v>26</v>
      </c>
      <c r="C184" s="1184">
        <v>20943.060033824127</v>
      </c>
      <c r="D184" s="1184">
        <v>20778.963721500499</v>
      </c>
      <c r="E184" s="1185">
        <v>21361.921234500609</v>
      </c>
      <c r="F184" s="1185">
        <v>21194.542995930504</v>
      </c>
      <c r="G184" s="1186">
        <v>0.78972327264731734</v>
      </c>
      <c r="H184" s="1187">
        <v>404.51181102362204</v>
      </c>
      <c r="I184" s="1188">
        <v>1.3020656812952229</v>
      </c>
      <c r="J184" s="1188">
        <v>-20.625</v>
      </c>
      <c r="K184" s="1188">
        <v>0.83983600052903051</v>
      </c>
      <c r="L184" s="1189">
        <v>-0.2718154967265799</v>
      </c>
    </row>
    <row r="185" spans="1:12" ht="15" thickBot="1">
      <c r="A185" s="1033" t="s">
        <v>86</v>
      </c>
      <c r="B185" s="1034" t="s">
        <v>29</v>
      </c>
      <c r="C185" s="1176">
        <v>20088.95352818344</v>
      </c>
      <c r="D185" s="1176">
        <v>20029.017912340725</v>
      </c>
      <c r="E185" s="1177">
        <v>20490.732598747109</v>
      </c>
      <c r="F185" s="1177">
        <v>20429.598270587543</v>
      </c>
      <c r="G185" s="1178">
        <v>0.29924390753968211</v>
      </c>
      <c r="H185" s="1179">
        <v>369.71839080459773</v>
      </c>
      <c r="I185" s="1168">
        <v>-0.81367650496207389</v>
      </c>
      <c r="J185" s="1168">
        <v>-3.867403314917127</v>
      </c>
      <c r="K185" s="1168">
        <v>1.1506414495437112</v>
      </c>
      <c r="L185" s="1169">
        <v>-0.10691430672669822</v>
      </c>
    </row>
    <row r="186" spans="1:12" ht="15" thickBot="1">
      <c r="A186" s="1035"/>
      <c r="B186" s="1036"/>
      <c r="C186" s="1180"/>
      <c r="D186" s="1180"/>
      <c r="E186" s="1180"/>
      <c r="F186" s="1180"/>
      <c r="G186" s="1181"/>
      <c r="H186" s="1182"/>
      <c r="I186" s="1182"/>
      <c r="J186" s="1182"/>
      <c r="K186" s="1182"/>
      <c r="L186" s="1183"/>
    </row>
    <row r="187" spans="1:12">
      <c r="A187" s="1029" t="s">
        <v>87</v>
      </c>
      <c r="B187" s="1030" t="s">
        <v>21</v>
      </c>
      <c r="C187" s="1160" t="s">
        <v>72</v>
      </c>
      <c r="D187" s="1160" t="s">
        <v>471</v>
      </c>
      <c r="E187" s="1161" t="s">
        <v>72</v>
      </c>
      <c r="F187" s="1161" t="s">
        <v>471</v>
      </c>
      <c r="G187" s="1162" t="s">
        <v>72</v>
      </c>
      <c r="H187" s="1163" t="s">
        <v>72</v>
      </c>
      <c r="I187" s="1163" t="s">
        <v>72</v>
      </c>
      <c r="J187" s="1164" t="s">
        <v>72</v>
      </c>
      <c r="K187" s="1164">
        <v>0</v>
      </c>
      <c r="L187" s="1165" t="s">
        <v>72</v>
      </c>
    </row>
    <row r="188" spans="1:12">
      <c r="A188" s="1024" t="s">
        <v>87</v>
      </c>
      <c r="B188" s="1031" t="s">
        <v>22</v>
      </c>
      <c r="C188" s="1150" t="s">
        <v>72</v>
      </c>
      <c r="D188" s="1150" t="s">
        <v>471</v>
      </c>
      <c r="E188" s="1166" t="s">
        <v>72</v>
      </c>
      <c r="F188" s="1166" t="s">
        <v>471</v>
      </c>
      <c r="G188" s="1152" t="s">
        <v>72</v>
      </c>
      <c r="H188" s="1167" t="s">
        <v>72</v>
      </c>
      <c r="I188" s="1153" t="s">
        <v>72</v>
      </c>
      <c r="J188" s="1168" t="s">
        <v>72</v>
      </c>
      <c r="K188" s="1168">
        <v>0</v>
      </c>
      <c r="L188" s="1169" t="s">
        <v>72</v>
      </c>
    </row>
    <row r="189" spans="1:12">
      <c r="A189" s="1024" t="s">
        <v>87</v>
      </c>
      <c r="B189" s="1031" t="s">
        <v>23</v>
      </c>
      <c r="C189" s="1150" t="s">
        <v>72</v>
      </c>
      <c r="D189" s="1150" t="s">
        <v>72</v>
      </c>
      <c r="E189" s="1166" t="s">
        <v>72</v>
      </c>
      <c r="F189" s="1166" t="s">
        <v>72</v>
      </c>
      <c r="G189" s="1152" t="s">
        <v>72</v>
      </c>
      <c r="H189" s="1167" t="s">
        <v>72</v>
      </c>
      <c r="I189" s="1153" t="s">
        <v>72</v>
      </c>
      <c r="J189" s="1168" t="s">
        <v>72</v>
      </c>
      <c r="K189" s="1168" t="s">
        <v>72</v>
      </c>
      <c r="L189" s="1169" t="s">
        <v>72</v>
      </c>
    </row>
    <row r="190" spans="1:12">
      <c r="A190" s="1024" t="s">
        <v>87</v>
      </c>
      <c r="B190" s="1031" t="s">
        <v>30</v>
      </c>
      <c r="C190" s="1150" t="s">
        <v>72</v>
      </c>
      <c r="D190" s="1150" t="s">
        <v>72</v>
      </c>
      <c r="E190" s="1166" t="s">
        <v>72</v>
      </c>
      <c r="F190" s="1166" t="s">
        <v>72</v>
      </c>
      <c r="G190" s="1152" t="s">
        <v>72</v>
      </c>
      <c r="H190" s="1167" t="s">
        <v>72</v>
      </c>
      <c r="I190" s="1153" t="s">
        <v>72</v>
      </c>
      <c r="J190" s="1168" t="s">
        <v>72</v>
      </c>
      <c r="K190" s="1168" t="s">
        <v>72</v>
      </c>
      <c r="L190" s="1169" t="s">
        <v>72</v>
      </c>
    </row>
    <row r="191" spans="1:12">
      <c r="A191" s="1038" t="s">
        <v>87</v>
      </c>
      <c r="B191" s="1032" t="s">
        <v>24</v>
      </c>
      <c r="C191" s="1170" t="s">
        <v>471</v>
      </c>
      <c r="D191" s="1170" t="s">
        <v>72</v>
      </c>
      <c r="E191" s="1171" t="s">
        <v>471</v>
      </c>
      <c r="F191" s="1171" t="s">
        <v>72</v>
      </c>
      <c r="G191" s="1172" t="s">
        <v>72</v>
      </c>
      <c r="H191" s="1173" t="s">
        <v>471</v>
      </c>
      <c r="I191" s="1173" t="s">
        <v>72</v>
      </c>
      <c r="J191" s="1174" t="s">
        <v>72</v>
      </c>
      <c r="K191" s="1174">
        <v>2.6451527575717497E-2</v>
      </c>
      <c r="L191" s="1175" t="s">
        <v>72</v>
      </c>
    </row>
    <row r="192" spans="1:12">
      <c r="A192" s="1024" t="s">
        <v>87</v>
      </c>
      <c r="B192" s="1031" t="s">
        <v>26</v>
      </c>
      <c r="C192" s="1150" t="s">
        <v>471</v>
      </c>
      <c r="D192" s="1150" t="s">
        <v>72</v>
      </c>
      <c r="E192" s="1166" t="s">
        <v>471</v>
      </c>
      <c r="F192" s="1166" t="s">
        <v>72</v>
      </c>
      <c r="G192" s="1152" t="s">
        <v>72</v>
      </c>
      <c r="H192" s="1167" t="s">
        <v>471</v>
      </c>
      <c r="I192" s="1153" t="s">
        <v>72</v>
      </c>
      <c r="J192" s="1168" t="s">
        <v>72</v>
      </c>
      <c r="K192" s="1168">
        <v>1.3225763787858748E-2</v>
      </c>
      <c r="L192" s="1169" t="s">
        <v>72</v>
      </c>
    </row>
    <row r="193" spans="1:12">
      <c r="A193" s="1024" t="s">
        <v>87</v>
      </c>
      <c r="B193" s="1031" t="s">
        <v>31</v>
      </c>
      <c r="C193" s="1150" t="s">
        <v>471</v>
      </c>
      <c r="D193" s="1150" t="s">
        <v>72</v>
      </c>
      <c r="E193" s="1166" t="s">
        <v>471</v>
      </c>
      <c r="F193" s="1166" t="s">
        <v>72</v>
      </c>
      <c r="G193" s="1152" t="s">
        <v>72</v>
      </c>
      <c r="H193" s="1167" t="s">
        <v>471</v>
      </c>
      <c r="I193" s="1153" t="s">
        <v>72</v>
      </c>
      <c r="J193" s="1168" t="s">
        <v>72</v>
      </c>
      <c r="K193" s="1168">
        <v>1.3225763787858748E-2</v>
      </c>
      <c r="L193" s="1169" t="s">
        <v>72</v>
      </c>
    </row>
    <row r="194" spans="1:12">
      <c r="A194" s="1038" t="s">
        <v>87</v>
      </c>
      <c r="B194" s="1032" t="s">
        <v>27</v>
      </c>
      <c r="C194" s="1170" t="s">
        <v>471</v>
      </c>
      <c r="D194" s="1170" t="s">
        <v>471</v>
      </c>
      <c r="E194" s="1171" t="s">
        <v>471</v>
      </c>
      <c r="F194" s="1171" t="s">
        <v>471</v>
      </c>
      <c r="G194" s="1172" t="s">
        <v>72</v>
      </c>
      <c r="H194" s="1173" t="s">
        <v>471</v>
      </c>
      <c r="I194" s="1173" t="s">
        <v>72</v>
      </c>
      <c r="J194" s="1174" t="s">
        <v>72</v>
      </c>
      <c r="K194" s="1174">
        <v>0.29096680333289249</v>
      </c>
      <c r="L194" s="1175" t="s">
        <v>72</v>
      </c>
    </row>
    <row r="195" spans="1:12">
      <c r="A195" s="1024" t="s">
        <v>87</v>
      </c>
      <c r="B195" s="1031" t="s">
        <v>29</v>
      </c>
      <c r="C195" s="1150" t="s">
        <v>471</v>
      </c>
      <c r="D195" s="1150" t="s">
        <v>471</v>
      </c>
      <c r="E195" s="1166" t="s">
        <v>471</v>
      </c>
      <c r="F195" s="1166" t="s">
        <v>471</v>
      </c>
      <c r="G195" s="1152" t="s">
        <v>72</v>
      </c>
      <c r="H195" s="1167" t="s">
        <v>471</v>
      </c>
      <c r="I195" s="1153" t="s">
        <v>72</v>
      </c>
      <c r="J195" s="1168" t="s">
        <v>72</v>
      </c>
      <c r="K195" s="1168">
        <v>0.13225763787858749</v>
      </c>
      <c r="L195" s="1169" t="s">
        <v>72</v>
      </c>
    </row>
    <row r="196" spans="1:12" ht="15" thickBot="1">
      <c r="A196" s="1039" t="s">
        <v>87</v>
      </c>
      <c r="B196" s="1031" t="s">
        <v>32</v>
      </c>
      <c r="C196" s="1176" t="s">
        <v>471</v>
      </c>
      <c r="D196" s="1176" t="s">
        <v>471</v>
      </c>
      <c r="E196" s="1177" t="s">
        <v>471</v>
      </c>
      <c r="F196" s="1177" t="s">
        <v>471</v>
      </c>
      <c r="G196" s="1178" t="s">
        <v>72</v>
      </c>
      <c r="H196" s="1179" t="s">
        <v>471</v>
      </c>
      <c r="I196" s="1168" t="s">
        <v>72</v>
      </c>
      <c r="J196" s="1168" t="s">
        <v>72</v>
      </c>
      <c r="K196" s="1168">
        <v>0.158709165454305</v>
      </c>
      <c r="L196" s="1169" t="s">
        <v>72</v>
      </c>
    </row>
    <row r="197" spans="1:12" ht="15" thickBot="1">
      <c r="A197" s="1035"/>
      <c r="B197" s="1036"/>
      <c r="C197" s="1180"/>
      <c r="D197" s="1180"/>
      <c r="E197" s="1180"/>
      <c r="F197" s="1180"/>
      <c r="G197" s="1181"/>
      <c r="H197" s="1182"/>
      <c r="I197" s="1182"/>
      <c r="J197" s="1182"/>
      <c r="K197" s="1182"/>
      <c r="L197" s="1183"/>
    </row>
    <row r="198" spans="1:12">
      <c r="A198" s="1029" t="s">
        <v>20</v>
      </c>
      <c r="B198" s="1030" t="s">
        <v>24</v>
      </c>
      <c r="C198" s="1160">
        <v>18548.245710109361</v>
      </c>
      <c r="D198" s="1160">
        <v>18657.145853693513</v>
      </c>
      <c r="E198" s="1161">
        <v>18919.210624311549</v>
      </c>
      <c r="F198" s="1161">
        <v>19030.288770767391</v>
      </c>
      <c r="G198" s="1162">
        <v>-0.58369133434522769</v>
      </c>
      <c r="H198" s="1163">
        <v>358.05900621118013</v>
      </c>
      <c r="I198" s="1163">
        <v>-0.38467710253045084</v>
      </c>
      <c r="J198" s="1164">
        <v>13.780918727915195</v>
      </c>
      <c r="K198" s="1164">
        <v>2.1293479698452584</v>
      </c>
      <c r="L198" s="1165">
        <v>0.1631143840743976</v>
      </c>
    </row>
    <row r="199" spans="1:12">
      <c r="A199" s="1022" t="s">
        <v>20</v>
      </c>
      <c r="B199" s="1031" t="s">
        <v>25</v>
      </c>
      <c r="C199" s="1150">
        <v>17459.803701781424</v>
      </c>
      <c r="D199" s="1150">
        <v>18138.035710160468</v>
      </c>
      <c r="E199" s="1166">
        <v>17808.999775817054</v>
      </c>
      <c r="F199" s="1166">
        <v>18500.796424363678</v>
      </c>
      <c r="G199" s="1152">
        <v>-3.7392803676040551</v>
      </c>
      <c r="H199" s="1167">
        <v>331.55223880597015</v>
      </c>
      <c r="I199" s="1153">
        <v>-0.50116207890190767</v>
      </c>
      <c r="J199" s="1168">
        <v>24.074074074074073</v>
      </c>
      <c r="K199" s="1168">
        <v>0.44306308689326807</v>
      </c>
      <c r="L199" s="1169">
        <v>6.7880706569499571E-2</v>
      </c>
    </row>
    <row r="200" spans="1:12">
      <c r="A200" s="1022" t="s">
        <v>20</v>
      </c>
      <c r="B200" s="1031" t="s">
        <v>26</v>
      </c>
      <c r="C200" s="1150">
        <v>18181.640162558531</v>
      </c>
      <c r="D200" s="1150">
        <v>18559.52892379804</v>
      </c>
      <c r="E200" s="1166">
        <v>18545.272965809701</v>
      </c>
      <c r="F200" s="1166">
        <v>18930.719502274005</v>
      </c>
      <c r="G200" s="1152">
        <v>-2.036090262802758</v>
      </c>
      <c r="H200" s="1167">
        <v>350.97674418604646</v>
      </c>
      <c r="I200" s="1153">
        <v>-0.45884152319699928</v>
      </c>
      <c r="J200" s="1168">
        <v>16.216216216216218</v>
      </c>
      <c r="K200" s="1168">
        <v>0.85306176431688918</v>
      </c>
      <c r="L200" s="1169">
        <v>8.185353809580953E-2</v>
      </c>
    </row>
    <row r="201" spans="1:12">
      <c r="A201" s="1022" t="s">
        <v>20</v>
      </c>
      <c r="B201" s="1031" t="s">
        <v>31</v>
      </c>
      <c r="C201" s="1150">
        <v>19401.233547028271</v>
      </c>
      <c r="D201" s="1150">
        <v>18952.310673720036</v>
      </c>
      <c r="E201" s="1166">
        <v>19789.258217968836</v>
      </c>
      <c r="F201" s="1166">
        <v>19331.356887194444</v>
      </c>
      <c r="G201" s="1152">
        <v>2.368697311039333</v>
      </c>
      <c r="H201" s="1167">
        <v>379.40476190476187</v>
      </c>
      <c r="I201" s="1153">
        <v>0.40314398914982175</v>
      </c>
      <c r="J201" s="1168">
        <v>6.7796610169491522</v>
      </c>
      <c r="K201" s="1168">
        <v>0.83322311863510112</v>
      </c>
      <c r="L201" s="1169">
        <v>1.3380139409088554E-2</v>
      </c>
    </row>
    <row r="202" spans="1:12">
      <c r="A202" s="1029" t="s">
        <v>20</v>
      </c>
      <c r="B202" s="1032" t="s">
        <v>27</v>
      </c>
      <c r="C202" s="1170">
        <v>17883.862096172517</v>
      </c>
      <c r="D202" s="1170">
        <v>17788.376458074519</v>
      </c>
      <c r="E202" s="1171">
        <v>18241.539338095969</v>
      </c>
      <c r="F202" s="1171">
        <v>18144.14398723601</v>
      </c>
      <c r="G202" s="1172">
        <v>0.53678669508175336</v>
      </c>
      <c r="H202" s="1173">
        <v>304.28095872170439</v>
      </c>
      <c r="I202" s="1173">
        <v>1.2301926853223577</v>
      </c>
      <c r="J202" s="1174">
        <v>14.656488549618322</v>
      </c>
      <c r="K202" s="1174">
        <v>9.9325486046819211</v>
      </c>
      <c r="L202" s="1175">
        <v>0.83090197090161233</v>
      </c>
    </row>
    <row r="203" spans="1:12">
      <c r="A203" s="1022" t="s">
        <v>20</v>
      </c>
      <c r="B203" s="1031" t="s">
        <v>28</v>
      </c>
      <c r="C203" s="1150">
        <v>17204.810198177373</v>
      </c>
      <c r="D203" s="1150">
        <v>17018.611186985283</v>
      </c>
      <c r="E203" s="1166">
        <v>17548.906402140921</v>
      </c>
      <c r="F203" s="1166">
        <v>17358.983410724984</v>
      </c>
      <c r="G203" s="1152">
        <v>1.0940905174124183</v>
      </c>
      <c r="H203" s="1167">
        <v>277.5609756097561</v>
      </c>
      <c r="I203" s="1153">
        <v>1.6300756177124336</v>
      </c>
      <c r="J203" s="1168">
        <v>2.5</v>
      </c>
      <c r="K203" s="1168">
        <v>2.9824097341621481</v>
      </c>
      <c r="L203" s="1169">
        <v>-7.4631883290780632E-2</v>
      </c>
    </row>
    <row r="204" spans="1:12">
      <c r="A204" s="1022" t="s">
        <v>20</v>
      </c>
      <c r="B204" s="1031" t="s">
        <v>29</v>
      </c>
      <c r="C204" s="1150">
        <v>17961.721502022592</v>
      </c>
      <c r="D204" s="1150">
        <v>17858.78981560313</v>
      </c>
      <c r="E204" s="1166">
        <v>18320.955932063043</v>
      </c>
      <c r="F204" s="1166">
        <v>18215.965611915191</v>
      </c>
      <c r="G204" s="1152">
        <v>0.57636428605891188</v>
      </c>
      <c r="H204" s="1167">
        <v>303.68713450292398</v>
      </c>
      <c r="I204" s="1153">
        <v>1.2486452980075371</v>
      </c>
      <c r="J204" s="1168">
        <v>24.137931034482758</v>
      </c>
      <c r="K204" s="1168">
        <v>4.5232112154476924</v>
      </c>
      <c r="L204" s="1169">
        <v>0.69496137177368444</v>
      </c>
    </row>
    <row r="205" spans="1:12">
      <c r="A205" s="1022" t="s">
        <v>20</v>
      </c>
      <c r="B205" s="1031" t="s">
        <v>32</v>
      </c>
      <c r="C205" s="1150">
        <v>18438.375220439746</v>
      </c>
      <c r="D205" s="1150">
        <v>18534.850853652886</v>
      </c>
      <c r="E205" s="1166">
        <v>18807.142724848542</v>
      </c>
      <c r="F205" s="1166">
        <v>18905.547870725943</v>
      </c>
      <c r="G205" s="1152">
        <v>-0.52050935815393795</v>
      </c>
      <c r="H205" s="1167">
        <v>338.22343324250681</v>
      </c>
      <c r="I205" s="1153">
        <v>-0.40130418325855954</v>
      </c>
      <c r="J205" s="1168">
        <v>15.047021943573668</v>
      </c>
      <c r="K205" s="1168">
        <v>2.4269276550720806</v>
      </c>
      <c r="L205" s="1169">
        <v>0.21057248241870719</v>
      </c>
    </row>
    <row r="206" spans="1:12">
      <c r="A206" s="1029" t="s">
        <v>20</v>
      </c>
      <c r="B206" s="1032" t="s">
        <v>33</v>
      </c>
      <c r="C206" s="1170">
        <v>14896.921258417136</v>
      </c>
      <c r="D206" s="1170">
        <v>14836.09820929526</v>
      </c>
      <c r="E206" s="1171">
        <v>15194.859683585479</v>
      </c>
      <c r="F206" s="1171">
        <v>15132.820173481165</v>
      </c>
      <c r="G206" s="1172">
        <v>0.40996661159717263</v>
      </c>
      <c r="H206" s="1173">
        <v>228.79837618403246</v>
      </c>
      <c r="I206" s="1173">
        <v>-1.3029750759656133</v>
      </c>
      <c r="J206" s="1174">
        <v>-0.13513513513513514</v>
      </c>
      <c r="K206" s="1174">
        <v>4.8869197196138074</v>
      </c>
      <c r="L206" s="1175">
        <v>-0.25446845519339067</v>
      </c>
    </row>
    <row r="207" spans="1:12">
      <c r="A207" s="1022" t="s">
        <v>20</v>
      </c>
      <c r="B207" s="1031" t="s">
        <v>73</v>
      </c>
      <c r="C207" s="1190">
        <v>14564.155648880393</v>
      </c>
      <c r="D207" s="1190">
        <v>14510.061604112869</v>
      </c>
      <c r="E207" s="1166">
        <v>14855.438761858</v>
      </c>
      <c r="F207" s="1166">
        <v>14800.262836195127</v>
      </c>
      <c r="G207" s="1191">
        <v>0.37280368783679357</v>
      </c>
      <c r="H207" s="1167">
        <v>220.90441176470588</v>
      </c>
      <c r="I207" s="1167">
        <v>-0.55691174645205921</v>
      </c>
      <c r="J207" s="1179">
        <v>0</v>
      </c>
      <c r="K207" s="1179">
        <v>3.5974077502975801</v>
      </c>
      <c r="L207" s="1192">
        <v>-0.182207340371495</v>
      </c>
    </row>
    <row r="208" spans="1:12">
      <c r="A208" s="1022" t="s">
        <v>20</v>
      </c>
      <c r="B208" s="1031" t="s">
        <v>34</v>
      </c>
      <c r="C208" s="1150">
        <v>15554.134228056879</v>
      </c>
      <c r="D208" s="1150">
        <v>15738.348328121836</v>
      </c>
      <c r="E208" s="1166">
        <v>15865.216912618016</v>
      </c>
      <c r="F208" s="1166">
        <v>16053.115294684276</v>
      </c>
      <c r="G208" s="1152">
        <v>-1.1704792410509826</v>
      </c>
      <c r="H208" s="1167">
        <v>248.00000000000003</v>
      </c>
      <c r="I208" s="1153">
        <v>-3.8150523460670618</v>
      </c>
      <c r="J208" s="1168">
        <v>7.18954248366013</v>
      </c>
      <c r="K208" s="1168">
        <v>1.0845126306044175</v>
      </c>
      <c r="L208" s="1169">
        <v>2.1495886353740223E-2</v>
      </c>
    </row>
    <row r="209" spans="1:12" ht="15" thickBot="1">
      <c r="A209" s="1022" t="s">
        <v>20</v>
      </c>
      <c r="B209" s="1031" t="s">
        <v>35</v>
      </c>
      <c r="C209" s="1150">
        <v>16506.40692581961</v>
      </c>
      <c r="D209" s="1150">
        <v>15174.440603152034</v>
      </c>
      <c r="E209" s="1166">
        <v>16836.535064336003</v>
      </c>
      <c r="F209" s="1166">
        <v>15477.929415215071</v>
      </c>
      <c r="G209" s="1152">
        <v>8.7776963744607865</v>
      </c>
      <c r="H209" s="1167">
        <v>265.74193548387092</v>
      </c>
      <c r="I209" s="1153">
        <v>1.5544189993463493</v>
      </c>
      <c r="J209" s="1168">
        <v>-27.906976744186046</v>
      </c>
      <c r="K209" s="1168">
        <v>0.20499933871181061</v>
      </c>
      <c r="L209" s="1169">
        <v>-9.3757001175634708E-2</v>
      </c>
    </row>
    <row r="210" spans="1:12" ht="15" thickBot="1">
      <c r="A210" s="1035"/>
      <c r="B210" s="1036"/>
      <c r="C210" s="1180"/>
      <c r="D210" s="1180"/>
      <c r="E210" s="1180"/>
      <c r="F210" s="1180"/>
      <c r="G210" s="1181"/>
      <c r="H210" s="1182"/>
      <c r="I210" s="1182"/>
      <c r="J210" s="1182"/>
      <c r="K210" s="1182"/>
      <c r="L210" s="1183"/>
    </row>
    <row r="211" spans="1:12">
      <c r="A211" s="1029" t="s">
        <v>88</v>
      </c>
      <c r="B211" s="1032" t="s">
        <v>21</v>
      </c>
      <c r="C211" s="1170">
        <v>21448.18847527236</v>
      </c>
      <c r="D211" s="1170">
        <v>21318.387468647306</v>
      </c>
      <c r="E211" s="1171">
        <v>21877.152244777808</v>
      </c>
      <c r="F211" s="1171">
        <v>21744.755218020247</v>
      </c>
      <c r="G211" s="1172">
        <v>0.60886878435789826</v>
      </c>
      <c r="H211" s="1173">
        <v>348.05737704918039</v>
      </c>
      <c r="I211" s="1173">
        <v>-0.73999166607379441</v>
      </c>
      <c r="J211" s="1174">
        <v>-11.594202898550725</v>
      </c>
      <c r="K211" s="1174">
        <v>0.80677159105938356</v>
      </c>
      <c r="L211" s="1175">
        <v>-0.15202782532358039</v>
      </c>
    </row>
    <row r="212" spans="1:12">
      <c r="A212" s="1022" t="s">
        <v>88</v>
      </c>
      <c r="B212" s="1031" t="s">
        <v>22</v>
      </c>
      <c r="C212" s="1150">
        <v>21518.40504804072</v>
      </c>
      <c r="D212" s="1150">
        <v>21529.819048918678</v>
      </c>
      <c r="E212" s="1166">
        <v>21948.773149001536</v>
      </c>
      <c r="F212" s="1166">
        <v>21960.415429897053</v>
      </c>
      <c r="G212" s="1152">
        <v>-5.3014848160238985E-2</v>
      </c>
      <c r="H212" s="1167">
        <v>306.35294117647061</v>
      </c>
      <c r="I212" s="1153">
        <v>-2.2797635800731713</v>
      </c>
      <c r="J212" s="1168">
        <v>-22.727272727272727</v>
      </c>
      <c r="K212" s="1168">
        <v>0.11241899219679938</v>
      </c>
      <c r="L212" s="1169">
        <v>-4.0433088675847051E-2</v>
      </c>
    </row>
    <row r="213" spans="1:12">
      <c r="A213" s="1022" t="s">
        <v>88</v>
      </c>
      <c r="B213" s="1031" t="s">
        <v>23</v>
      </c>
      <c r="C213" s="1150">
        <v>21394.353990642179</v>
      </c>
      <c r="D213" s="1150">
        <v>21227.142936127238</v>
      </c>
      <c r="E213" s="1166">
        <v>21822.241070455024</v>
      </c>
      <c r="F213" s="1166">
        <v>21651.685794849785</v>
      </c>
      <c r="G213" s="1152">
        <v>0.78772284625434497</v>
      </c>
      <c r="H213" s="1167">
        <v>346.83636363636367</v>
      </c>
      <c r="I213" s="1153">
        <v>-0.26593835349199024</v>
      </c>
      <c r="J213" s="1168">
        <v>-17.910447761194028</v>
      </c>
      <c r="K213" s="1168">
        <v>0.36370850416611561</v>
      </c>
      <c r="L213" s="1169">
        <v>-0.10179556030967124</v>
      </c>
    </row>
    <row r="214" spans="1:12">
      <c r="A214" s="1022" t="s">
        <v>88</v>
      </c>
      <c r="B214" s="1031" t="s">
        <v>30</v>
      </c>
      <c r="C214" s="1150">
        <v>21484.56334285736</v>
      </c>
      <c r="D214" s="1150">
        <v>21355.091365672859</v>
      </c>
      <c r="E214" s="1166">
        <v>21914.254609714506</v>
      </c>
      <c r="F214" s="1166">
        <v>21782.193192986309</v>
      </c>
      <c r="G214" s="1152">
        <v>0.60628154179956129</v>
      </c>
      <c r="H214" s="1167">
        <v>363.58000000000004</v>
      </c>
      <c r="I214" s="1153">
        <v>-2.0754136206233187</v>
      </c>
      <c r="J214" s="1168">
        <v>2.0408163265306123</v>
      </c>
      <c r="K214" s="1168">
        <v>0.33064409469646872</v>
      </c>
      <c r="L214" s="1169">
        <v>-9.7991763380619323E-3</v>
      </c>
    </row>
    <row r="215" spans="1:12">
      <c r="A215" s="1029" t="s">
        <v>88</v>
      </c>
      <c r="B215" s="1032" t="s">
        <v>24</v>
      </c>
      <c r="C215" s="1170">
        <v>21031.351150137685</v>
      </c>
      <c r="D215" s="1170">
        <v>21003.325729885171</v>
      </c>
      <c r="E215" s="1171">
        <v>21451.97817314044</v>
      </c>
      <c r="F215" s="1171">
        <v>21423.392244482871</v>
      </c>
      <c r="G215" s="1172">
        <v>0.13343325058584227</v>
      </c>
      <c r="H215" s="1173">
        <v>306.689591078067</v>
      </c>
      <c r="I215" s="1173">
        <v>0.6951691811707903</v>
      </c>
      <c r="J215" s="1174">
        <v>-18.112633181126331</v>
      </c>
      <c r="K215" s="1174">
        <v>3.5577304589340031</v>
      </c>
      <c r="L215" s="1175">
        <v>-1.0069885016718469</v>
      </c>
    </row>
    <row r="216" spans="1:12">
      <c r="A216" s="1022" t="s">
        <v>88</v>
      </c>
      <c r="B216" s="1031" t="s">
        <v>25</v>
      </c>
      <c r="C216" s="1150">
        <v>20698.897753202542</v>
      </c>
      <c r="D216" s="1150">
        <v>20229.869623507133</v>
      </c>
      <c r="E216" s="1166">
        <v>21112.875708266594</v>
      </c>
      <c r="F216" s="1166">
        <v>20634.467015977269</v>
      </c>
      <c r="G216" s="1152">
        <v>2.3184930917716158</v>
      </c>
      <c r="H216" s="1167">
        <v>281.54901960784309</v>
      </c>
      <c r="I216" s="1153">
        <v>3.888793626745545</v>
      </c>
      <c r="J216" s="1168">
        <v>2</v>
      </c>
      <c r="K216" s="1168">
        <v>0.67451395318079621</v>
      </c>
      <c r="L216" s="1169">
        <v>-2.0268232603960268E-2</v>
      </c>
    </row>
    <row r="217" spans="1:12">
      <c r="A217" s="1022" t="s">
        <v>88</v>
      </c>
      <c r="B217" s="1031" t="s">
        <v>26</v>
      </c>
      <c r="C217" s="1150">
        <v>21115.221813046941</v>
      </c>
      <c r="D217" s="1150">
        <v>21179.520899763163</v>
      </c>
      <c r="E217" s="1166">
        <v>21537.526249307881</v>
      </c>
      <c r="F217" s="1166">
        <v>21603.111317758427</v>
      </c>
      <c r="G217" s="1152">
        <v>-0.30359084617886894</v>
      </c>
      <c r="H217" s="1167">
        <v>301.01111111111123</v>
      </c>
      <c r="I217" s="1153">
        <v>1.2337328353728876</v>
      </c>
      <c r="J217" s="1168">
        <v>-24.157303370786519</v>
      </c>
      <c r="K217" s="1168">
        <v>1.785478111360931</v>
      </c>
      <c r="L217" s="1169">
        <v>-0.68794647003280174</v>
      </c>
    </row>
    <row r="218" spans="1:12">
      <c r="A218" s="1022" t="s">
        <v>88</v>
      </c>
      <c r="B218" s="1031" t="s">
        <v>31</v>
      </c>
      <c r="C218" s="1150">
        <v>21080.998042708936</v>
      </c>
      <c r="D218" s="1150">
        <v>21037.733843582853</v>
      </c>
      <c r="E218" s="1166">
        <v>21502.618003563115</v>
      </c>
      <c r="F218" s="1166">
        <v>21458.48852045451</v>
      </c>
      <c r="G218" s="1152">
        <v>0.20565047284919627</v>
      </c>
      <c r="H218" s="1167">
        <v>331.37349397590367</v>
      </c>
      <c r="I218" s="1153">
        <v>-0.80854176658380661</v>
      </c>
      <c r="J218" s="1168">
        <v>-17.412935323383085</v>
      </c>
      <c r="K218" s="1168">
        <v>1.0977383943922761</v>
      </c>
      <c r="L218" s="1169">
        <v>-0.2987737990350845</v>
      </c>
    </row>
    <row r="219" spans="1:12">
      <c r="A219" s="1029" t="s">
        <v>88</v>
      </c>
      <c r="B219" s="1032" t="s">
        <v>27</v>
      </c>
      <c r="C219" s="1170">
        <v>19571.734688359844</v>
      </c>
      <c r="D219" s="1170">
        <v>19409.305499759932</v>
      </c>
      <c r="E219" s="1171">
        <v>19963.169382127042</v>
      </c>
      <c r="F219" s="1171">
        <v>19797.491609755136</v>
      </c>
      <c r="G219" s="1172">
        <v>0.83686244519113206</v>
      </c>
      <c r="H219" s="1173">
        <v>263.96347031963472</v>
      </c>
      <c r="I219" s="1173">
        <v>1.3097214096584211</v>
      </c>
      <c r="J219" s="1174">
        <v>12.770339855818744</v>
      </c>
      <c r="K219" s="1174">
        <v>7.2411056738526645</v>
      </c>
      <c r="L219" s="1175">
        <v>0.49477064988267916</v>
      </c>
    </row>
    <row r="220" spans="1:12">
      <c r="A220" s="1022" t="s">
        <v>88</v>
      </c>
      <c r="B220" s="1031" t="s">
        <v>28</v>
      </c>
      <c r="C220" s="1150">
        <v>18762.209422037886</v>
      </c>
      <c r="D220" s="1150">
        <v>18268.586764388285</v>
      </c>
      <c r="E220" s="1166">
        <v>19137.453610478642</v>
      </c>
      <c r="F220" s="1166">
        <v>18633.95849967605</v>
      </c>
      <c r="G220" s="1152">
        <v>2.7020297958232855</v>
      </c>
      <c r="H220" s="1167">
        <v>231.02312138728325</v>
      </c>
      <c r="I220" s="1153">
        <v>2.0540352458843438</v>
      </c>
      <c r="J220" s="1168">
        <v>15.333333333333332</v>
      </c>
      <c r="K220" s="1168">
        <v>2.2880571352995633</v>
      </c>
      <c r="L220" s="1169">
        <v>0.2037105779452939</v>
      </c>
    </row>
    <row r="221" spans="1:12">
      <c r="A221" s="1022" t="s">
        <v>88</v>
      </c>
      <c r="B221" s="1031" t="s">
        <v>29</v>
      </c>
      <c r="C221" s="1150">
        <v>19862.199114171959</v>
      </c>
      <c r="D221" s="1150">
        <v>19797.549265400947</v>
      </c>
      <c r="E221" s="1166">
        <v>20259.443096455398</v>
      </c>
      <c r="F221" s="1166">
        <v>20193.50025070897</v>
      </c>
      <c r="G221" s="1152">
        <v>0.32655480688204197</v>
      </c>
      <c r="H221" s="1167">
        <v>271.52057245080505</v>
      </c>
      <c r="I221" s="1153">
        <v>1.5378126276811663</v>
      </c>
      <c r="J221" s="1153">
        <v>16.458333333333332</v>
      </c>
      <c r="K221" s="1153">
        <v>3.6966009787065204</v>
      </c>
      <c r="L221" s="1154">
        <v>0.36164648693968937</v>
      </c>
    </row>
    <row r="222" spans="1:12" ht="15" thickBot="1">
      <c r="A222" s="1040" t="s">
        <v>88</v>
      </c>
      <c r="B222" s="1041" t="s">
        <v>32</v>
      </c>
      <c r="C222" s="1155">
        <v>19931.465039132912</v>
      </c>
      <c r="D222" s="1155">
        <v>19896.464594616737</v>
      </c>
      <c r="E222" s="1193">
        <v>20330.094339915569</v>
      </c>
      <c r="F222" s="1193">
        <v>20294.393886509068</v>
      </c>
      <c r="G222" s="1157">
        <v>0.17591288316441939</v>
      </c>
      <c r="H222" s="1194">
        <v>301.7157894736842</v>
      </c>
      <c r="I222" s="1158">
        <v>1.5878079035973534</v>
      </c>
      <c r="J222" s="1158">
        <v>-0.52356020942408377</v>
      </c>
      <c r="K222" s="1158">
        <v>1.2564475598465812</v>
      </c>
      <c r="L222" s="1159">
        <v>-7.0586415002303671E-2</v>
      </c>
    </row>
    <row r="223" spans="1:12">
      <c r="A223" s="1042"/>
      <c r="B223" s="1042"/>
      <c r="C223" s="1195"/>
      <c r="D223" s="1195"/>
      <c r="E223" s="1195"/>
      <c r="F223" s="1195"/>
      <c r="G223" s="1042"/>
      <c r="H223" s="1042"/>
      <c r="I223" s="1042"/>
      <c r="J223" s="1042"/>
      <c r="K223" s="1042"/>
      <c r="L223" s="1196"/>
    </row>
    <row r="224" spans="1:12">
      <c r="A224" s="1000"/>
      <c r="B224" s="1000"/>
      <c r="C224" s="1196"/>
      <c r="D224" s="1196"/>
      <c r="E224" s="1196"/>
      <c r="F224" s="1196"/>
      <c r="G224" s="1196"/>
      <c r="H224" s="1196"/>
      <c r="I224" s="1196"/>
      <c r="J224" s="1196"/>
      <c r="K224" s="1196"/>
      <c r="L224" s="1196"/>
    </row>
    <row r="225" spans="1:12" ht="15" thickBot="1">
      <c r="A225" s="1000"/>
      <c r="B225" s="1000"/>
      <c r="C225" s="1196"/>
      <c r="D225" s="1196"/>
      <c r="E225" s="1196"/>
      <c r="F225" s="1196"/>
      <c r="G225" s="1196"/>
      <c r="H225" s="1196"/>
      <c r="I225" s="1196"/>
      <c r="J225" s="1196"/>
      <c r="K225" s="1196"/>
      <c r="L225" s="1197"/>
    </row>
    <row r="226" spans="1:12" ht="21" thickBot="1">
      <c r="A226" s="1004" t="s">
        <v>223</v>
      </c>
      <c r="B226" s="1005"/>
      <c r="C226" s="1005"/>
      <c r="D226" s="1005"/>
      <c r="E226" s="1005"/>
      <c r="F226" s="1005"/>
      <c r="G226" s="1005"/>
      <c r="H226" s="1005"/>
      <c r="I226" s="1005"/>
      <c r="J226" s="1005"/>
      <c r="K226" s="1005"/>
      <c r="L226" s="1006"/>
    </row>
    <row r="227" spans="1:12">
      <c r="A227" s="1007"/>
      <c r="B227" s="1103"/>
      <c r="C227" s="1008" t="s">
        <v>5</v>
      </c>
      <c r="D227" s="1008" t="s">
        <v>5</v>
      </c>
      <c r="E227" s="1008"/>
      <c r="F227" s="1008"/>
      <c r="G227" s="1113"/>
      <c r="H227" s="1237" t="s">
        <v>6</v>
      </c>
      <c r="I227" s="1238"/>
      <c r="J227" s="1114" t="s">
        <v>7</v>
      </c>
      <c r="K227" s="1115" t="s">
        <v>8</v>
      </c>
      <c r="L227" s="1116"/>
    </row>
    <row r="228" spans="1:12" ht="15">
      <c r="A228" s="1009" t="s">
        <v>9</v>
      </c>
      <c r="B228" s="1010" t="s">
        <v>10</v>
      </c>
      <c r="C228" s="1011" t="s">
        <v>36</v>
      </c>
      <c r="D228" s="1011" t="s">
        <v>36</v>
      </c>
      <c r="E228" s="1012" t="s">
        <v>37</v>
      </c>
      <c r="F228" s="1013"/>
      <c r="G228" s="1117"/>
      <c r="H228" s="1239" t="s">
        <v>11</v>
      </c>
      <c r="I228" s="1240"/>
      <c r="J228" s="1118" t="s">
        <v>12</v>
      </c>
      <c r="K228" s="1119" t="s">
        <v>13</v>
      </c>
      <c r="L228" s="1120"/>
    </row>
    <row r="229" spans="1:12" ht="26.5" thickBot="1">
      <c r="A229" s="1014" t="s">
        <v>14</v>
      </c>
      <c r="B229" s="1015" t="s">
        <v>15</v>
      </c>
      <c r="C229" s="1121" t="s">
        <v>533</v>
      </c>
      <c r="D229" s="1122" t="s">
        <v>529</v>
      </c>
      <c r="E229" s="1123" t="s">
        <v>533</v>
      </c>
      <c r="F229" s="1124" t="s">
        <v>529</v>
      </c>
      <c r="G229" s="1125" t="s">
        <v>16</v>
      </c>
      <c r="H229" s="1126" t="s">
        <v>533</v>
      </c>
      <c r="I229" s="1127" t="s">
        <v>16</v>
      </c>
      <c r="J229" s="1128" t="s">
        <v>16</v>
      </c>
      <c r="K229" s="1121" t="s">
        <v>533</v>
      </c>
      <c r="L229" s="1129" t="s">
        <v>17</v>
      </c>
    </row>
    <row r="230" spans="1:12" ht="15" thickBot="1">
      <c r="A230" s="1016" t="s">
        <v>18</v>
      </c>
      <c r="B230" s="1017" t="s">
        <v>19</v>
      </c>
      <c r="C230" s="1130">
        <v>20016.881114938697</v>
      </c>
      <c r="D230" s="1130">
        <v>19937.096744595572</v>
      </c>
      <c r="E230" s="1131">
        <v>20417.218737237472</v>
      </c>
      <c r="F230" s="1132">
        <v>20327.162563226066</v>
      </c>
      <c r="G230" s="1133">
        <v>0.44303366852748627</v>
      </c>
      <c r="H230" s="1134">
        <v>336.67306273062729</v>
      </c>
      <c r="I230" s="1134">
        <v>4.3781316260927206</v>
      </c>
      <c r="J230" s="1135">
        <v>18.063002680965148</v>
      </c>
      <c r="K230" s="1134">
        <v>23.297182912313186</v>
      </c>
      <c r="L230" s="1136" t="s">
        <v>19</v>
      </c>
    </row>
    <row r="231" spans="1:12" ht="15" thickBot="1">
      <c r="A231" s="1018"/>
      <c r="B231" s="1019"/>
      <c r="C231" s="1137"/>
      <c r="D231" s="1137"/>
      <c r="E231" s="1137"/>
      <c r="F231" s="1137"/>
      <c r="G231" s="1138"/>
      <c r="H231" s="1135"/>
      <c r="I231" s="1135"/>
      <c r="J231" s="1135"/>
      <c r="K231" s="1135"/>
      <c r="L231" s="1139"/>
    </row>
    <row r="232" spans="1:12">
      <c r="A232" s="1020" t="s">
        <v>79</v>
      </c>
      <c r="B232" s="1021" t="s">
        <v>19</v>
      </c>
      <c r="C232" s="1140" t="s">
        <v>72</v>
      </c>
      <c r="D232" s="1140" t="s">
        <v>72</v>
      </c>
      <c r="E232" s="1141" t="s">
        <v>72</v>
      </c>
      <c r="F232" s="1141" t="s">
        <v>72</v>
      </c>
      <c r="G232" s="1142" t="s">
        <v>72</v>
      </c>
      <c r="H232" s="1143" t="s">
        <v>72</v>
      </c>
      <c r="I232" s="1143" t="s">
        <v>72</v>
      </c>
      <c r="J232" s="1143" t="s">
        <v>72</v>
      </c>
      <c r="K232" s="1143" t="s">
        <v>72</v>
      </c>
      <c r="L232" s="1144" t="s">
        <v>72</v>
      </c>
    </row>
    <row r="233" spans="1:12">
      <c r="A233" s="1022" t="s">
        <v>80</v>
      </c>
      <c r="B233" s="1023" t="s">
        <v>19</v>
      </c>
      <c r="C233" s="1145">
        <v>20836.616230388459</v>
      </c>
      <c r="D233" s="1145">
        <v>20809.72331479477</v>
      </c>
      <c r="E233" s="1146">
        <v>21253.348554996228</v>
      </c>
      <c r="F233" s="1146">
        <v>21537.514598132952</v>
      </c>
      <c r="G233" s="1147">
        <v>-1.3194003506855776</v>
      </c>
      <c r="H233" s="1148">
        <v>374.49017713365538</v>
      </c>
      <c r="I233" s="1148">
        <v>5.3552889311082925</v>
      </c>
      <c r="J233" s="1148">
        <v>33.740129217516149</v>
      </c>
      <c r="K233" s="1148">
        <v>12.319798968390424</v>
      </c>
      <c r="L233" s="1149">
        <v>2.6414831204087665</v>
      </c>
    </row>
    <row r="234" spans="1:12">
      <c r="A234" s="1024" t="s">
        <v>81</v>
      </c>
      <c r="B234" s="1025" t="s">
        <v>19</v>
      </c>
      <c r="C234" s="1150">
        <v>20630.450044129917</v>
      </c>
      <c r="D234" s="1150">
        <v>20479.588225537082</v>
      </c>
      <c r="E234" s="1151">
        <v>21043.059045012516</v>
      </c>
      <c r="F234" s="1151">
        <v>20889.179990047822</v>
      </c>
      <c r="G234" s="1152">
        <v>0.73664478470675665</v>
      </c>
      <c r="H234" s="1153">
        <v>424.02469135802471</v>
      </c>
      <c r="I234" s="1153">
        <v>0.81033770157334872</v>
      </c>
      <c r="J234" s="1153">
        <v>-5.8139534883720927</v>
      </c>
      <c r="K234" s="1153">
        <v>0.53564343340827925</v>
      </c>
      <c r="L234" s="1154">
        <v>-6.1869246366611397E-2</v>
      </c>
    </row>
    <row r="235" spans="1:12">
      <c r="A235" s="1024" t="s">
        <v>82</v>
      </c>
      <c r="B235" s="1025" t="s">
        <v>19</v>
      </c>
      <c r="C235" s="1150" t="s">
        <v>72</v>
      </c>
      <c r="D235" s="1150" t="s">
        <v>471</v>
      </c>
      <c r="E235" s="1151" t="s">
        <v>72</v>
      </c>
      <c r="F235" s="1151" t="s">
        <v>471</v>
      </c>
      <c r="G235" s="1152" t="s">
        <v>72</v>
      </c>
      <c r="H235" s="1153" t="s">
        <v>72</v>
      </c>
      <c r="I235" s="1153" t="s">
        <v>72</v>
      </c>
      <c r="J235" s="1153" t="s">
        <v>72</v>
      </c>
      <c r="K235" s="1153" t="s">
        <v>72</v>
      </c>
      <c r="L235" s="1154" t="s">
        <v>72</v>
      </c>
    </row>
    <row r="236" spans="1:12">
      <c r="A236" s="1024" t="s">
        <v>71</v>
      </c>
      <c r="B236" s="1025" t="s">
        <v>19</v>
      </c>
      <c r="C236" s="1150">
        <v>17798.434446750234</v>
      </c>
      <c r="D236" s="1150">
        <v>17714.528504358186</v>
      </c>
      <c r="E236" s="1151">
        <v>18154.403135685239</v>
      </c>
      <c r="F236" s="1151">
        <v>18068.81907444535</v>
      </c>
      <c r="G236" s="1152">
        <v>0.47365608614085275</v>
      </c>
      <c r="H236" s="1153">
        <v>277.91415929203538</v>
      </c>
      <c r="I236" s="1153">
        <v>-0.86263594628129481</v>
      </c>
      <c r="J236" s="1153">
        <v>4.6296296296296298</v>
      </c>
      <c r="K236" s="1153">
        <v>7.472556540140193</v>
      </c>
      <c r="L236" s="1154">
        <v>-3.1091066335176443E-2</v>
      </c>
    </row>
    <row r="237" spans="1:12" ht="15" thickBot="1">
      <c r="A237" s="1026" t="s">
        <v>83</v>
      </c>
      <c r="B237" s="1027" t="s">
        <v>19</v>
      </c>
      <c r="C237" s="1155">
        <v>20757.500885142861</v>
      </c>
      <c r="D237" s="1155">
        <v>20417.862322709814</v>
      </c>
      <c r="E237" s="1156">
        <v>21172.650902845719</v>
      </c>
      <c r="F237" s="1156">
        <v>20826.219569164012</v>
      </c>
      <c r="G237" s="1157">
        <v>1.6634384004797702</v>
      </c>
      <c r="H237" s="1158">
        <v>311.88195991091317</v>
      </c>
      <c r="I237" s="1158">
        <v>3.2117192090625317</v>
      </c>
      <c r="J237" s="1158">
        <v>5.8962264150943398</v>
      </c>
      <c r="K237" s="1158">
        <v>2.969183970374289</v>
      </c>
      <c r="L237" s="1159">
        <v>2.3307502646921829E-2</v>
      </c>
    </row>
    <row r="238" spans="1:12" ht="15" thickBot="1">
      <c r="A238" s="1018"/>
      <c r="B238" s="1028"/>
      <c r="C238" s="1137"/>
      <c r="D238" s="1137"/>
      <c r="E238" s="1137"/>
      <c r="F238" s="1137"/>
      <c r="G238" s="1138"/>
      <c r="H238" s="1135"/>
      <c r="I238" s="1135"/>
      <c r="J238" s="1135"/>
      <c r="K238" s="1135"/>
      <c r="L238" s="1139"/>
    </row>
    <row r="239" spans="1:12">
      <c r="A239" s="1029" t="s">
        <v>84</v>
      </c>
      <c r="B239" s="1030" t="s">
        <v>21</v>
      </c>
      <c r="C239" s="1160" t="s">
        <v>72</v>
      </c>
      <c r="D239" s="1160" t="s">
        <v>72</v>
      </c>
      <c r="E239" s="1161" t="s">
        <v>72</v>
      </c>
      <c r="F239" s="1161" t="s">
        <v>72</v>
      </c>
      <c r="G239" s="1162" t="s">
        <v>72</v>
      </c>
      <c r="H239" s="1163" t="s">
        <v>72</v>
      </c>
      <c r="I239" s="1163" t="s">
        <v>72</v>
      </c>
      <c r="J239" s="1164" t="s">
        <v>72</v>
      </c>
      <c r="K239" s="1164" t="s">
        <v>72</v>
      </c>
      <c r="L239" s="1165" t="s">
        <v>72</v>
      </c>
    </row>
    <row r="240" spans="1:12">
      <c r="A240" s="1022" t="s">
        <v>84</v>
      </c>
      <c r="B240" s="1031" t="s">
        <v>22</v>
      </c>
      <c r="C240" s="1150" t="s">
        <v>72</v>
      </c>
      <c r="D240" s="1150" t="s">
        <v>72</v>
      </c>
      <c r="E240" s="1166" t="s">
        <v>72</v>
      </c>
      <c r="F240" s="1166" t="s">
        <v>72</v>
      </c>
      <c r="G240" s="1152" t="s">
        <v>72</v>
      </c>
      <c r="H240" s="1167" t="s">
        <v>72</v>
      </c>
      <c r="I240" s="1153" t="s">
        <v>72</v>
      </c>
      <c r="J240" s="1168" t="s">
        <v>72</v>
      </c>
      <c r="K240" s="1168" t="s">
        <v>72</v>
      </c>
      <c r="L240" s="1169" t="s">
        <v>72</v>
      </c>
    </row>
    <row r="241" spans="1:12">
      <c r="A241" s="1022" t="s">
        <v>84</v>
      </c>
      <c r="B241" s="1031" t="s">
        <v>23</v>
      </c>
      <c r="C241" s="1150" t="s">
        <v>72</v>
      </c>
      <c r="D241" s="1150" t="s">
        <v>72</v>
      </c>
      <c r="E241" s="1166" t="s">
        <v>72</v>
      </c>
      <c r="F241" s="1166" t="s">
        <v>72</v>
      </c>
      <c r="G241" s="1152" t="s">
        <v>72</v>
      </c>
      <c r="H241" s="1167" t="s">
        <v>72</v>
      </c>
      <c r="I241" s="1153" t="s">
        <v>72</v>
      </c>
      <c r="J241" s="1168" t="s">
        <v>72</v>
      </c>
      <c r="K241" s="1168" t="s">
        <v>72</v>
      </c>
      <c r="L241" s="1169" t="s">
        <v>72</v>
      </c>
    </row>
    <row r="242" spans="1:12">
      <c r="A242" s="1029" t="s">
        <v>84</v>
      </c>
      <c r="B242" s="1032" t="s">
        <v>24</v>
      </c>
      <c r="C242" s="1170" t="s">
        <v>72</v>
      </c>
      <c r="D242" s="1170" t="s">
        <v>72</v>
      </c>
      <c r="E242" s="1171" t="s">
        <v>72</v>
      </c>
      <c r="F242" s="1171" t="s">
        <v>72</v>
      </c>
      <c r="G242" s="1172" t="s">
        <v>72</v>
      </c>
      <c r="H242" s="1173" t="s">
        <v>72</v>
      </c>
      <c r="I242" s="1173" t="s">
        <v>72</v>
      </c>
      <c r="J242" s="1174" t="s">
        <v>72</v>
      </c>
      <c r="K242" s="1174" t="s">
        <v>72</v>
      </c>
      <c r="L242" s="1175" t="s">
        <v>72</v>
      </c>
    </row>
    <row r="243" spans="1:12">
      <c r="A243" s="1022" t="s">
        <v>84</v>
      </c>
      <c r="B243" s="1031" t="s">
        <v>25</v>
      </c>
      <c r="C243" s="1150" t="s">
        <v>72</v>
      </c>
      <c r="D243" s="1150" t="s">
        <v>72</v>
      </c>
      <c r="E243" s="1166" t="s">
        <v>72</v>
      </c>
      <c r="F243" s="1166" t="s">
        <v>72</v>
      </c>
      <c r="G243" s="1152" t="s">
        <v>72</v>
      </c>
      <c r="H243" s="1167" t="s">
        <v>72</v>
      </c>
      <c r="I243" s="1153" t="s">
        <v>72</v>
      </c>
      <c r="J243" s="1168" t="s">
        <v>72</v>
      </c>
      <c r="K243" s="1168" t="s">
        <v>72</v>
      </c>
      <c r="L243" s="1169" t="s">
        <v>72</v>
      </c>
    </row>
    <row r="244" spans="1:12">
      <c r="A244" s="1022" t="s">
        <v>84</v>
      </c>
      <c r="B244" s="1031" t="s">
        <v>26</v>
      </c>
      <c r="C244" s="1150" t="s">
        <v>72</v>
      </c>
      <c r="D244" s="1150" t="s">
        <v>72</v>
      </c>
      <c r="E244" s="1166" t="s">
        <v>72</v>
      </c>
      <c r="F244" s="1166" t="s">
        <v>72</v>
      </c>
      <c r="G244" s="1152" t="s">
        <v>72</v>
      </c>
      <c r="H244" s="1167" t="s">
        <v>72</v>
      </c>
      <c r="I244" s="1153" t="s">
        <v>72</v>
      </c>
      <c r="J244" s="1168" t="s">
        <v>72</v>
      </c>
      <c r="K244" s="1168" t="s">
        <v>72</v>
      </c>
      <c r="L244" s="1169" t="s">
        <v>72</v>
      </c>
    </row>
    <row r="245" spans="1:12">
      <c r="A245" s="1029" t="s">
        <v>84</v>
      </c>
      <c r="B245" s="1032" t="s">
        <v>27</v>
      </c>
      <c r="C245" s="1170" t="s">
        <v>72</v>
      </c>
      <c r="D245" s="1170" t="s">
        <v>72</v>
      </c>
      <c r="E245" s="1171" t="s">
        <v>72</v>
      </c>
      <c r="F245" s="1171" t="s">
        <v>72</v>
      </c>
      <c r="G245" s="1172" t="s">
        <v>72</v>
      </c>
      <c r="H245" s="1173" t="s">
        <v>72</v>
      </c>
      <c r="I245" s="1173" t="s">
        <v>72</v>
      </c>
      <c r="J245" s="1174" t="s">
        <v>72</v>
      </c>
      <c r="K245" s="1174" t="s">
        <v>72</v>
      </c>
      <c r="L245" s="1175" t="s">
        <v>72</v>
      </c>
    </row>
    <row r="246" spans="1:12">
      <c r="A246" s="1022" t="s">
        <v>84</v>
      </c>
      <c r="B246" s="1031" t="s">
        <v>28</v>
      </c>
      <c r="C246" s="1150" t="s">
        <v>72</v>
      </c>
      <c r="D246" s="1150" t="s">
        <v>72</v>
      </c>
      <c r="E246" s="1166" t="s">
        <v>72</v>
      </c>
      <c r="F246" s="1166" t="s">
        <v>72</v>
      </c>
      <c r="G246" s="1152" t="s">
        <v>72</v>
      </c>
      <c r="H246" s="1167" t="s">
        <v>72</v>
      </c>
      <c r="I246" s="1153" t="s">
        <v>72</v>
      </c>
      <c r="J246" s="1168" t="s">
        <v>72</v>
      </c>
      <c r="K246" s="1168" t="s">
        <v>72</v>
      </c>
      <c r="L246" s="1169" t="s">
        <v>72</v>
      </c>
    </row>
    <row r="247" spans="1:12" ht="15" thickBot="1">
      <c r="A247" s="1033" t="s">
        <v>84</v>
      </c>
      <c r="B247" s="1034" t="s">
        <v>29</v>
      </c>
      <c r="C247" s="1176" t="s">
        <v>72</v>
      </c>
      <c r="D247" s="1176" t="s">
        <v>72</v>
      </c>
      <c r="E247" s="1177" t="s">
        <v>72</v>
      </c>
      <c r="F247" s="1177" t="s">
        <v>72</v>
      </c>
      <c r="G247" s="1178" t="s">
        <v>72</v>
      </c>
      <c r="H247" s="1179" t="s">
        <v>72</v>
      </c>
      <c r="I247" s="1168" t="s">
        <v>72</v>
      </c>
      <c r="J247" s="1168" t="s">
        <v>72</v>
      </c>
      <c r="K247" s="1168" t="s">
        <v>72</v>
      </c>
      <c r="L247" s="1169" t="s">
        <v>72</v>
      </c>
    </row>
    <row r="248" spans="1:12" ht="15" thickBot="1">
      <c r="A248" s="1018"/>
      <c r="B248" s="1028"/>
      <c r="C248" s="1137"/>
      <c r="D248" s="1137"/>
      <c r="E248" s="1137"/>
      <c r="F248" s="1137"/>
      <c r="G248" s="1138"/>
      <c r="H248" s="1135"/>
      <c r="I248" s="1135"/>
      <c r="J248" s="1135"/>
      <c r="K248" s="1135"/>
      <c r="L248" s="1139"/>
    </row>
    <row r="249" spans="1:12">
      <c r="A249" s="1029" t="s">
        <v>85</v>
      </c>
      <c r="B249" s="1030" t="s">
        <v>21</v>
      </c>
      <c r="C249" s="1160">
        <v>21690.152673855988</v>
      </c>
      <c r="D249" s="1160">
        <v>22412.791003693477</v>
      </c>
      <c r="E249" s="1161">
        <v>22123.955727333108</v>
      </c>
      <c r="F249" s="1161">
        <v>22861.046823767349</v>
      </c>
      <c r="G249" s="1162">
        <v>-3.22422285434422</v>
      </c>
      <c r="H249" s="1163">
        <v>409.65986394557825</v>
      </c>
      <c r="I249" s="1163">
        <v>-2.0823418387671855</v>
      </c>
      <c r="J249" s="1164">
        <v>88.461538461538453</v>
      </c>
      <c r="K249" s="1164">
        <v>0.97209363840761798</v>
      </c>
      <c r="L249" s="1165">
        <v>0.43016353349550784</v>
      </c>
    </row>
    <row r="250" spans="1:12">
      <c r="A250" s="1022" t="s">
        <v>85</v>
      </c>
      <c r="B250" s="1031" t="s">
        <v>22</v>
      </c>
      <c r="C250" s="1150">
        <v>21781.46986296897</v>
      </c>
      <c r="D250" s="1150">
        <v>22407.130790630163</v>
      </c>
      <c r="E250" s="1166">
        <v>22217.099260228351</v>
      </c>
      <c r="F250" s="1166">
        <v>22855.273406442768</v>
      </c>
      <c r="G250" s="1152">
        <v>-2.7922402627418093</v>
      </c>
      <c r="H250" s="1167">
        <v>404.23076923076923</v>
      </c>
      <c r="I250" s="1153">
        <v>-2.2140621947096961</v>
      </c>
      <c r="J250" s="1168">
        <v>73.333333333333329</v>
      </c>
      <c r="K250" s="1168">
        <v>0.68773971696865488</v>
      </c>
      <c r="L250" s="1169">
        <v>0.270870405497801</v>
      </c>
    </row>
    <row r="251" spans="1:12">
      <c r="A251" s="1022" t="s">
        <v>85</v>
      </c>
      <c r="B251" s="1031" t="s">
        <v>23</v>
      </c>
      <c r="C251" s="1150">
        <v>21478.987952716841</v>
      </c>
      <c r="D251" s="1150" t="s">
        <v>471</v>
      </c>
      <c r="E251" s="1166">
        <v>21908.567711771178</v>
      </c>
      <c r="F251" s="1166" t="s">
        <v>471</v>
      </c>
      <c r="G251" s="1152" t="s">
        <v>72</v>
      </c>
      <c r="H251" s="1167">
        <v>422.79069767441865</v>
      </c>
      <c r="I251" s="1153" t="s">
        <v>72</v>
      </c>
      <c r="J251" s="1168" t="s">
        <v>72</v>
      </c>
      <c r="K251" s="1168">
        <v>0.2843539214389631</v>
      </c>
      <c r="L251" s="1169" t="s">
        <v>72</v>
      </c>
    </row>
    <row r="252" spans="1:12">
      <c r="A252" s="1029" t="s">
        <v>85</v>
      </c>
      <c r="B252" s="1032" t="s">
        <v>24</v>
      </c>
      <c r="C252" s="1170">
        <v>20801.11306011644</v>
      </c>
      <c r="D252" s="1170">
        <v>20801.11306011644</v>
      </c>
      <c r="E252" s="1171">
        <v>21217.135321318769</v>
      </c>
      <c r="F252" s="1171">
        <v>21629.504127866461</v>
      </c>
      <c r="G252" s="1172">
        <v>-1.9065106814742721</v>
      </c>
      <c r="H252" s="1173">
        <v>378.21422708618326</v>
      </c>
      <c r="I252" s="1173">
        <v>5.1093893689107919</v>
      </c>
      <c r="J252" s="1174">
        <v>42.079689018464528</v>
      </c>
      <c r="K252" s="1174">
        <v>9.6911043351451678</v>
      </c>
      <c r="L252" s="1175">
        <v>-0.21074323991256882</v>
      </c>
    </row>
    <row r="253" spans="1:12">
      <c r="A253" s="1022" t="s">
        <v>85</v>
      </c>
      <c r="B253" s="1031" t="s">
        <v>25</v>
      </c>
      <c r="C253" s="1150">
        <v>21204.399469566557</v>
      </c>
      <c r="D253" s="1150">
        <v>21039.561371383556</v>
      </c>
      <c r="E253" s="1166">
        <v>21628.487458957887</v>
      </c>
      <c r="F253" s="1166">
        <v>21460.352598811231</v>
      </c>
      <c r="G253" s="1152">
        <v>0.78346737022377611</v>
      </c>
      <c r="H253" s="1167">
        <v>362.32758620689651</v>
      </c>
      <c r="I253" s="1153">
        <v>0.60725201631904557</v>
      </c>
      <c r="J253" s="1168">
        <v>-9.375</v>
      </c>
      <c r="K253" s="1168">
        <v>0.38354714984790372</v>
      </c>
      <c r="L253" s="1169">
        <v>-6.1113449054340407E-2</v>
      </c>
    </row>
    <row r="254" spans="1:12">
      <c r="A254" s="1022" t="s">
        <v>85</v>
      </c>
      <c r="B254" s="1031" t="s">
        <v>26</v>
      </c>
      <c r="C254" s="1150">
        <v>21152.2880716486</v>
      </c>
      <c r="D254" s="1150">
        <v>21150.115985536795</v>
      </c>
      <c r="E254" s="1166">
        <v>21575.333833081571</v>
      </c>
      <c r="F254" s="1166">
        <v>21573.118305247535</v>
      </c>
      <c r="G254" s="1152">
        <v>1.0269854374724881E-2</v>
      </c>
      <c r="H254" s="1167">
        <v>407.38461538461536</v>
      </c>
      <c r="I254" s="1153">
        <v>3.1533558557045831</v>
      </c>
      <c r="J254" s="1168">
        <v>-32.758620689655174</v>
      </c>
      <c r="K254" s="1168">
        <v>0.25790239386324565</v>
      </c>
      <c r="L254" s="1169">
        <v>-0.1450712738919131</v>
      </c>
    </row>
    <row r="255" spans="1:12">
      <c r="A255" s="1029" t="s">
        <v>85</v>
      </c>
      <c r="B255" s="1032" t="s">
        <v>27</v>
      </c>
      <c r="C255" s="1170">
        <v>20460.680300923057</v>
      </c>
      <c r="D255" s="1170">
        <v>20294.260570000726</v>
      </c>
      <c r="E255" s="1171">
        <v>20869.893906941517</v>
      </c>
      <c r="F255" s="1171">
        <v>20700.145781400741</v>
      </c>
      <c r="G255" s="1172">
        <v>0.82003347866900866</v>
      </c>
      <c r="H255" s="1173">
        <v>332.70078740157481</v>
      </c>
      <c r="I255" s="1173">
        <v>3.1451422714663049</v>
      </c>
      <c r="J255" s="1174">
        <v>-11.188811188811188</v>
      </c>
      <c r="K255" s="1174">
        <v>1.679672001058061</v>
      </c>
      <c r="L255" s="1175">
        <v>-0.30740505028634257</v>
      </c>
    </row>
    <row r="256" spans="1:12">
      <c r="A256" s="1022" t="s">
        <v>85</v>
      </c>
      <c r="B256" s="1031" t="s">
        <v>28</v>
      </c>
      <c r="C256" s="1150">
        <v>20365.978374370246</v>
      </c>
      <c r="D256" s="1150">
        <v>20170.618510242773</v>
      </c>
      <c r="E256" s="1166">
        <v>20773.297941857651</v>
      </c>
      <c r="F256" s="1166">
        <v>20574.03088044763</v>
      </c>
      <c r="G256" s="1152">
        <v>0.96853680529561459</v>
      </c>
      <c r="H256" s="1167">
        <v>323.22905027932956</v>
      </c>
      <c r="I256" s="1153">
        <v>3.4859094863579383</v>
      </c>
      <c r="J256" s="1168">
        <v>-16.355140186915886</v>
      </c>
      <c r="K256" s="1168">
        <v>1.183705859013358</v>
      </c>
      <c r="L256" s="1169">
        <v>-0.30312801856602078</v>
      </c>
    </row>
    <row r="257" spans="1:12" ht="15" thickBot="1">
      <c r="A257" s="1033" t="s">
        <v>85</v>
      </c>
      <c r="B257" s="1034" t="s">
        <v>29</v>
      </c>
      <c r="C257" s="1176">
        <v>20666.296634850274</v>
      </c>
      <c r="D257" s="1176">
        <v>20619.500983864611</v>
      </c>
      <c r="E257" s="1177">
        <v>21079.622567547282</v>
      </c>
      <c r="F257" s="1177">
        <v>21031.891003541903</v>
      </c>
      <c r="G257" s="1178">
        <v>0.22694851355658016</v>
      </c>
      <c r="H257" s="1179">
        <v>355.30666666666667</v>
      </c>
      <c r="I257" s="1168">
        <v>0.67721369539550968</v>
      </c>
      <c r="J257" s="1168">
        <v>4.1666666666666661</v>
      </c>
      <c r="K257" s="1168">
        <v>0.49596614204470313</v>
      </c>
      <c r="L257" s="1169">
        <v>-4.2770317203214558E-3</v>
      </c>
    </row>
    <row r="258" spans="1:12" ht="15" thickBot="1">
      <c r="A258" s="1035"/>
      <c r="B258" s="1036"/>
      <c r="C258" s="1180"/>
      <c r="D258" s="1180"/>
      <c r="E258" s="1180"/>
      <c r="F258" s="1180"/>
      <c r="G258" s="1181"/>
      <c r="H258" s="1182"/>
      <c r="I258" s="1182"/>
      <c r="J258" s="1182"/>
      <c r="K258" s="1182"/>
      <c r="L258" s="1183"/>
    </row>
    <row r="259" spans="1:12">
      <c r="A259" s="1022" t="s">
        <v>86</v>
      </c>
      <c r="B259" s="1037" t="s">
        <v>26</v>
      </c>
      <c r="C259" s="1184">
        <v>20522.998274569389</v>
      </c>
      <c r="D259" s="1184">
        <v>20542.976401384083</v>
      </c>
      <c r="E259" s="1185">
        <v>20933.458240060776</v>
      </c>
      <c r="F259" s="1185">
        <v>20953.835929411762</v>
      </c>
      <c r="G259" s="1186">
        <v>-9.725040044998487E-2</v>
      </c>
      <c r="H259" s="1187">
        <v>438.77777777777777</v>
      </c>
      <c r="I259" s="1188">
        <v>-1.9202614379084944</v>
      </c>
      <c r="J259" s="1188">
        <v>-5.2631578947368416</v>
      </c>
      <c r="K259" s="1188">
        <v>0.23806374818145748</v>
      </c>
      <c r="L259" s="1189">
        <v>-2.595348241674994E-2</v>
      </c>
    </row>
    <row r="260" spans="1:12" ht="15" thickBot="1">
      <c r="A260" s="1033" t="s">
        <v>86</v>
      </c>
      <c r="B260" s="1034" t="s">
        <v>29</v>
      </c>
      <c r="C260" s="1176">
        <v>20721.949135880765</v>
      </c>
      <c r="D260" s="1176">
        <v>20423.384241319749</v>
      </c>
      <c r="E260" s="1177">
        <v>21136.388118598381</v>
      </c>
      <c r="F260" s="1177">
        <v>20831.851926146144</v>
      </c>
      <c r="G260" s="1178">
        <v>1.4618776743032245</v>
      </c>
      <c r="H260" s="1179">
        <v>412.22222222222223</v>
      </c>
      <c r="I260" s="1168">
        <v>3.2006815139345424</v>
      </c>
      <c r="J260" s="1168">
        <v>-6.25</v>
      </c>
      <c r="K260" s="1168">
        <v>0.29757968522682182</v>
      </c>
      <c r="L260" s="1169">
        <v>-3.591576394986129E-2</v>
      </c>
    </row>
    <row r="261" spans="1:12" ht="15" thickBot="1">
      <c r="A261" s="1035"/>
      <c r="B261" s="1036"/>
      <c r="C261" s="1180"/>
      <c r="D261" s="1180"/>
      <c r="E261" s="1180"/>
      <c r="F261" s="1180"/>
      <c r="G261" s="1181"/>
      <c r="H261" s="1182"/>
      <c r="I261" s="1182"/>
      <c r="J261" s="1182"/>
      <c r="K261" s="1182"/>
      <c r="L261" s="1183"/>
    </row>
    <row r="262" spans="1:12">
      <c r="A262" s="1029" t="s">
        <v>87</v>
      </c>
      <c r="B262" s="1030" t="s">
        <v>21</v>
      </c>
      <c r="C262" s="1160" t="s">
        <v>72</v>
      </c>
      <c r="D262" s="1160" t="s">
        <v>72</v>
      </c>
      <c r="E262" s="1161" t="s">
        <v>72</v>
      </c>
      <c r="F262" s="1161" t="s">
        <v>72</v>
      </c>
      <c r="G262" s="1162" t="s">
        <v>72</v>
      </c>
      <c r="H262" s="1163" t="s">
        <v>72</v>
      </c>
      <c r="I262" s="1163" t="s">
        <v>72</v>
      </c>
      <c r="J262" s="1164" t="s">
        <v>72</v>
      </c>
      <c r="K262" s="1164" t="s">
        <v>72</v>
      </c>
      <c r="L262" s="1165" t="s">
        <v>72</v>
      </c>
    </row>
    <row r="263" spans="1:12">
      <c r="A263" s="1024" t="s">
        <v>87</v>
      </c>
      <c r="B263" s="1031" t="s">
        <v>22</v>
      </c>
      <c r="C263" s="1150" t="s">
        <v>72</v>
      </c>
      <c r="D263" s="1150" t="s">
        <v>72</v>
      </c>
      <c r="E263" s="1166" t="s">
        <v>72</v>
      </c>
      <c r="F263" s="1166" t="s">
        <v>72</v>
      </c>
      <c r="G263" s="1152" t="s">
        <v>72</v>
      </c>
      <c r="H263" s="1167" t="s">
        <v>72</v>
      </c>
      <c r="I263" s="1153" t="s">
        <v>72</v>
      </c>
      <c r="J263" s="1168" t="s">
        <v>72</v>
      </c>
      <c r="K263" s="1168" t="s">
        <v>72</v>
      </c>
      <c r="L263" s="1169" t="s">
        <v>72</v>
      </c>
    </row>
    <row r="264" spans="1:12">
      <c r="A264" s="1024" t="s">
        <v>87</v>
      </c>
      <c r="B264" s="1031" t="s">
        <v>23</v>
      </c>
      <c r="C264" s="1150" t="s">
        <v>72</v>
      </c>
      <c r="D264" s="1150" t="s">
        <v>72</v>
      </c>
      <c r="E264" s="1166" t="s">
        <v>72</v>
      </c>
      <c r="F264" s="1166" t="s">
        <v>72</v>
      </c>
      <c r="G264" s="1152" t="s">
        <v>72</v>
      </c>
      <c r="H264" s="1167" t="s">
        <v>72</v>
      </c>
      <c r="I264" s="1153" t="s">
        <v>72</v>
      </c>
      <c r="J264" s="1168" t="s">
        <v>72</v>
      </c>
      <c r="K264" s="1168" t="s">
        <v>72</v>
      </c>
      <c r="L264" s="1169" t="s">
        <v>72</v>
      </c>
    </row>
    <row r="265" spans="1:12">
      <c r="A265" s="1024" t="s">
        <v>87</v>
      </c>
      <c r="B265" s="1031" t="s">
        <v>30</v>
      </c>
      <c r="C265" s="1150" t="s">
        <v>72</v>
      </c>
      <c r="D265" s="1150" t="s">
        <v>72</v>
      </c>
      <c r="E265" s="1166" t="s">
        <v>72</v>
      </c>
      <c r="F265" s="1166" t="s">
        <v>72</v>
      </c>
      <c r="G265" s="1152" t="s">
        <v>72</v>
      </c>
      <c r="H265" s="1167" t="s">
        <v>72</v>
      </c>
      <c r="I265" s="1153" t="s">
        <v>72</v>
      </c>
      <c r="J265" s="1168" t="s">
        <v>72</v>
      </c>
      <c r="K265" s="1168" t="s">
        <v>72</v>
      </c>
      <c r="L265" s="1169" t="s">
        <v>72</v>
      </c>
    </row>
    <row r="266" spans="1:12">
      <c r="A266" s="1038" t="s">
        <v>87</v>
      </c>
      <c r="B266" s="1032" t="s">
        <v>24</v>
      </c>
      <c r="C266" s="1170" t="s">
        <v>72</v>
      </c>
      <c r="D266" s="1170" t="s">
        <v>471</v>
      </c>
      <c r="E266" s="1171" t="s">
        <v>72</v>
      </c>
      <c r="F266" s="1171" t="s">
        <v>471</v>
      </c>
      <c r="G266" s="1172" t="s">
        <v>72</v>
      </c>
      <c r="H266" s="1173" t="s">
        <v>72</v>
      </c>
      <c r="I266" s="1173" t="s">
        <v>72</v>
      </c>
      <c r="J266" s="1174" t="s">
        <v>72</v>
      </c>
      <c r="K266" s="1174">
        <v>0</v>
      </c>
      <c r="L266" s="1175" t="s">
        <v>72</v>
      </c>
    </row>
    <row r="267" spans="1:12">
      <c r="A267" s="1024" t="s">
        <v>87</v>
      </c>
      <c r="B267" s="1031" t="s">
        <v>26</v>
      </c>
      <c r="C267" s="1150" t="s">
        <v>72</v>
      </c>
      <c r="D267" s="1150" t="s">
        <v>471</v>
      </c>
      <c r="E267" s="1166" t="s">
        <v>72</v>
      </c>
      <c r="F267" s="1166" t="s">
        <v>471</v>
      </c>
      <c r="G267" s="1152" t="s">
        <v>72</v>
      </c>
      <c r="H267" s="1167" t="s">
        <v>72</v>
      </c>
      <c r="I267" s="1153" t="s">
        <v>72</v>
      </c>
      <c r="J267" s="1168" t="s">
        <v>72</v>
      </c>
      <c r="K267" s="1168">
        <v>0</v>
      </c>
      <c r="L267" s="1169" t="s">
        <v>72</v>
      </c>
    </row>
    <row r="268" spans="1:12">
      <c r="A268" s="1024" t="s">
        <v>87</v>
      </c>
      <c r="B268" s="1031" t="s">
        <v>31</v>
      </c>
      <c r="C268" s="1150" t="s">
        <v>72</v>
      </c>
      <c r="D268" s="1150" t="s">
        <v>72</v>
      </c>
      <c r="E268" s="1166" t="s">
        <v>72</v>
      </c>
      <c r="F268" s="1166" t="s">
        <v>72</v>
      </c>
      <c r="G268" s="1152" t="s">
        <v>72</v>
      </c>
      <c r="H268" s="1167" t="s">
        <v>72</v>
      </c>
      <c r="I268" s="1153" t="s">
        <v>72</v>
      </c>
      <c r="J268" s="1168" t="s">
        <v>72</v>
      </c>
      <c r="K268" s="1168" t="s">
        <v>72</v>
      </c>
      <c r="L268" s="1169" t="s">
        <v>72</v>
      </c>
    </row>
    <row r="269" spans="1:12">
      <c r="A269" s="1038" t="s">
        <v>87</v>
      </c>
      <c r="B269" s="1032" t="s">
        <v>27</v>
      </c>
      <c r="C269" s="1170" t="s">
        <v>72</v>
      </c>
      <c r="D269" s="1170" t="s">
        <v>72</v>
      </c>
      <c r="E269" s="1171" t="s">
        <v>72</v>
      </c>
      <c r="F269" s="1171" t="s">
        <v>72</v>
      </c>
      <c r="G269" s="1172" t="s">
        <v>72</v>
      </c>
      <c r="H269" s="1173" t="s">
        <v>72</v>
      </c>
      <c r="I269" s="1173" t="s">
        <v>72</v>
      </c>
      <c r="J269" s="1174" t="s">
        <v>72</v>
      </c>
      <c r="K269" s="1174" t="s">
        <v>72</v>
      </c>
      <c r="L269" s="1175" t="s">
        <v>72</v>
      </c>
    </row>
    <row r="270" spans="1:12">
      <c r="A270" s="1024" t="s">
        <v>87</v>
      </c>
      <c r="B270" s="1031" t="s">
        <v>29</v>
      </c>
      <c r="C270" s="1150" t="s">
        <v>72</v>
      </c>
      <c r="D270" s="1150" t="s">
        <v>72</v>
      </c>
      <c r="E270" s="1166" t="s">
        <v>72</v>
      </c>
      <c r="F270" s="1166" t="s">
        <v>72</v>
      </c>
      <c r="G270" s="1152" t="s">
        <v>72</v>
      </c>
      <c r="H270" s="1167" t="s">
        <v>72</v>
      </c>
      <c r="I270" s="1153" t="s">
        <v>72</v>
      </c>
      <c r="J270" s="1168" t="s">
        <v>72</v>
      </c>
      <c r="K270" s="1168" t="s">
        <v>72</v>
      </c>
      <c r="L270" s="1169" t="s">
        <v>72</v>
      </c>
    </row>
    <row r="271" spans="1:12" ht="15" thickBot="1">
      <c r="A271" s="1039" t="s">
        <v>87</v>
      </c>
      <c r="B271" s="1031" t="s">
        <v>32</v>
      </c>
      <c r="C271" s="1176" t="s">
        <v>72</v>
      </c>
      <c r="D271" s="1176" t="s">
        <v>72</v>
      </c>
      <c r="E271" s="1177" t="s">
        <v>72</v>
      </c>
      <c r="F271" s="1177" t="s">
        <v>72</v>
      </c>
      <c r="G271" s="1178" t="s">
        <v>72</v>
      </c>
      <c r="H271" s="1179" t="s">
        <v>72</v>
      </c>
      <c r="I271" s="1168" t="s">
        <v>72</v>
      </c>
      <c r="J271" s="1168" t="s">
        <v>72</v>
      </c>
      <c r="K271" s="1168" t="s">
        <v>72</v>
      </c>
      <c r="L271" s="1169" t="s">
        <v>72</v>
      </c>
    </row>
    <row r="272" spans="1:12" ht="15" thickBot="1">
      <c r="A272" s="1035"/>
      <c r="B272" s="1036"/>
      <c r="C272" s="1180"/>
      <c r="D272" s="1180"/>
      <c r="E272" s="1180"/>
      <c r="F272" s="1180"/>
      <c r="G272" s="1181"/>
      <c r="H272" s="1182"/>
      <c r="I272" s="1182"/>
      <c r="J272" s="1182"/>
      <c r="K272" s="1182"/>
      <c r="L272" s="1183"/>
    </row>
    <row r="273" spans="1:12">
      <c r="A273" s="1029" t="s">
        <v>20</v>
      </c>
      <c r="B273" s="1030" t="s">
        <v>24</v>
      </c>
      <c r="C273" s="1160">
        <v>18928.799789545898</v>
      </c>
      <c r="D273" s="1160">
        <v>18631.083144707693</v>
      </c>
      <c r="E273" s="1161">
        <v>19307.375785336815</v>
      </c>
      <c r="F273" s="1161">
        <v>19003.704807601844</v>
      </c>
      <c r="G273" s="1162">
        <v>1.597956718489425</v>
      </c>
      <c r="H273" s="1163">
        <v>347.6511627906977</v>
      </c>
      <c r="I273" s="1163">
        <v>-0.24122245633380127</v>
      </c>
      <c r="J273" s="1164">
        <v>40.983606557377051</v>
      </c>
      <c r="K273" s="1164">
        <v>0.5687078428779262</v>
      </c>
      <c r="L273" s="1165">
        <v>0.14489070954922467</v>
      </c>
    </row>
    <row r="274" spans="1:12">
      <c r="A274" s="1022" t="s">
        <v>20</v>
      </c>
      <c r="B274" s="1031" t="s">
        <v>25</v>
      </c>
      <c r="C274" s="1150" t="s">
        <v>471</v>
      </c>
      <c r="D274" s="1150">
        <v>17333.990055935363</v>
      </c>
      <c r="E274" s="1166" t="s">
        <v>471</v>
      </c>
      <c r="F274" s="1166">
        <v>17680.669857054072</v>
      </c>
      <c r="G274" s="1152" t="s">
        <v>72</v>
      </c>
      <c r="H274" s="1167" t="s">
        <v>471</v>
      </c>
      <c r="I274" s="1153" t="s">
        <v>72</v>
      </c>
      <c r="J274" s="1168" t="s">
        <v>72</v>
      </c>
      <c r="K274" s="1168">
        <v>0.19177357492395186</v>
      </c>
      <c r="L274" s="1169" t="s">
        <v>72</v>
      </c>
    </row>
    <row r="275" spans="1:12">
      <c r="A275" s="1022" t="s">
        <v>20</v>
      </c>
      <c r="B275" s="1031" t="s">
        <v>26</v>
      </c>
      <c r="C275" s="1150">
        <v>18810.886271145224</v>
      </c>
      <c r="D275" s="1150">
        <v>18164.478324597167</v>
      </c>
      <c r="E275" s="1166">
        <v>19187.10399656813</v>
      </c>
      <c r="F275" s="1166">
        <v>18527.767891089108</v>
      </c>
      <c r="G275" s="1152">
        <v>3.5586375507010124</v>
      </c>
      <c r="H275" s="1167">
        <v>356.13888888888891</v>
      </c>
      <c r="I275" s="1153">
        <v>2.25770077007703</v>
      </c>
      <c r="J275" s="1168">
        <v>24.137931034482758</v>
      </c>
      <c r="K275" s="1168">
        <v>0.23806374818145748</v>
      </c>
      <c r="L275" s="1169">
        <v>3.6576914303878105E-2</v>
      </c>
    </row>
    <row r="276" spans="1:12">
      <c r="A276" s="1022" t="s">
        <v>20</v>
      </c>
      <c r="B276" s="1031" t="s">
        <v>31</v>
      </c>
      <c r="C276" s="1150">
        <v>19417.441487205258</v>
      </c>
      <c r="D276" s="1150" t="s">
        <v>471</v>
      </c>
      <c r="E276" s="1166">
        <v>19805.790316949366</v>
      </c>
      <c r="F276" s="1166" t="s">
        <v>471</v>
      </c>
      <c r="G276" s="1152" t="s">
        <v>72</v>
      </c>
      <c r="H276" s="1167">
        <v>384.61904761904765</v>
      </c>
      <c r="I276" s="1153" t="s">
        <v>72</v>
      </c>
      <c r="J276" s="1168" t="s">
        <v>72</v>
      </c>
      <c r="K276" s="1168">
        <v>0.13887051977251685</v>
      </c>
      <c r="L276" s="1169" t="s">
        <v>72</v>
      </c>
    </row>
    <row r="277" spans="1:12">
      <c r="A277" s="1029" t="s">
        <v>20</v>
      </c>
      <c r="B277" s="1032" t="s">
        <v>27</v>
      </c>
      <c r="C277" s="1170">
        <v>18722.063064731257</v>
      </c>
      <c r="D277" s="1170">
        <v>18675.699157735362</v>
      </c>
      <c r="E277" s="1171">
        <v>19096.504326025883</v>
      </c>
      <c r="F277" s="1171">
        <v>19049.213140890068</v>
      </c>
      <c r="G277" s="1172">
        <v>0.24825794528122552</v>
      </c>
      <c r="H277" s="1173">
        <v>310.64022140221402</v>
      </c>
      <c r="I277" s="1173">
        <v>0.29445117944857124</v>
      </c>
      <c r="J277" s="1174">
        <v>-5.5749128919860631</v>
      </c>
      <c r="K277" s="1174">
        <v>3.5841819865097206</v>
      </c>
      <c r="L277" s="1175">
        <v>-0.4038677598947813</v>
      </c>
    </row>
    <row r="278" spans="1:12">
      <c r="A278" s="1022" t="s">
        <v>20</v>
      </c>
      <c r="B278" s="1031" t="s">
        <v>28</v>
      </c>
      <c r="C278" s="1150">
        <v>18104.686432103299</v>
      </c>
      <c r="D278" s="1150">
        <v>18217.481864597605</v>
      </c>
      <c r="E278" s="1166">
        <v>18466.780160745366</v>
      </c>
      <c r="F278" s="1166">
        <v>18581.831501889552</v>
      </c>
      <c r="G278" s="1152">
        <v>-0.61916039402513579</v>
      </c>
      <c r="H278" s="1167">
        <v>272.82122905027933</v>
      </c>
      <c r="I278" s="1153">
        <v>-0.63959261395713052</v>
      </c>
      <c r="J278" s="1168">
        <v>-25.10460251046025</v>
      </c>
      <c r="K278" s="1168">
        <v>1.183705859013358</v>
      </c>
      <c r="L278" s="1169">
        <v>-0.4768235650122099</v>
      </c>
    </row>
    <row r="279" spans="1:12">
      <c r="A279" s="1022" t="s">
        <v>20</v>
      </c>
      <c r="B279" s="1031" t="s">
        <v>29</v>
      </c>
      <c r="C279" s="1150">
        <v>18950.396196828016</v>
      </c>
      <c r="D279" s="1150">
        <v>18857.719752455931</v>
      </c>
      <c r="E279" s="1166">
        <v>19329.404120764579</v>
      </c>
      <c r="F279" s="1166">
        <v>19234.874147505052</v>
      </c>
      <c r="G279" s="1152">
        <v>0.49145095795590737</v>
      </c>
      <c r="H279" s="1167">
        <v>326.06948640483387</v>
      </c>
      <c r="I279" s="1153">
        <v>-0.84920203231186808</v>
      </c>
      <c r="J279" s="1168">
        <v>16.96113074204947</v>
      </c>
      <c r="K279" s="1168">
        <v>2.188863906890623</v>
      </c>
      <c r="L279" s="1169">
        <v>0.22263032111976222</v>
      </c>
    </row>
    <row r="280" spans="1:12">
      <c r="A280" s="1022" t="s">
        <v>20</v>
      </c>
      <c r="B280" s="1031" t="s">
        <v>32</v>
      </c>
      <c r="C280" s="1150">
        <v>19196.580106902715</v>
      </c>
      <c r="D280" s="1150">
        <v>19363.409137591767</v>
      </c>
      <c r="E280" s="1166">
        <v>19580.511709040769</v>
      </c>
      <c r="F280" s="1166">
        <v>19750.677320343602</v>
      </c>
      <c r="G280" s="1152">
        <v>-0.86156848467955538</v>
      </c>
      <c r="H280" s="1167">
        <v>362.59374999999994</v>
      </c>
      <c r="I280" s="1153">
        <v>-1.2420123611984173</v>
      </c>
      <c r="J280" s="1168">
        <v>-38.461538461538467</v>
      </c>
      <c r="K280" s="1168">
        <v>0.21161222060573998</v>
      </c>
      <c r="L280" s="1169">
        <v>-0.14967451600233339</v>
      </c>
    </row>
    <row r="281" spans="1:12">
      <c r="A281" s="1029" t="s">
        <v>20</v>
      </c>
      <c r="B281" s="1032" t="s">
        <v>33</v>
      </c>
      <c r="C281" s="1170">
        <v>16163.372150437332</v>
      </c>
      <c r="D281" s="1170">
        <v>15879.102470202191</v>
      </c>
      <c r="E281" s="1171">
        <v>16486.639593446078</v>
      </c>
      <c r="F281" s="1171">
        <v>16196.684519606237</v>
      </c>
      <c r="G281" s="1172">
        <v>1.7902125184252853</v>
      </c>
      <c r="H281" s="1173">
        <v>230.63346613545815</v>
      </c>
      <c r="I281" s="1173">
        <v>-1.0462195876482365</v>
      </c>
      <c r="J281" s="1174">
        <v>12.808988764044942</v>
      </c>
      <c r="K281" s="1174">
        <v>3.3196667107525459</v>
      </c>
      <c r="L281" s="1175">
        <v>0.22788598401037952</v>
      </c>
    </row>
    <row r="282" spans="1:12">
      <c r="A282" s="1022" t="s">
        <v>20</v>
      </c>
      <c r="B282" s="1031" t="s">
        <v>73</v>
      </c>
      <c r="C282" s="1190">
        <v>15897.563205833902</v>
      </c>
      <c r="D282" s="1190">
        <v>15408.279384234644</v>
      </c>
      <c r="E282" s="1166">
        <v>16215.51446995058</v>
      </c>
      <c r="F282" s="1166">
        <v>15716.444971919338</v>
      </c>
      <c r="G282" s="1191">
        <v>3.1754604741907744</v>
      </c>
      <c r="H282" s="1167">
        <v>217.05882352941174</v>
      </c>
      <c r="I282" s="1167">
        <v>-1.7273293737478239</v>
      </c>
      <c r="J282" s="1179">
        <v>10.305343511450381</v>
      </c>
      <c r="K282" s="1179">
        <v>1.9111228673455893</v>
      </c>
      <c r="L282" s="1192">
        <v>9.0793540589527488E-2</v>
      </c>
    </row>
    <row r="283" spans="1:12">
      <c r="A283" s="1022" t="s">
        <v>20</v>
      </c>
      <c r="B283" s="1031" t="s">
        <v>34</v>
      </c>
      <c r="C283" s="1150">
        <v>16409.411268867061</v>
      </c>
      <c r="D283" s="1150">
        <v>16640.606462124524</v>
      </c>
      <c r="E283" s="1166">
        <v>16737.599494244401</v>
      </c>
      <c r="F283" s="1166">
        <v>16973.418591367015</v>
      </c>
      <c r="G283" s="1152">
        <v>-1.3893435541768577</v>
      </c>
      <c r="H283" s="1167">
        <v>244.06878306878303</v>
      </c>
      <c r="I283" s="1153">
        <v>-0.28402549274475558</v>
      </c>
      <c r="J283" s="1168">
        <v>17.391304347826086</v>
      </c>
      <c r="K283" s="1168">
        <v>1.2498346779526519</v>
      </c>
      <c r="L283" s="1169">
        <v>0.13123535883919413</v>
      </c>
    </row>
    <row r="284" spans="1:12" ht="15" thickBot="1">
      <c r="A284" s="1022" t="s">
        <v>20</v>
      </c>
      <c r="B284" s="1031" t="s">
        <v>35</v>
      </c>
      <c r="C284" s="1150" t="s">
        <v>471</v>
      </c>
      <c r="D284" s="1150" t="s">
        <v>471</v>
      </c>
      <c r="E284" s="1166" t="s">
        <v>471</v>
      </c>
      <c r="F284" s="1166" t="s">
        <v>471</v>
      </c>
      <c r="G284" s="1152" t="s">
        <v>72</v>
      </c>
      <c r="H284" s="1167" t="s">
        <v>471</v>
      </c>
      <c r="I284" s="1153" t="s">
        <v>72</v>
      </c>
      <c r="J284" s="1168" t="s">
        <v>72</v>
      </c>
      <c r="K284" s="1168">
        <v>0.158709165454305</v>
      </c>
      <c r="L284" s="1169" t="s">
        <v>72</v>
      </c>
    </row>
    <row r="285" spans="1:12" ht="15" thickBot="1">
      <c r="A285" s="1035"/>
      <c r="B285" s="1036"/>
      <c r="C285" s="1180"/>
      <c r="D285" s="1180"/>
      <c r="E285" s="1180"/>
      <c r="F285" s="1180"/>
      <c r="G285" s="1181"/>
      <c r="H285" s="1182"/>
      <c r="I285" s="1182"/>
      <c r="J285" s="1182"/>
      <c r="K285" s="1182"/>
      <c r="L285" s="1183"/>
    </row>
    <row r="286" spans="1:12">
      <c r="A286" s="1029" t="s">
        <v>88</v>
      </c>
      <c r="B286" s="1032" t="s">
        <v>21</v>
      </c>
      <c r="C286" s="1170">
        <v>22015.181222407406</v>
      </c>
      <c r="D286" s="1170">
        <v>21859.528862205909</v>
      </c>
      <c r="E286" s="1171">
        <v>22455.484846855554</v>
      </c>
      <c r="F286" s="1171">
        <v>22296.719439450026</v>
      </c>
      <c r="G286" s="1172">
        <v>0.71205725055956581</v>
      </c>
      <c r="H286" s="1173">
        <v>371.97752808988764</v>
      </c>
      <c r="I286" s="1173">
        <v>6.2230910462926179</v>
      </c>
      <c r="J286" s="1174">
        <v>64.81481481481481</v>
      </c>
      <c r="K286" s="1174">
        <v>0.58854648855971436</v>
      </c>
      <c r="L286" s="1175">
        <v>0.21336410823594587</v>
      </c>
    </row>
    <row r="287" spans="1:12">
      <c r="A287" s="1022" t="s">
        <v>88</v>
      </c>
      <c r="B287" s="1031" t="s">
        <v>22</v>
      </c>
      <c r="C287" s="1150" t="s">
        <v>471</v>
      </c>
      <c r="D287" s="1150" t="s">
        <v>471</v>
      </c>
      <c r="E287" s="1166" t="s">
        <v>471</v>
      </c>
      <c r="F287" s="1166" t="s">
        <v>471</v>
      </c>
      <c r="G287" s="1152" t="s">
        <v>72</v>
      </c>
      <c r="H287" s="1167" t="s">
        <v>471</v>
      </c>
      <c r="I287" s="1153" t="s">
        <v>72</v>
      </c>
      <c r="J287" s="1168" t="s">
        <v>72</v>
      </c>
      <c r="K287" s="1168">
        <v>3.9677291363576249E-2</v>
      </c>
      <c r="L287" s="1169" t="s">
        <v>72</v>
      </c>
    </row>
    <row r="288" spans="1:12">
      <c r="A288" s="1022" t="s">
        <v>88</v>
      </c>
      <c r="B288" s="1031" t="s">
        <v>23</v>
      </c>
      <c r="C288" s="1150">
        <v>22011.889578895625</v>
      </c>
      <c r="D288" s="1150">
        <v>21790.232030967371</v>
      </c>
      <c r="E288" s="1166">
        <v>22452.127370473539</v>
      </c>
      <c r="F288" s="1166">
        <v>22226.036671586717</v>
      </c>
      <c r="G288" s="1152">
        <v>1.0172335366289225</v>
      </c>
      <c r="H288" s="1167">
        <v>373.95833333333331</v>
      </c>
      <c r="I288" s="1153">
        <v>4.8739237392373909</v>
      </c>
      <c r="J288" s="1168">
        <v>26.315789473684209</v>
      </c>
      <c r="K288" s="1168">
        <v>0.31741833090860999</v>
      </c>
      <c r="L288" s="1169">
        <v>5.3401100310402572E-2</v>
      </c>
    </row>
    <row r="289" spans="1:12">
      <c r="A289" s="1022" t="s">
        <v>88</v>
      </c>
      <c r="B289" s="1031" t="s">
        <v>30</v>
      </c>
      <c r="C289" s="1150">
        <v>21883.463455967085</v>
      </c>
      <c r="D289" s="1150" t="s">
        <v>471</v>
      </c>
      <c r="E289" s="1166">
        <v>22321.132725086427</v>
      </c>
      <c r="F289" s="1166" t="s">
        <v>471</v>
      </c>
      <c r="G289" s="1152" t="s">
        <v>72</v>
      </c>
      <c r="H289" s="1167">
        <v>380.17142857142858</v>
      </c>
      <c r="I289" s="1153" t="s">
        <v>72</v>
      </c>
      <c r="J289" s="1168" t="s">
        <v>72</v>
      </c>
      <c r="K289" s="1168">
        <v>0.23145086628752809</v>
      </c>
      <c r="L289" s="1169" t="s">
        <v>72</v>
      </c>
    </row>
    <row r="290" spans="1:12">
      <c r="A290" s="1029" t="s">
        <v>88</v>
      </c>
      <c r="B290" s="1032" t="s">
        <v>24</v>
      </c>
      <c r="C290" s="1170">
        <v>21072.796371912038</v>
      </c>
      <c r="D290" s="1170">
        <v>20881.640641309925</v>
      </c>
      <c r="E290" s="1171">
        <v>21494.252299350279</v>
      </c>
      <c r="F290" s="1171">
        <v>21299.273454136124</v>
      </c>
      <c r="G290" s="1172">
        <v>0.91542486476829388</v>
      </c>
      <c r="H290" s="1173">
        <v>319.57251908396944</v>
      </c>
      <c r="I290" s="1173">
        <v>1.7774818486683008</v>
      </c>
      <c r="J290" s="1174">
        <v>12.931034482758621</v>
      </c>
      <c r="K290" s="1174">
        <v>0.86628752810474807</v>
      </c>
      <c r="L290" s="1175">
        <v>6.0340192594430575E-2</v>
      </c>
    </row>
    <row r="291" spans="1:12">
      <c r="A291" s="1022" t="s">
        <v>88</v>
      </c>
      <c r="B291" s="1031" t="s">
        <v>25</v>
      </c>
      <c r="C291" s="1150">
        <v>20777.020649707127</v>
      </c>
      <c r="D291" s="1150">
        <v>20504.968817766858</v>
      </c>
      <c r="E291" s="1166">
        <v>21192.561062701268</v>
      </c>
      <c r="F291" s="1166">
        <v>20915.068194122196</v>
      </c>
      <c r="G291" s="1152">
        <v>1.3267605250125707</v>
      </c>
      <c r="H291" s="1167">
        <v>263.95000000000005</v>
      </c>
      <c r="I291" s="1153">
        <v>-3.0346094354215061</v>
      </c>
      <c r="J291" s="1168">
        <v>5.2631578947368416</v>
      </c>
      <c r="K291" s="1168">
        <v>0.13225763787858749</v>
      </c>
      <c r="L291" s="1169">
        <v>2.4902257948378193E-4</v>
      </c>
    </row>
    <row r="292" spans="1:12">
      <c r="A292" s="1022" t="s">
        <v>88</v>
      </c>
      <c r="B292" s="1031" t="s">
        <v>26</v>
      </c>
      <c r="C292" s="1150">
        <v>21019.575728153704</v>
      </c>
      <c r="D292" s="1150">
        <v>20905.185732046324</v>
      </c>
      <c r="E292" s="1166">
        <v>21439.967242716779</v>
      </c>
      <c r="F292" s="1166">
        <v>21323.289446687249</v>
      </c>
      <c r="G292" s="1152">
        <v>0.54718478741869858</v>
      </c>
      <c r="H292" s="1167">
        <v>322.27777777777771</v>
      </c>
      <c r="I292" s="1153">
        <v>2.5533655241562783</v>
      </c>
      <c r="J292" s="1168">
        <v>7.4626865671641784</v>
      </c>
      <c r="K292" s="1168">
        <v>0.47612749636291496</v>
      </c>
      <c r="L292" s="1169">
        <v>1.062343188712811E-2</v>
      </c>
    </row>
    <row r="293" spans="1:12">
      <c r="A293" s="1022" t="s">
        <v>88</v>
      </c>
      <c r="B293" s="1031" t="s">
        <v>31</v>
      </c>
      <c r="C293" s="1150">
        <v>21281.774165446765</v>
      </c>
      <c r="D293" s="1150">
        <v>21024.089129531771</v>
      </c>
      <c r="E293" s="1166">
        <v>21707.4096487557</v>
      </c>
      <c r="F293" s="1166">
        <v>21444.570912122406</v>
      </c>
      <c r="G293" s="1152">
        <v>1.2256656368195897</v>
      </c>
      <c r="H293" s="1167">
        <v>343.10256410256414</v>
      </c>
      <c r="I293" s="1153">
        <v>0.95210791562302977</v>
      </c>
      <c r="J293" s="1168">
        <v>30</v>
      </c>
      <c r="K293" s="1168">
        <v>0.25790239386324565</v>
      </c>
      <c r="L293" s="1169">
        <v>4.9467738127818711E-2</v>
      </c>
    </row>
    <row r="294" spans="1:12">
      <c r="A294" s="1029" t="s">
        <v>88</v>
      </c>
      <c r="B294" s="1032" t="s">
        <v>27</v>
      </c>
      <c r="C294" s="1170">
        <v>19914.708362226011</v>
      </c>
      <c r="D294" s="1170">
        <v>19811.266472177551</v>
      </c>
      <c r="E294" s="1171">
        <v>20313.00252947053</v>
      </c>
      <c r="F294" s="1171">
        <v>20207.491801621101</v>
      </c>
      <c r="G294" s="1172">
        <v>0.52213668517220158</v>
      </c>
      <c r="H294" s="1173">
        <v>284.12663755458516</v>
      </c>
      <c r="I294" s="1173">
        <v>-0.85428501323721018</v>
      </c>
      <c r="J294" s="1174">
        <v>-9.8425196850393704</v>
      </c>
      <c r="K294" s="1174">
        <v>1.5143499537098268</v>
      </c>
      <c r="L294" s="1175">
        <v>-0.25039679818345451</v>
      </c>
    </row>
    <row r="295" spans="1:12">
      <c r="A295" s="1022" t="s">
        <v>88</v>
      </c>
      <c r="B295" s="1031" t="s">
        <v>28</v>
      </c>
      <c r="C295" s="1150">
        <v>18846.324848700147</v>
      </c>
      <c r="D295" s="1150">
        <v>18860.373637171808</v>
      </c>
      <c r="E295" s="1166">
        <v>19223.251345674151</v>
      </c>
      <c r="F295" s="1166">
        <v>19237.581109915245</v>
      </c>
      <c r="G295" s="1152">
        <v>-7.4488388946719886E-2</v>
      </c>
      <c r="H295" s="1167">
        <v>245.70967741935485</v>
      </c>
      <c r="I295" s="1153">
        <v>2.4754473294766708</v>
      </c>
      <c r="J295" s="1168">
        <v>0</v>
      </c>
      <c r="K295" s="1168">
        <v>0.40999867742362123</v>
      </c>
      <c r="L295" s="1169">
        <v>-2.0766277762927776E-2</v>
      </c>
    </row>
    <row r="296" spans="1:12">
      <c r="A296" s="1022" t="s">
        <v>88</v>
      </c>
      <c r="B296" s="1031" t="s">
        <v>29</v>
      </c>
      <c r="C296" s="1150">
        <v>20202.406994042165</v>
      </c>
      <c r="D296" s="1150">
        <v>20071.958674480564</v>
      </c>
      <c r="E296" s="1166">
        <v>20606.455133923009</v>
      </c>
      <c r="F296" s="1166">
        <v>20473.397847970176</v>
      </c>
      <c r="G296" s="1152">
        <v>0.64990328884770243</v>
      </c>
      <c r="H296" s="1167">
        <v>290.83333333333337</v>
      </c>
      <c r="I296" s="1153">
        <v>-1.8106186136426412</v>
      </c>
      <c r="J296" s="1153">
        <v>-15.337423312883436</v>
      </c>
      <c r="K296" s="1153">
        <v>0.91257770136225369</v>
      </c>
      <c r="L296" s="1154">
        <v>-0.21991726146689949</v>
      </c>
    </row>
    <row r="297" spans="1:12" ht="15" thickBot="1">
      <c r="A297" s="1040" t="s">
        <v>88</v>
      </c>
      <c r="B297" s="1041" t="s">
        <v>32</v>
      </c>
      <c r="C297" s="1155">
        <v>20402.43215111953</v>
      </c>
      <c r="D297" s="1155">
        <v>19971.962589764236</v>
      </c>
      <c r="E297" s="1193">
        <v>20810.48079414192</v>
      </c>
      <c r="F297" s="1193">
        <v>20371.40184155952</v>
      </c>
      <c r="G297" s="1157">
        <v>2.1553693555179847</v>
      </c>
      <c r="H297" s="1194">
        <v>334.3448275862068</v>
      </c>
      <c r="I297" s="1158">
        <v>0.53919535462460588</v>
      </c>
      <c r="J297" s="1158">
        <v>0</v>
      </c>
      <c r="K297" s="1158">
        <v>0.19177357492395186</v>
      </c>
      <c r="L297" s="1159">
        <v>-9.7132589536275127E-3</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Normal="100" workbookViewId="0">
      <selection activeCell="A2" sqref="A2:H39"/>
    </sheetView>
  </sheetViews>
  <sheetFormatPr defaultColWidth="9.1796875" defaultRowHeight="15.5"/>
  <cols>
    <col min="1" max="1" width="36" style="354" customWidth="1"/>
    <col min="2" max="2" width="12.81640625" style="354" customWidth="1"/>
    <col min="3" max="3" width="11.453125" style="354" customWidth="1"/>
    <col min="4" max="4" width="13.453125" style="354" customWidth="1"/>
    <col min="5" max="5" width="11.26953125" style="354" bestFit="1" customWidth="1"/>
    <col min="6" max="6" width="11.453125" style="354" customWidth="1"/>
    <col min="7" max="7" width="12.1796875" style="354" customWidth="1"/>
    <col min="8" max="8" width="10.81640625" style="354" bestFit="1" customWidth="1"/>
    <col min="9" max="9" width="13.26953125" style="354" customWidth="1"/>
    <col min="10" max="16384" width="9.1796875" style="354"/>
  </cols>
  <sheetData>
    <row r="1" spans="1:18" ht="40.5" customHeight="1" thickBot="1">
      <c r="A1" s="1242" t="s">
        <v>515</v>
      </c>
      <c r="B1" s="1242"/>
      <c r="C1" s="1242"/>
      <c r="D1" s="1242"/>
      <c r="E1" s="1242"/>
      <c r="F1" s="1242"/>
      <c r="G1" s="1242"/>
      <c r="H1" s="1242"/>
    </row>
    <row r="2" spans="1:18" ht="43.5">
      <c r="A2" s="725" t="s">
        <v>98</v>
      </c>
      <c r="B2" s="451" t="s">
        <v>5</v>
      </c>
      <c r="C2" s="673"/>
      <c r="D2" s="602" t="s">
        <v>102</v>
      </c>
      <c r="E2" s="1243" t="s">
        <v>100</v>
      </c>
      <c r="F2" s="1244"/>
      <c r="G2" s="1245"/>
      <c r="H2" s="674" t="s">
        <v>101</v>
      </c>
    </row>
    <row r="3" spans="1:18" ht="41" thickBot="1">
      <c r="A3" s="452"/>
      <c r="B3" s="929" t="s">
        <v>533</v>
      </c>
      <c r="C3" s="929" t="s">
        <v>529</v>
      </c>
      <c r="D3" s="930" t="s">
        <v>50</v>
      </c>
      <c r="E3" s="1051" t="s">
        <v>533</v>
      </c>
      <c r="F3" s="1052" t="s">
        <v>529</v>
      </c>
      <c r="G3" s="1053" t="s">
        <v>102</v>
      </c>
      <c r="H3" s="931" t="s">
        <v>103</v>
      </c>
    </row>
    <row r="4" spans="1:18">
      <c r="A4" s="676" t="s">
        <v>4</v>
      </c>
      <c r="B4" s="932"/>
      <c r="C4" s="932"/>
      <c r="D4" s="933"/>
      <c r="E4" s="1054"/>
      <c r="F4" s="1054"/>
      <c r="G4" s="1055"/>
      <c r="H4" s="934"/>
    </row>
    <row r="5" spans="1:18">
      <c r="A5" s="584" t="s">
        <v>216</v>
      </c>
      <c r="B5" s="1056">
        <v>21145.171410204559</v>
      </c>
      <c r="C5" s="1056">
        <v>20897.808505474255</v>
      </c>
      <c r="D5" s="1057">
        <v>1.1836786841333271</v>
      </c>
      <c r="E5" s="1058">
        <v>100</v>
      </c>
      <c r="F5" s="1059">
        <v>100</v>
      </c>
      <c r="G5" s="1060" t="s">
        <v>72</v>
      </c>
      <c r="H5" s="935">
        <v>1.7175296790091683</v>
      </c>
    </row>
    <row r="6" spans="1:18">
      <c r="A6" s="580" t="s">
        <v>104</v>
      </c>
      <c r="B6" s="1061">
        <v>17864.89079662877</v>
      </c>
      <c r="C6" s="1061">
        <v>17821.805098216209</v>
      </c>
      <c r="D6" s="1062">
        <v>0.24175833017539153</v>
      </c>
      <c r="E6" s="1063">
        <v>16.361900290200456</v>
      </c>
      <c r="F6" s="1064">
        <v>20.451827295858987</v>
      </c>
      <c r="G6" s="1065">
        <v>-19.997856164601217</v>
      </c>
      <c r="H6" s="936">
        <v>-18.623795600384639</v>
      </c>
    </row>
    <row r="7" spans="1:18">
      <c r="A7" s="580" t="s">
        <v>105</v>
      </c>
      <c r="B7" s="1061">
        <v>26037.730419828778</v>
      </c>
      <c r="C7" s="1061">
        <v>25450.293981481485</v>
      </c>
      <c r="D7" s="1062">
        <v>2.3081715235774323</v>
      </c>
      <c r="E7" s="1063">
        <v>10.554142803876966</v>
      </c>
      <c r="F7" s="1064">
        <v>11.269595370154835</v>
      </c>
      <c r="G7" s="1065">
        <v>-6.3485204461962876</v>
      </c>
      <c r="H7" s="936">
        <v>-4.740028490028501</v>
      </c>
    </row>
    <row r="8" spans="1:18" ht="16" thickBot="1">
      <c r="A8" s="677" t="s">
        <v>106</v>
      </c>
      <c r="B8" s="1066">
        <v>21173.014153610682</v>
      </c>
      <c r="C8" s="1066">
        <v>21067.777208056326</v>
      </c>
      <c r="D8" s="1067">
        <v>0.49951613079573393</v>
      </c>
      <c r="E8" s="1068">
        <v>73.083956905922577</v>
      </c>
      <c r="F8" s="1069">
        <v>68.278577333986178</v>
      </c>
      <c r="G8" s="1070">
        <v>7.0379023107508196</v>
      </c>
      <c r="H8" s="937">
        <v>8.8763100507268078</v>
      </c>
    </row>
    <row r="9" spans="1:18">
      <c r="A9" s="583" t="s">
        <v>217</v>
      </c>
      <c r="B9" s="1071">
        <v>17751.195976761319</v>
      </c>
      <c r="C9" s="1071">
        <v>17607.360724438113</v>
      </c>
      <c r="D9" s="1072">
        <v>0.81690410376820488</v>
      </c>
      <c r="E9" s="1073">
        <v>100</v>
      </c>
      <c r="F9" s="1074">
        <v>100</v>
      </c>
      <c r="G9" s="1075" t="s">
        <v>72</v>
      </c>
      <c r="H9" s="938">
        <v>-6.4221404882972664</v>
      </c>
    </row>
    <row r="10" spans="1:18">
      <c r="A10" s="580" t="s">
        <v>104</v>
      </c>
      <c r="B10" s="1081" t="s">
        <v>471</v>
      </c>
      <c r="C10" s="1081">
        <v>14955.718157181573</v>
      </c>
      <c r="D10" s="1202" t="s">
        <v>72</v>
      </c>
      <c r="E10" s="1063">
        <v>1.7624363240249801</v>
      </c>
      <c r="F10" s="1064">
        <v>1.4664417327857029</v>
      </c>
      <c r="G10" s="1065" t="s">
        <v>72</v>
      </c>
      <c r="H10" s="936" t="s">
        <v>72</v>
      </c>
    </row>
    <row r="11" spans="1:18">
      <c r="A11" s="580" t="s">
        <v>105</v>
      </c>
      <c r="B11" s="1081" t="s">
        <v>471</v>
      </c>
      <c r="C11" s="1081" t="s">
        <v>471</v>
      </c>
      <c r="D11" s="1062" t="s">
        <v>72</v>
      </c>
      <c r="E11" s="1063">
        <v>0.21446514304400358</v>
      </c>
      <c r="F11" s="1064">
        <v>0.25831629439314552</v>
      </c>
      <c r="G11" s="1065" t="s">
        <v>72</v>
      </c>
      <c r="H11" s="936" t="s">
        <v>72</v>
      </c>
    </row>
    <row r="12" spans="1:18" ht="16" thickBot="1">
      <c r="A12" s="678" t="s">
        <v>106</v>
      </c>
      <c r="B12" s="1061">
        <v>17777.184908443793</v>
      </c>
      <c r="C12" s="1061">
        <v>17619.610923270095</v>
      </c>
      <c r="D12" s="1062">
        <v>0.89431024249001723</v>
      </c>
      <c r="E12" s="1063">
        <v>98.023098532931016</v>
      </c>
      <c r="F12" s="1064">
        <v>98.275241972821149</v>
      </c>
      <c r="G12" s="1065">
        <v>-0.25656862789497464</v>
      </c>
      <c r="H12" s="936">
        <v>-6.6622319184599297</v>
      </c>
      <c r="P12" s="315"/>
      <c r="Q12" s="315"/>
      <c r="R12" s="315"/>
    </row>
    <row r="13" spans="1:18" ht="18.5">
      <c r="A13" s="676" t="s">
        <v>107</v>
      </c>
      <c r="B13" s="1076"/>
      <c r="C13" s="1076"/>
      <c r="D13" s="1077"/>
      <c r="E13" s="1078"/>
      <c r="F13" s="1078"/>
      <c r="G13" s="1079"/>
      <c r="H13" s="939"/>
      <c r="J13" s="745"/>
      <c r="K13" s="745"/>
      <c r="L13" s="745"/>
      <c r="M13" s="745"/>
      <c r="N13" s="745"/>
      <c r="P13" s="315"/>
      <c r="Q13" s="315"/>
      <c r="R13" s="315"/>
    </row>
    <row r="14" spans="1:18">
      <c r="A14" s="584" t="s">
        <v>216</v>
      </c>
      <c r="B14" s="1056">
        <v>20327.431313156601</v>
      </c>
      <c r="C14" s="1056">
        <v>20228.323392382852</v>
      </c>
      <c r="D14" s="1057">
        <v>0.48994629387361532</v>
      </c>
      <c r="E14" s="1058">
        <v>100</v>
      </c>
      <c r="F14" s="1059">
        <v>100</v>
      </c>
      <c r="G14" s="1060" t="s">
        <v>72</v>
      </c>
      <c r="H14" s="935">
        <v>-2.6608835497941068</v>
      </c>
      <c r="P14" s="315"/>
      <c r="Q14" s="315"/>
      <c r="R14" s="315"/>
    </row>
    <row r="15" spans="1:18">
      <c r="A15" s="580" t="s">
        <v>104</v>
      </c>
      <c r="B15" s="1081" t="s">
        <v>471</v>
      </c>
      <c r="C15" s="1061">
        <v>17962.941822173438</v>
      </c>
      <c r="D15" s="1062" t="s">
        <v>72</v>
      </c>
      <c r="E15" s="1063">
        <v>6.5086239267028816</v>
      </c>
      <c r="F15" s="1064">
        <v>14.798931098061196</v>
      </c>
      <c r="G15" s="1065" t="s">
        <v>72</v>
      </c>
      <c r="H15" s="936" t="s">
        <v>72</v>
      </c>
    </row>
    <row r="16" spans="1:18">
      <c r="A16" s="580" t="s">
        <v>105</v>
      </c>
      <c r="B16" s="1081" t="s">
        <v>471</v>
      </c>
      <c r="C16" s="1081" t="s">
        <v>471</v>
      </c>
      <c r="D16" s="1062" t="s">
        <v>72</v>
      </c>
      <c r="E16" s="1063">
        <v>0.50483557380195432</v>
      </c>
      <c r="F16" s="1064">
        <v>2.5747865851182206</v>
      </c>
      <c r="G16" s="1065" t="s">
        <v>72</v>
      </c>
      <c r="H16" s="936" t="s">
        <v>72</v>
      </c>
    </row>
    <row r="17" spans="1:13" ht="16" thickBot="1">
      <c r="A17" s="677" t="s">
        <v>106</v>
      </c>
      <c r="B17" s="1066">
        <v>20471.344053986144</v>
      </c>
      <c r="C17" s="1066">
        <v>20519.2170328428</v>
      </c>
      <c r="D17" s="1067">
        <v>-0.23330801940461401</v>
      </c>
      <c r="E17" s="1068">
        <v>92.986540499495163</v>
      </c>
      <c r="F17" s="1069">
        <v>82.626282316820593</v>
      </c>
      <c r="G17" s="1070">
        <v>12.538695790462167</v>
      </c>
      <c r="H17" s="937">
        <v>9.5441721470209373</v>
      </c>
    </row>
    <row r="18" spans="1:13">
      <c r="A18" s="583" t="s">
        <v>217</v>
      </c>
      <c r="B18" s="1071">
        <v>16085.304740518961</v>
      </c>
      <c r="C18" s="1071">
        <v>15835.426635665792</v>
      </c>
      <c r="D18" s="1072">
        <v>1.5779688833288144</v>
      </c>
      <c r="E18" s="1073">
        <v>100</v>
      </c>
      <c r="F18" s="1074">
        <v>100</v>
      </c>
      <c r="G18" s="1075" t="s">
        <v>72</v>
      </c>
      <c r="H18" s="938">
        <v>-13.738431738288238</v>
      </c>
    </row>
    <row r="19" spans="1:13">
      <c r="A19" s="580" t="s">
        <v>104</v>
      </c>
      <c r="B19" s="1061" t="s">
        <v>72</v>
      </c>
      <c r="C19" s="1081" t="s">
        <v>471</v>
      </c>
      <c r="D19" s="1062" t="s">
        <v>72</v>
      </c>
      <c r="E19" s="1063">
        <v>0</v>
      </c>
      <c r="F19" s="1064">
        <v>1.0435077513060154</v>
      </c>
      <c r="G19" s="1065" t="s">
        <v>72</v>
      </c>
      <c r="H19" s="936" t="s">
        <v>72</v>
      </c>
    </row>
    <row r="20" spans="1:13">
      <c r="A20" s="580" t="s">
        <v>105</v>
      </c>
      <c r="B20" s="1061" t="s">
        <v>72</v>
      </c>
      <c r="C20" s="1061" t="s">
        <v>72</v>
      </c>
      <c r="D20" s="1062" t="s">
        <v>72</v>
      </c>
      <c r="E20" s="1063">
        <v>0</v>
      </c>
      <c r="F20" s="1064">
        <v>0</v>
      </c>
      <c r="G20" s="1065" t="s">
        <v>72</v>
      </c>
      <c r="H20" s="936" t="s">
        <v>72</v>
      </c>
    </row>
    <row r="21" spans="1:13" ht="16" thickBot="1">
      <c r="A21" s="678" t="s">
        <v>106</v>
      </c>
      <c r="B21" s="1061">
        <v>16085.304740518961</v>
      </c>
      <c r="C21" s="1061">
        <v>15851.290989988731</v>
      </c>
      <c r="D21" s="1062">
        <v>1.4763072022211132</v>
      </c>
      <c r="E21" s="1063">
        <v>100</v>
      </c>
      <c r="F21" s="1064">
        <v>98.956492248693991</v>
      </c>
      <c r="G21" s="1065">
        <v>1.0545116622399087</v>
      </c>
      <c r="H21" s="936">
        <v>-12.828793440937444</v>
      </c>
    </row>
    <row r="22" spans="1:13">
      <c r="A22" s="676" t="s">
        <v>108</v>
      </c>
      <c r="B22" s="1076"/>
      <c r="C22" s="1076"/>
      <c r="D22" s="1077"/>
      <c r="E22" s="1078"/>
      <c r="F22" s="1078"/>
      <c r="G22" s="1079"/>
      <c r="H22" s="939"/>
    </row>
    <row r="23" spans="1:13">
      <c r="A23" s="584" t="s">
        <v>216</v>
      </c>
      <c r="B23" s="1056">
        <v>21461.20011365406</v>
      </c>
      <c r="C23" s="1080">
        <v>21055.532267700004</v>
      </c>
      <c r="D23" s="1057">
        <v>1.9266568082744047</v>
      </c>
      <c r="E23" s="1058">
        <v>100</v>
      </c>
      <c r="F23" s="1059">
        <v>100</v>
      </c>
      <c r="G23" s="1060" t="s">
        <v>72</v>
      </c>
      <c r="H23" s="935">
        <v>3.7054976992007549</v>
      </c>
    </row>
    <row r="24" spans="1:13">
      <c r="A24" s="580" t="s">
        <v>104</v>
      </c>
      <c r="B24" s="1061">
        <v>17868.366423998828</v>
      </c>
      <c r="C24" s="1061" t="s">
        <v>471</v>
      </c>
      <c r="D24" s="1062">
        <v>0.4344031173147454</v>
      </c>
      <c r="E24" s="1063">
        <v>29.245290362758841</v>
      </c>
      <c r="F24" s="1064">
        <v>33.784612900621617</v>
      </c>
      <c r="G24" s="1065" t="s">
        <v>72</v>
      </c>
      <c r="H24" s="936" t="s">
        <v>72</v>
      </c>
    </row>
    <row r="25" spans="1:13">
      <c r="A25" s="580" t="s">
        <v>105</v>
      </c>
      <c r="B25" s="1061">
        <v>26038.161987408537</v>
      </c>
      <c r="C25" s="1061">
        <v>25542.200603887526</v>
      </c>
      <c r="D25" s="1062">
        <v>1.9417331780157021</v>
      </c>
      <c r="E25" s="1063">
        <v>20.587342363381602</v>
      </c>
      <c r="F25" s="1064">
        <v>21.389359812706871</v>
      </c>
      <c r="G25" s="1065">
        <v>-3.749609414905497</v>
      </c>
      <c r="H25" s="936">
        <v>-0.18305340630307851</v>
      </c>
    </row>
    <row r="26" spans="1:13" ht="16" thickBot="1">
      <c r="A26" s="677" t="s">
        <v>106</v>
      </c>
      <c r="B26" s="1066">
        <v>21677.39609899915</v>
      </c>
      <c r="C26" s="1066">
        <v>21375.017307207432</v>
      </c>
      <c r="D26" s="1067">
        <v>1.4146364769948465</v>
      </c>
      <c r="E26" s="1068">
        <v>50.167367273859561</v>
      </c>
      <c r="F26" s="1069">
        <v>44.826027286671511</v>
      </c>
      <c r="G26" s="1070">
        <v>11.915711274231597</v>
      </c>
      <c r="H26" s="937">
        <v>16.062745380542427</v>
      </c>
      <c r="K26" s="315"/>
      <c r="L26" s="315"/>
      <c r="M26" s="315"/>
    </row>
    <row r="27" spans="1:13">
      <c r="A27" s="583" t="s">
        <v>217</v>
      </c>
      <c r="B27" s="1071">
        <v>16335.042629770465</v>
      </c>
      <c r="C27" s="1071">
        <v>16238.798484530254</v>
      </c>
      <c r="D27" s="1072">
        <v>0.59268021172808427</v>
      </c>
      <c r="E27" s="1073">
        <v>100</v>
      </c>
      <c r="F27" s="1074">
        <v>100</v>
      </c>
      <c r="G27" s="1075" t="s">
        <v>72</v>
      </c>
      <c r="H27" s="938">
        <v>-11.838597625010099</v>
      </c>
      <c r="J27" s="1241"/>
      <c r="K27" s="1241"/>
      <c r="L27" s="1241"/>
      <c r="M27" s="1241"/>
    </row>
    <row r="28" spans="1:13">
      <c r="A28" s="580" t="s">
        <v>104</v>
      </c>
      <c r="B28" s="1081" t="s">
        <v>471</v>
      </c>
      <c r="C28" s="1081" t="s">
        <v>471</v>
      </c>
      <c r="D28" s="1062" t="s">
        <v>72</v>
      </c>
      <c r="E28" s="1063">
        <v>2.4098593485133093</v>
      </c>
      <c r="F28" s="1064">
        <v>2.3830680992002584</v>
      </c>
      <c r="G28" s="1065" t="s">
        <v>72</v>
      </c>
      <c r="H28" s="936" t="s">
        <v>72</v>
      </c>
    </row>
    <row r="29" spans="1:13">
      <c r="A29" s="580" t="s">
        <v>105</v>
      </c>
      <c r="B29" s="1081" t="s">
        <v>471</v>
      </c>
      <c r="C29" s="1081" t="s">
        <v>471</v>
      </c>
      <c r="D29" s="1062" t="s">
        <v>72</v>
      </c>
      <c r="E29" s="1063">
        <v>0.92545929353552936</v>
      </c>
      <c r="F29" s="1064">
        <v>1.050165603037402</v>
      </c>
      <c r="G29" s="1065" t="s">
        <v>72</v>
      </c>
      <c r="H29" s="936" t="s">
        <v>72</v>
      </c>
    </row>
    <row r="30" spans="1:13" ht="16" thickBot="1">
      <c r="A30" s="678" t="s">
        <v>106</v>
      </c>
      <c r="B30" s="1061">
        <v>16246.660859756386</v>
      </c>
      <c r="C30" s="1061">
        <v>16132.878236573533</v>
      </c>
      <c r="D30" s="1062">
        <v>0.70528408827202171</v>
      </c>
      <c r="E30" s="1063">
        <v>96.664681357951167</v>
      </c>
      <c r="F30" s="1064">
        <v>96.566766297762342</v>
      </c>
      <c r="G30" s="1065">
        <v>0.10139622972038353</v>
      </c>
      <c r="H30" s="936">
        <v>-11.749205286933245</v>
      </c>
    </row>
    <row r="31" spans="1:13">
      <c r="A31" s="676" t="s">
        <v>109</v>
      </c>
      <c r="B31" s="1076"/>
      <c r="C31" s="1076"/>
      <c r="D31" s="1077"/>
      <c r="E31" s="1078"/>
      <c r="F31" s="1078"/>
      <c r="G31" s="1079"/>
      <c r="H31" s="939"/>
    </row>
    <row r="32" spans="1:13">
      <c r="A32" s="584" t="s">
        <v>216</v>
      </c>
      <c r="B32" s="1056">
        <v>21274.309168446936</v>
      </c>
      <c r="C32" s="1056">
        <v>21237.879215924695</v>
      </c>
      <c r="D32" s="1057">
        <v>0.1715329113225452</v>
      </c>
      <c r="E32" s="1058">
        <v>100</v>
      </c>
      <c r="F32" s="1059">
        <v>100</v>
      </c>
      <c r="G32" s="1060" t="s">
        <v>72</v>
      </c>
      <c r="H32" s="935">
        <v>2.0827613257501478</v>
      </c>
    </row>
    <row r="33" spans="1:8">
      <c r="A33" s="580" t="s">
        <v>104</v>
      </c>
      <c r="B33" s="1061" t="s">
        <v>72</v>
      </c>
      <c r="C33" s="1061" t="s">
        <v>72</v>
      </c>
      <c r="D33" s="1062" t="s">
        <v>72</v>
      </c>
      <c r="E33" s="1063">
        <v>0</v>
      </c>
      <c r="F33" s="1064">
        <v>0</v>
      </c>
      <c r="G33" s="1065" t="s">
        <v>72</v>
      </c>
      <c r="H33" s="936" t="s">
        <v>72</v>
      </c>
    </row>
    <row r="34" spans="1:8">
      <c r="A34" s="580" t="s">
        <v>105</v>
      </c>
      <c r="B34" s="1061" t="s">
        <v>72</v>
      </c>
      <c r="C34" s="1061" t="s">
        <v>72</v>
      </c>
      <c r="D34" s="1062" t="s">
        <v>72</v>
      </c>
      <c r="E34" s="1063">
        <v>0</v>
      </c>
      <c r="F34" s="1064">
        <v>0</v>
      </c>
      <c r="G34" s="1065" t="s">
        <v>72</v>
      </c>
      <c r="H34" s="936" t="s">
        <v>72</v>
      </c>
    </row>
    <row r="35" spans="1:8" ht="16" thickBot="1">
      <c r="A35" s="677" t="s">
        <v>106</v>
      </c>
      <c r="B35" s="1066">
        <v>21274.309168446936</v>
      </c>
      <c r="C35" s="1066">
        <v>21237.879215924695</v>
      </c>
      <c r="D35" s="1067">
        <v>0.1715329113225452</v>
      </c>
      <c r="E35" s="1068">
        <v>100</v>
      </c>
      <c r="F35" s="1069">
        <v>100</v>
      </c>
      <c r="G35" s="1070">
        <v>0</v>
      </c>
      <c r="H35" s="937">
        <v>2.0827613257501478</v>
      </c>
    </row>
    <row r="36" spans="1:8">
      <c r="A36" s="583" t="s">
        <v>217</v>
      </c>
      <c r="B36" s="1071">
        <v>19384.416042955476</v>
      </c>
      <c r="C36" s="1071">
        <v>19557.936480941007</v>
      </c>
      <c r="D36" s="1072">
        <v>-0.88721240175120253</v>
      </c>
      <c r="E36" s="1073">
        <v>100</v>
      </c>
      <c r="F36" s="1074">
        <v>100</v>
      </c>
      <c r="G36" s="1075" t="s">
        <v>72</v>
      </c>
      <c r="H36" s="938">
        <v>1.5034934111612299</v>
      </c>
    </row>
    <row r="37" spans="1:8">
      <c r="A37" s="580" t="s">
        <v>104</v>
      </c>
      <c r="B37" s="1081" t="s">
        <v>471</v>
      </c>
      <c r="C37" s="1081" t="s">
        <v>471</v>
      </c>
      <c r="D37" s="1062" t="s">
        <v>72</v>
      </c>
      <c r="E37" s="1063">
        <v>2.4701577067177833</v>
      </c>
      <c r="F37" s="1064">
        <v>1.2514371628194922</v>
      </c>
      <c r="G37" s="1065" t="s">
        <v>72</v>
      </c>
      <c r="H37" s="936" t="s">
        <v>72</v>
      </c>
    </row>
    <row r="38" spans="1:8">
      <c r="A38" s="580" t="s">
        <v>105</v>
      </c>
      <c r="B38" s="1061" t="s">
        <v>72</v>
      </c>
      <c r="C38" s="1061" t="s">
        <v>72</v>
      </c>
      <c r="D38" s="1062" t="s">
        <v>72</v>
      </c>
      <c r="E38" s="1063">
        <v>0</v>
      </c>
      <c r="F38" s="1064">
        <v>0</v>
      </c>
      <c r="G38" s="1065" t="s">
        <v>72</v>
      </c>
      <c r="H38" s="936" t="s">
        <v>72</v>
      </c>
    </row>
    <row r="39" spans="1:8" ht="16" thickBot="1">
      <c r="A39" s="677" t="s">
        <v>106</v>
      </c>
      <c r="B39" s="1066">
        <v>19497.993739670343</v>
      </c>
      <c r="C39" s="1066">
        <v>19616.966350812771</v>
      </c>
      <c r="D39" s="1067">
        <v>-0.60647813232089609</v>
      </c>
      <c r="E39" s="1068">
        <v>97.529842293282215</v>
      </c>
      <c r="F39" s="1069">
        <v>98.748562837180501</v>
      </c>
      <c r="G39" s="1070">
        <v>-1.2341653477101713</v>
      </c>
      <c r="H39" s="937">
        <v>0.25077246876540715</v>
      </c>
    </row>
    <row r="40" spans="1:8" ht="14.25" customHeight="1">
      <c r="A40" s="454" t="s">
        <v>509</v>
      </c>
      <c r="B40" s="449"/>
      <c r="C40" s="454"/>
      <c r="D40" s="449"/>
      <c r="E40" s="454"/>
      <c r="F40" s="454"/>
      <c r="G40" s="454"/>
      <c r="H40" s="454"/>
    </row>
    <row r="41" spans="1:8" ht="5.25" customHeight="1">
      <c r="A41" s="1246"/>
      <c r="B41" s="1246"/>
      <c r="C41" s="1246"/>
      <c r="D41" s="1246"/>
    </row>
    <row r="42" spans="1:8">
      <c r="A42" s="477" t="s">
        <v>41</v>
      </c>
    </row>
    <row r="43" spans="1:8">
      <c r="A43" s="478" t="s">
        <v>70</v>
      </c>
      <c r="B43" s="1247" t="s">
        <v>42</v>
      </c>
      <c r="C43" s="1248"/>
      <c r="D43" s="1248"/>
      <c r="E43" s="1248"/>
      <c r="F43" s="1248"/>
      <c r="G43" s="1248"/>
      <c r="H43" s="1249"/>
    </row>
    <row r="44" spans="1:8">
      <c r="A44" s="478" t="s">
        <v>43</v>
      </c>
      <c r="B44" s="1247" t="s">
        <v>44</v>
      </c>
      <c r="C44" s="1248"/>
      <c r="D44" s="1248"/>
      <c r="E44" s="1248"/>
      <c r="F44" s="1248"/>
      <c r="G44" s="1248"/>
      <c r="H44" s="1249"/>
    </row>
    <row r="45" spans="1:8">
      <c r="A45" s="478" t="s">
        <v>45</v>
      </c>
      <c r="B45" s="1247" t="s">
        <v>46</v>
      </c>
      <c r="C45" s="1248"/>
      <c r="D45" s="1248"/>
      <c r="E45" s="1248"/>
      <c r="F45" s="1248"/>
      <c r="G45" s="1248"/>
      <c r="H45" s="1249"/>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G17" sqref="G17"/>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1" t="s">
        <v>537</v>
      </c>
      <c r="B2" s="355"/>
      <c r="C2" s="355"/>
      <c r="D2" s="355"/>
      <c r="E2" s="355"/>
      <c r="F2" s="356"/>
      <c r="G2" s="356"/>
      <c r="H2" s="361"/>
      <c r="I2" s="1049"/>
      <c r="J2" s="1050"/>
      <c r="K2" s="1050"/>
    </row>
    <row r="3" spans="1:14" ht="18" customHeight="1">
      <c r="A3" s="479"/>
      <c r="B3"/>
      <c r="C3"/>
      <c r="D3"/>
      <c r="E3"/>
      <c r="G3"/>
      <c r="H3"/>
    </row>
    <row r="4" spans="1:14" ht="18" customHeight="1" thickBot="1">
      <c r="A4" s="479"/>
      <c r="B4" s="479"/>
      <c r="C4"/>
      <c r="D4"/>
      <c r="E4"/>
      <c r="F4"/>
      <c r="G4"/>
      <c r="H4"/>
    </row>
    <row r="5" spans="1:14" s="228" customFormat="1" ht="18" customHeight="1">
      <c r="A5" s="1250" t="s">
        <v>110</v>
      </c>
      <c r="B5" s="679" t="s">
        <v>390</v>
      </c>
      <c r="C5" s="680"/>
      <c r="D5" s="680"/>
      <c r="E5" s="681" t="s">
        <v>219</v>
      </c>
      <c r="F5" s="682"/>
      <c r="G5" s="683"/>
      <c r="H5" s="227"/>
    </row>
    <row r="6" spans="1:14" s="228" customFormat="1" ht="30" customHeight="1" thickBot="1">
      <c r="A6" s="1251"/>
      <c r="B6" s="684" t="s">
        <v>111</v>
      </c>
      <c r="C6" s="685" t="s">
        <v>112</v>
      </c>
      <c r="D6" s="686" t="s">
        <v>389</v>
      </c>
      <c r="E6" s="687" t="s">
        <v>111</v>
      </c>
      <c r="F6" s="687" t="s">
        <v>112</v>
      </c>
      <c r="G6" s="688" t="s">
        <v>389</v>
      </c>
      <c r="H6" s="227"/>
      <c r="K6"/>
      <c r="L6"/>
      <c r="M6"/>
      <c r="N6"/>
    </row>
    <row r="7" spans="1:14" s="230" customFormat="1" ht="25" customHeight="1" thickBot="1">
      <c r="A7" s="689" t="s">
        <v>113</v>
      </c>
      <c r="B7" s="882">
        <v>34139.611475477766</v>
      </c>
      <c r="C7" s="882">
        <v>35156.71474773575</v>
      </c>
      <c r="D7" s="883">
        <v>24726.151481949419</v>
      </c>
      <c r="E7" s="917">
        <v>-9.6377507371103359</v>
      </c>
      <c r="F7" s="884">
        <v>1.9428465234171644</v>
      </c>
      <c r="G7" s="885">
        <v>4.9377447968990325</v>
      </c>
      <c r="H7" s="745"/>
      <c r="I7" s="745"/>
      <c r="J7" s="745"/>
      <c r="K7"/>
      <c r="L7"/>
      <c r="M7"/>
      <c r="N7"/>
    </row>
    <row r="8" spans="1:14" s="230" customFormat="1" ht="25" customHeight="1">
      <c r="A8" s="690" t="s">
        <v>231</v>
      </c>
      <c r="B8" s="1101">
        <v>39790.797446370016</v>
      </c>
      <c r="C8" s="889">
        <v>32826.150271808256</v>
      </c>
      <c r="D8" s="886">
        <v>23361.062700567763</v>
      </c>
      <c r="E8" s="887">
        <v>4.3965282962747949</v>
      </c>
      <c r="F8" s="887">
        <v>2.3087966351608515E-3</v>
      </c>
      <c r="G8" s="888">
        <v>6.2491132926441502</v>
      </c>
      <c r="H8" s="229"/>
      <c r="K8"/>
      <c r="L8"/>
      <c r="M8"/>
      <c r="N8"/>
    </row>
    <row r="9" spans="1:14" s="230" customFormat="1" ht="25" customHeight="1">
      <c r="A9" s="691" t="s">
        <v>229</v>
      </c>
      <c r="B9" s="1102">
        <v>33462.076414692092</v>
      </c>
      <c r="C9" s="889">
        <v>35914.059375083925</v>
      </c>
      <c r="D9" s="1043" t="s">
        <v>536</v>
      </c>
      <c r="E9" s="890">
        <v>-12.232133833634611</v>
      </c>
      <c r="F9" s="890">
        <v>2.0598856486728949</v>
      </c>
      <c r="G9" s="918" t="s">
        <v>72</v>
      </c>
      <c r="H9" s="229"/>
      <c r="K9"/>
      <c r="L9"/>
      <c r="M9"/>
      <c r="N9"/>
    </row>
    <row r="10" spans="1:14" s="230" customFormat="1" ht="25" customHeight="1" thickBot="1">
      <c r="A10" s="692" t="s">
        <v>232</v>
      </c>
      <c r="B10" s="1106" t="s">
        <v>536</v>
      </c>
      <c r="C10" s="891">
        <v>37377.57807324038</v>
      </c>
      <c r="D10" s="892" t="s">
        <v>72</v>
      </c>
      <c r="E10" s="915" t="s">
        <v>72</v>
      </c>
      <c r="F10" s="1203">
        <v>3.1878068784062803</v>
      </c>
      <c r="G10" s="916" t="s">
        <v>72</v>
      </c>
      <c r="H10" s="229"/>
      <c r="K10"/>
      <c r="L10"/>
      <c r="M10"/>
      <c r="N10"/>
    </row>
    <row r="11" spans="1:14" ht="14">
      <c r="A11" s="457" t="s">
        <v>506</v>
      </c>
      <c r="B11" s="455"/>
      <c r="C11" s="457"/>
      <c r="D11" s="455"/>
      <c r="E11" s="456"/>
      <c r="F11" s="456"/>
      <c r="G11" s="458"/>
      <c r="K11"/>
      <c r="L11"/>
      <c r="M11"/>
      <c r="N11"/>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H11" sqref="H11"/>
    </sheetView>
  </sheetViews>
  <sheetFormatPr defaultColWidth="9.1796875" defaultRowHeight="14.5"/>
  <cols>
    <col min="1" max="1" width="42.81640625" style="449" customWidth="1"/>
    <col min="2" max="2" width="13.81640625" style="449" customWidth="1"/>
    <col min="3" max="3" width="14.7265625" style="449" customWidth="1"/>
    <col min="4" max="4" width="20.453125" style="449" customWidth="1"/>
    <col min="5" max="16384" width="9.1796875" style="449"/>
  </cols>
  <sheetData>
    <row r="2" spans="1:14" ht="15.5">
      <c r="A2" s="1252" t="s">
        <v>539</v>
      </c>
      <c r="B2" s="1252"/>
      <c r="C2" s="1252"/>
      <c r="D2" s="1252"/>
      <c r="E2" s="1252"/>
      <c r="F2" s="1252"/>
      <c r="G2" s="1252"/>
      <c r="H2" s="1252"/>
    </row>
    <row r="3" spans="1:14" ht="4.5" customHeight="1" thickBot="1"/>
    <row r="4" spans="1:14" ht="45.75" customHeight="1">
      <c r="A4" s="450" t="s">
        <v>98</v>
      </c>
      <c r="B4" s="451" t="s">
        <v>5</v>
      </c>
      <c r="C4" s="451"/>
      <c r="D4" s="1253" t="s">
        <v>99</v>
      </c>
    </row>
    <row r="5" spans="1:14" ht="16.5" customHeight="1" thickBot="1">
      <c r="A5" s="452"/>
      <c r="B5" s="739">
        <v>45571</v>
      </c>
      <c r="C5" s="675">
        <v>45564</v>
      </c>
      <c r="D5" s="1254"/>
    </row>
    <row r="6" spans="1:14" ht="15" thickBot="1">
      <c r="A6" s="453"/>
      <c r="C6" s="693"/>
      <c r="D6" s="694"/>
      <c r="J6"/>
      <c r="K6"/>
      <c r="L6"/>
      <c r="M6"/>
      <c r="N6"/>
    </row>
    <row r="7" spans="1:14" ht="15" thickBot="1">
      <c r="A7" s="735" t="s">
        <v>216</v>
      </c>
      <c r="B7" s="736">
        <v>20912.47</v>
      </c>
      <c r="C7" s="737">
        <v>20845.16</v>
      </c>
      <c r="D7" s="726">
        <v>0.32290469346362083</v>
      </c>
      <c r="J7"/>
      <c r="K7"/>
      <c r="L7"/>
      <c r="M7"/>
      <c r="N7"/>
    </row>
    <row r="8" spans="1:14">
      <c r="A8" s="579" t="s">
        <v>104</v>
      </c>
      <c r="B8" s="727">
        <v>18413.919999999998</v>
      </c>
      <c r="C8" s="728">
        <v>18758.03</v>
      </c>
      <c r="D8" s="742">
        <v>-1.8344676919697889</v>
      </c>
      <c r="J8"/>
      <c r="K8"/>
      <c r="L8"/>
      <c r="M8"/>
      <c r="N8"/>
    </row>
    <row r="9" spans="1:14" ht="15" customHeight="1">
      <c r="A9" s="580" t="s">
        <v>105</v>
      </c>
      <c r="B9" s="729">
        <v>26037.73</v>
      </c>
      <c r="C9" s="730">
        <v>24806.02</v>
      </c>
      <c r="D9" s="731">
        <v>4.9653672777817608</v>
      </c>
      <c r="F9" s="745"/>
      <c r="G9" s="745"/>
      <c r="H9" s="745"/>
      <c r="I9" s="745"/>
      <c r="J9" s="745"/>
      <c r="K9" s="354"/>
      <c r="L9"/>
      <c r="M9"/>
      <c r="N9"/>
    </row>
    <row r="10" spans="1:14" ht="15" thickBot="1">
      <c r="A10" s="695" t="s">
        <v>106</v>
      </c>
      <c r="B10" s="732">
        <v>20744.2</v>
      </c>
      <c r="C10" s="733">
        <v>20817.59</v>
      </c>
      <c r="D10" s="734">
        <v>-0.35253840622281168</v>
      </c>
      <c r="J10"/>
      <c r="K10"/>
      <c r="L10"/>
      <c r="M10"/>
      <c r="N10"/>
    </row>
    <row r="11" spans="1:14" ht="15" thickBot="1">
      <c r="A11" s="735" t="s">
        <v>217</v>
      </c>
      <c r="B11" s="736">
        <v>17813.66</v>
      </c>
      <c r="C11" s="737">
        <v>17727.259999999998</v>
      </c>
      <c r="D11" s="726">
        <v>0.48738496530203468</v>
      </c>
      <c r="J11"/>
      <c r="K11"/>
      <c r="L11"/>
      <c r="M11"/>
      <c r="N11"/>
    </row>
    <row r="12" spans="1:14" ht="13.5" customHeight="1">
      <c r="A12" s="579" t="s">
        <v>104</v>
      </c>
      <c r="B12" s="1204" t="s">
        <v>471</v>
      </c>
      <c r="C12" s="1044" t="s">
        <v>471</v>
      </c>
      <c r="D12" s="742" t="s">
        <v>72</v>
      </c>
      <c r="J12"/>
      <c r="K12"/>
      <c r="L12"/>
      <c r="M12"/>
      <c r="N12"/>
    </row>
    <row r="13" spans="1:14" ht="14.25" customHeight="1">
      <c r="A13" s="580" t="s">
        <v>105</v>
      </c>
      <c r="B13" s="1205" t="s">
        <v>471</v>
      </c>
      <c r="C13" s="730">
        <v>23855.51</v>
      </c>
      <c r="D13" s="743" t="s">
        <v>72</v>
      </c>
      <c r="F13" s="473"/>
      <c r="J13"/>
      <c r="K13"/>
      <c r="L13"/>
      <c r="M13"/>
      <c r="N13"/>
    </row>
    <row r="14" spans="1:14" ht="16.5" customHeight="1" thickBot="1">
      <c r="A14" s="677" t="s">
        <v>106</v>
      </c>
      <c r="B14" s="1104">
        <v>17452.41</v>
      </c>
      <c r="C14" s="1206">
        <v>17494</v>
      </c>
      <c r="D14" s="926">
        <v>-0.23773865325254456</v>
      </c>
      <c r="G14"/>
      <c r="H14"/>
      <c r="I14"/>
      <c r="J14"/>
      <c r="K14"/>
      <c r="L14"/>
      <c r="M14"/>
      <c r="N14"/>
    </row>
    <row r="15" spans="1:14">
      <c r="A15" s="454" t="s">
        <v>506</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I-VII_2024</vt:lpstr>
      <vt:lpstr>Eksport_I-VII_2024</vt:lpstr>
      <vt:lpstr>Import_I-VII_2024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2024-10-10T14:10:30Z</dcterms:modified>
</cp:coreProperties>
</file>