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klimczak\Desktop\Pliki\Czerwonka Piotr 17.04\"/>
    </mc:Choice>
  </mc:AlternateContent>
  <bookViews>
    <workbookView xWindow="0" yWindow="0" windowWidth="28800" windowHeight="118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P9" i="1" l="1"/>
  <c r="P5" i="1"/>
  <c r="P6" i="1"/>
  <c r="P7" i="1"/>
  <c r="P8" i="1"/>
  <c r="P10" i="1"/>
  <c r="P11" i="1"/>
  <c r="P12" i="1"/>
  <c r="P4" i="1"/>
  <c r="O13" i="1"/>
  <c r="L13" i="1"/>
  <c r="I13" i="1"/>
  <c r="F13" i="1"/>
  <c r="P13" i="1" s="1"/>
  <c r="H10" i="1"/>
</calcChain>
</file>

<file path=xl/sharedStrings.xml><?xml version="1.0" encoding="utf-8"?>
<sst xmlns="http://schemas.openxmlformats.org/spreadsheetml/2006/main" count="63" uniqueCount="24">
  <si>
    <t>Załącznik nr 1</t>
  </si>
  <si>
    <t>L.p.</t>
  </si>
  <si>
    <t>Zadanie</t>
  </si>
  <si>
    <t>Koszt jednostkowy w zł</t>
  </si>
  <si>
    <t>Łączny koszt w zł</t>
  </si>
  <si>
    <t>RAZEM:</t>
  </si>
  <si>
    <t xml:space="preserve">Badania przesiewowe w kierunku hipotyreozy </t>
  </si>
  <si>
    <t xml:space="preserve">Badania przesiewowe w kierunku fenyloketonurii </t>
  </si>
  <si>
    <t xml:space="preserve">Badania przesiewowe w kierunku mukowiscydozy </t>
  </si>
  <si>
    <t xml:space="preserve">Badania przesiewowe w kierunku rzadkich wad metabolicznych – MS/MS </t>
  </si>
  <si>
    <t xml:space="preserve">Badania przesiewowe w kierunku wrodzonego przerostu nadnerczy </t>
  </si>
  <si>
    <t xml:space="preserve">Badania przesiewowe w kierunku biotynidazy </t>
  </si>
  <si>
    <t>Liczba badań</t>
  </si>
  <si>
    <t>X</t>
  </si>
  <si>
    <t>Koordynacja</t>
  </si>
  <si>
    <t>Łącznie (1-8):</t>
  </si>
  <si>
    <t>Zakup testów i oddczyników</t>
  </si>
  <si>
    <t>ŁĄCZNIE</t>
  </si>
  <si>
    <t>8,52 zł*</t>
  </si>
  <si>
    <t>6,66 zł **</t>
  </si>
  <si>
    <t>10,11 zł ***</t>
  </si>
  <si>
    <t>* Podano wartość średnią dla całego roku. Koszt j. w okresie 01 - 08.2015 wynosił: 8,37 zł. W okresie od 09 - 12.2015 wynosił: 8,80 zł.</t>
  </si>
  <si>
    <t>** Podano wartość średnią dla całego roku. Koszt j. w okresie 01 - 08.2015 wynosił: 6,55 zł. W okresie 0d 09 - 12.2015 wynosił: 6,90 zł.</t>
  </si>
  <si>
    <t>*** Podano wartość średnią dla całego roku. Koszt j. w okresie 01 - 08.2015 wynosił: 9,94  zł. W okresie 0d 09 - 12.2015 wynosił: 10,44 zł.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</si>
</sst>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.00\ &quot;zł&quot;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0" applyNumberFormat="0" applyBorder="0" applyAlignment="0" applyProtection="0"/>
    <xf numFmtId="0" fontId="6" fillId="5" borderId="1" applyNumberFormat="0" applyAlignment="0" applyProtection="0"/>
    <xf numFmtId="0" fontId="7" fillId="12" borderId="2" applyNumberFormat="0" applyAlignment="0" applyProtection="0"/>
    <xf numFmtId="0" fontId="8" fillId="6" borderId="0" applyNumberFormat="0" applyBorder="0" applyAlignment="0" applyProtection="0"/>
    <xf numFmtId="43" fontId="3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23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15" fillId="12" borderId="1" applyNumberFormat="0" applyAlignment="0" applyProtection="0"/>
    <xf numFmtId="9" fontId="3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20" fillId="4" borderId="0" applyNumberFormat="0" applyBorder="0" applyAlignment="0" applyProtection="0"/>
    <xf numFmtId="44" fontId="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0" xfId="0" applyBorder="1" applyAlignment="1">
      <alignment horizontal="center" vertical="center"/>
    </xf>
    <xf numFmtId="165" fontId="0" fillId="0" borderId="10" xfId="2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44" fontId="0" fillId="0" borderId="10" xfId="2" applyFont="1" applyBorder="1" applyAlignment="1">
      <alignment horizontal="center" vertical="center"/>
    </xf>
    <xf numFmtId="44" fontId="0" fillId="0" borderId="10" xfId="2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44" fontId="21" fillId="0" borderId="10" xfId="0" applyNumberFormat="1" applyFont="1" applyBorder="1" applyAlignment="1">
      <alignment horizontal="center" vertical="center"/>
    </xf>
    <xf numFmtId="8" fontId="21" fillId="0" borderId="10" xfId="0" applyNumberFormat="1" applyFont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 vertical="center"/>
    </xf>
    <xf numFmtId="8" fontId="0" fillId="24" borderId="10" xfId="0" applyNumberFormat="1" applyFill="1" applyBorder="1" applyAlignment="1">
      <alignment horizontal="center" vertical="center"/>
    </xf>
    <xf numFmtId="164" fontId="0" fillId="24" borderId="10" xfId="1" applyNumberFormat="1" applyFont="1" applyFill="1" applyBorder="1" applyAlignment="1">
      <alignment horizontal="center" vertical="center"/>
    </xf>
    <xf numFmtId="8" fontId="21" fillId="24" borderId="10" xfId="0" applyNumberFormat="1" applyFont="1" applyFill="1" applyBorder="1" applyAlignment="1">
      <alignment horizontal="center" vertical="center"/>
    </xf>
    <xf numFmtId="0" fontId="2" fillId="24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8" fontId="0" fillId="0" borderId="10" xfId="0" applyNumberFormat="1" applyBorder="1" applyAlignment="1">
      <alignment horizontal="right"/>
    </xf>
    <xf numFmtId="165" fontId="0" fillId="0" borderId="10" xfId="0" applyNumberFormat="1" applyBorder="1" applyAlignment="1">
      <alignment horizontal="right"/>
    </xf>
    <xf numFmtId="8" fontId="0" fillId="0" borderId="10" xfId="0" applyNumberFormat="1" applyBorder="1" applyAlignment="1">
      <alignment horizontal="right" vertical="center"/>
    </xf>
    <xf numFmtId="8" fontId="0" fillId="24" borderId="10" xfId="0" applyNumberFormat="1" applyFill="1" applyBorder="1" applyAlignment="1">
      <alignment horizontal="right" vertical="center"/>
    </xf>
    <xf numFmtId="165" fontId="0" fillId="24" borderId="10" xfId="0" applyNumberFormat="1" applyFill="1" applyBorder="1" applyAlignment="1">
      <alignment horizontal="right" vertical="center"/>
    </xf>
    <xf numFmtId="44" fontId="21" fillId="24" borderId="10" xfId="0" applyNumberFormat="1" applyFont="1" applyFill="1" applyBorder="1" applyAlignment="1">
      <alignment horizontal="center" vertical="center"/>
    </xf>
    <xf numFmtId="44" fontId="0" fillId="24" borderId="10" xfId="0" applyNumberFormat="1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44" fontId="21" fillId="24" borderId="10" xfId="1" applyNumberFormat="1" applyFont="1" applyFill="1" applyBorder="1" applyAlignment="1">
      <alignment horizontal="center" vertical="center"/>
    </xf>
    <xf numFmtId="165" fontId="0" fillId="24" borderId="10" xfId="0" applyNumberForma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1" fillId="0" borderId="1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" fillId="24" borderId="13" xfId="0" applyFont="1" applyFill="1" applyBorder="1" applyAlignment="1">
      <alignment horizontal="center" vertical="center"/>
    </xf>
    <xf numFmtId="0" fontId="2" fillId="24" borderId="1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0" fillId="0" borderId="12" xfId="0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48">
    <cellStyle name="20% - akcent 1" xfId="4"/>
    <cellStyle name="20% - akcent 2" xfId="5"/>
    <cellStyle name="20% - akcent 3" xfId="6"/>
    <cellStyle name="20% - akcent 4" xfId="7"/>
    <cellStyle name="20% - akcent 5" xfId="8"/>
    <cellStyle name="20% - akcent 6" xfId="9"/>
    <cellStyle name="40% - akcent 1" xfId="10"/>
    <cellStyle name="40% - akcent 2" xfId="11"/>
    <cellStyle name="40% - akcent 3" xfId="12"/>
    <cellStyle name="40% - akcent 4" xfId="13"/>
    <cellStyle name="40% - akcent 5" xfId="14"/>
    <cellStyle name="40% - akcent 6" xfId="15"/>
    <cellStyle name="60% - akcent 1" xfId="16"/>
    <cellStyle name="60% - akcent 2" xfId="17"/>
    <cellStyle name="60% - akcent 3" xfId="18"/>
    <cellStyle name="60% - akcent 4" xfId="19"/>
    <cellStyle name="60% - akcent 5" xfId="20"/>
    <cellStyle name="60% - akcent 6" xfId="21"/>
    <cellStyle name="Akcent 1 2" xfId="22"/>
    <cellStyle name="Akcent 2 2" xfId="23"/>
    <cellStyle name="Akcent 3 2" xfId="24"/>
    <cellStyle name="Akcent 4 2" xfId="25"/>
    <cellStyle name="Akcent 5 2" xfId="26"/>
    <cellStyle name="Akcent 6 2" xfId="27"/>
    <cellStyle name="Dane wejściowe 2" xfId="28"/>
    <cellStyle name="Dane wyjściowe 2" xfId="29"/>
    <cellStyle name="Dobre" xfId="30"/>
    <cellStyle name="Dziesiętny" xfId="1" builtinId="3"/>
    <cellStyle name="Dziesiętny 2" xfId="31"/>
    <cellStyle name="Komórka połączona 2" xfId="32"/>
    <cellStyle name="Komórka zaznaczona 2" xfId="33"/>
    <cellStyle name="Nagłówek 1 2" xfId="34"/>
    <cellStyle name="Nagłówek 2 2" xfId="35"/>
    <cellStyle name="Nagłówek 3 2" xfId="36"/>
    <cellStyle name="Nagłówek 4 2" xfId="37"/>
    <cellStyle name="Neutralne" xfId="38"/>
    <cellStyle name="Normalny" xfId="0" builtinId="0"/>
    <cellStyle name="Normalny 2" xfId="3"/>
    <cellStyle name="Obliczenia 2" xfId="39"/>
    <cellStyle name="Procentowy 2" xfId="40"/>
    <cellStyle name="Suma 2" xfId="41"/>
    <cellStyle name="Tekst objaśnienia 2" xfId="42"/>
    <cellStyle name="Tekst ostrzeżenia 2" xfId="43"/>
    <cellStyle name="Tytuł 2" xfId="44"/>
    <cellStyle name="Uwaga 2" xfId="45"/>
    <cellStyle name="Walutowy" xfId="2" builtinId="4"/>
    <cellStyle name="Walutowy 2" xfId="47"/>
    <cellStyle name="Złe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6"/>
  <sheetViews>
    <sheetView tabSelected="1" workbookViewId="0">
      <selection activeCell="L25" sqref="L25"/>
    </sheetView>
  </sheetViews>
  <sheetFormatPr defaultRowHeight="15"/>
  <cols>
    <col min="1" max="1" width="12.42578125" customWidth="1"/>
    <col min="2" max="2" width="5.28515625" customWidth="1"/>
    <col min="3" max="3" width="28.28515625" style="2" customWidth="1"/>
    <col min="4" max="4" width="16.5703125" customWidth="1"/>
    <col min="5" max="5" width="13.85546875" customWidth="1"/>
    <col min="6" max="6" width="17.5703125" customWidth="1"/>
    <col min="7" max="7" width="16.7109375" customWidth="1"/>
    <col min="8" max="8" width="14.140625" customWidth="1"/>
    <col min="9" max="9" width="17.42578125" customWidth="1"/>
    <col min="10" max="10" width="16.28515625" customWidth="1"/>
    <col min="11" max="11" width="13.85546875" customWidth="1"/>
    <col min="12" max="12" width="16.28515625" customWidth="1"/>
    <col min="13" max="13" width="16.140625" customWidth="1"/>
    <col min="14" max="14" width="12.7109375" customWidth="1"/>
    <col min="15" max="15" width="16.140625" customWidth="1"/>
    <col min="16" max="16" width="18.7109375" customWidth="1"/>
  </cols>
  <sheetData>
    <row r="1" spans="2:16">
      <c r="B1" s="1" t="s">
        <v>0</v>
      </c>
    </row>
    <row r="2" spans="2:16">
      <c r="B2" s="38" t="s">
        <v>1</v>
      </c>
      <c r="C2" s="39" t="s">
        <v>2</v>
      </c>
      <c r="D2" s="40">
        <v>2015</v>
      </c>
      <c r="E2" s="40"/>
      <c r="F2" s="40"/>
      <c r="G2" s="41">
        <v>2016</v>
      </c>
      <c r="H2" s="41"/>
      <c r="I2" s="41"/>
      <c r="J2" s="40">
        <v>2017</v>
      </c>
      <c r="K2" s="40"/>
      <c r="L2" s="40"/>
      <c r="M2" s="41">
        <v>2018</v>
      </c>
      <c r="N2" s="41"/>
      <c r="O2" s="41"/>
      <c r="P2" s="33" t="s">
        <v>17</v>
      </c>
    </row>
    <row r="3" spans="2:16" ht="45">
      <c r="B3" s="38"/>
      <c r="C3" s="39"/>
      <c r="D3" s="18" t="s">
        <v>3</v>
      </c>
      <c r="E3" s="18" t="s">
        <v>12</v>
      </c>
      <c r="F3" s="18" t="s">
        <v>4</v>
      </c>
      <c r="G3" s="8" t="s">
        <v>3</v>
      </c>
      <c r="H3" s="8" t="s">
        <v>12</v>
      </c>
      <c r="I3" s="8" t="s">
        <v>4</v>
      </c>
      <c r="J3" s="18" t="s">
        <v>3</v>
      </c>
      <c r="K3" s="18" t="s">
        <v>12</v>
      </c>
      <c r="L3" s="18" t="s">
        <v>4</v>
      </c>
      <c r="M3" s="8" t="s">
        <v>3</v>
      </c>
      <c r="N3" s="8" t="s">
        <v>12</v>
      </c>
      <c r="O3" s="8" t="s">
        <v>4</v>
      </c>
      <c r="P3" s="34"/>
    </row>
    <row r="4" spans="2:16" ht="30">
      <c r="B4" s="9">
        <v>1</v>
      </c>
      <c r="C4" s="19" t="s">
        <v>6</v>
      </c>
      <c r="D4" s="29" t="s">
        <v>18</v>
      </c>
      <c r="E4" s="16">
        <v>369413</v>
      </c>
      <c r="F4" s="26">
        <v>3148382.18</v>
      </c>
      <c r="G4" s="4">
        <v>9.0500000000000007</v>
      </c>
      <c r="H4" s="5">
        <v>370000</v>
      </c>
      <c r="I4" s="6">
        <v>3348500</v>
      </c>
      <c r="J4" s="15">
        <v>9.32</v>
      </c>
      <c r="K4" s="16">
        <v>403000</v>
      </c>
      <c r="L4" s="23">
        <v>3755960</v>
      </c>
      <c r="M4" s="3">
        <v>9.6</v>
      </c>
      <c r="N4" s="5">
        <v>394250</v>
      </c>
      <c r="O4" s="22">
        <v>3784800</v>
      </c>
      <c r="P4" s="26">
        <f>SUM(F4+I4+L4+O4)</f>
        <v>14037642.18</v>
      </c>
    </row>
    <row r="5" spans="2:16" ht="30">
      <c r="B5" s="9">
        <v>2</v>
      </c>
      <c r="C5" s="19" t="s">
        <v>7</v>
      </c>
      <c r="D5" s="29" t="s">
        <v>19</v>
      </c>
      <c r="E5" s="16">
        <v>388286</v>
      </c>
      <c r="F5" s="26">
        <v>2586454.7999999998</v>
      </c>
      <c r="G5" s="4">
        <v>7.11</v>
      </c>
      <c r="H5" s="5">
        <v>388000</v>
      </c>
      <c r="I5" s="6">
        <v>2758680</v>
      </c>
      <c r="J5" s="15">
        <v>7.32</v>
      </c>
      <c r="K5" s="16">
        <v>423000</v>
      </c>
      <c r="L5" s="23">
        <v>3096359.9999999995</v>
      </c>
      <c r="M5" s="3">
        <v>7.54</v>
      </c>
      <c r="N5" s="5">
        <v>414250</v>
      </c>
      <c r="O5" s="22">
        <v>3123445</v>
      </c>
      <c r="P5" s="26">
        <f t="shared" ref="P5:P13" si="0">SUM(F5+I5+L5+O5)</f>
        <v>11564939.799999999</v>
      </c>
    </row>
    <row r="6" spans="2:16" ht="30">
      <c r="B6" s="9">
        <v>3</v>
      </c>
      <c r="C6" s="19" t="s">
        <v>8</v>
      </c>
      <c r="D6" s="29" t="s">
        <v>20</v>
      </c>
      <c r="E6" s="16">
        <v>369750</v>
      </c>
      <c r="F6" s="26">
        <v>3737663</v>
      </c>
      <c r="G6" s="4">
        <v>10.8</v>
      </c>
      <c r="H6" s="5">
        <v>370000</v>
      </c>
      <c r="I6" s="6">
        <v>3996000</v>
      </c>
      <c r="J6" s="15">
        <v>11.12</v>
      </c>
      <c r="K6" s="16">
        <v>403000</v>
      </c>
      <c r="L6" s="23">
        <v>4481360</v>
      </c>
      <c r="M6" s="3">
        <v>11.46</v>
      </c>
      <c r="N6" s="5">
        <v>394250</v>
      </c>
      <c r="O6" s="22">
        <v>4518105</v>
      </c>
      <c r="P6" s="26">
        <f t="shared" si="0"/>
        <v>16733128</v>
      </c>
    </row>
    <row r="7" spans="2:16" ht="45">
      <c r="B7" s="9">
        <v>4</v>
      </c>
      <c r="C7" s="19" t="s">
        <v>9</v>
      </c>
      <c r="D7" s="29">
        <f t="shared" ref="D7:D8" si="1">F7/E7</f>
        <v>11.699999999999998</v>
      </c>
      <c r="E7" s="16">
        <v>359929</v>
      </c>
      <c r="F7" s="26">
        <v>4211169.2999999989</v>
      </c>
      <c r="G7" s="4">
        <v>12.05</v>
      </c>
      <c r="H7" s="5">
        <v>370000</v>
      </c>
      <c r="I7" s="6">
        <v>4458500</v>
      </c>
      <c r="J7" s="15">
        <v>12.41</v>
      </c>
      <c r="K7" s="16">
        <v>403000</v>
      </c>
      <c r="L7" s="23">
        <v>5001230.0000000009</v>
      </c>
      <c r="M7" s="3">
        <v>12.78</v>
      </c>
      <c r="N7" s="5">
        <v>394250</v>
      </c>
      <c r="O7" s="22">
        <v>5038515</v>
      </c>
      <c r="P7" s="26">
        <f t="shared" si="0"/>
        <v>18709414.300000001</v>
      </c>
    </row>
    <row r="8" spans="2:16" ht="45">
      <c r="B8" s="9">
        <v>5</v>
      </c>
      <c r="C8" s="19" t="s">
        <v>10</v>
      </c>
      <c r="D8" s="29">
        <f t="shared" si="1"/>
        <v>7.419999999999999</v>
      </c>
      <c r="E8" s="16">
        <v>46523</v>
      </c>
      <c r="F8" s="26">
        <v>345200.66</v>
      </c>
      <c r="G8" s="4">
        <v>7.64</v>
      </c>
      <c r="H8" s="5">
        <v>170000</v>
      </c>
      <c r="I8" s="6">
        <v>1298800</v>
      </c>
      <c r="J8" s="15">
        <v>7.87</v>
      </c>
      <c r="K8" s="16">
        <v>403000</v>
      </c>
      <c r="L8" s="23">
        <v>3171610</v>
      </c>
      <c r="M8" s="3">
        <v>8.11</v>
      </c>
      <c r="N8" s="5">
        <v>394250</v>
      </c>
      <c r="O8" s="22">
        <v>3197367.5</v>
      </c>
      <c r="P8" s="26">
        <f t="shared" si="0"/>
        <v>8012978.1600000001</v>
      </c>
    </row>
    <row r="9" spans="2:16" ht="30">
      <c r="B9" s="9">
        <v>6</v>
      </c>
      <c r="C9" s="19" t="s">
        <v>11</v>
      </c>
      <c r="D9" s="13" t="s">
        <v>13</v>
      </c>
      <c r="E9" s="27" t="s">
        <v>13</v>
      </c>
      <c r="F9" s="26" t="s">
        <v>13</v>
      </c>
      <c r="G9" s="4">
        <v>3</v>
      </c>
      <c r="H9" s="5">
        <v>70000</v>
      </c>
      <c r="I9" s="6">
        <v>210000</v>
      </c>
      <c r="J9" s="15">
        <v>3.09</v>
      </c>
      <c r="K9" s="16">
        <v>170000</v>
      </c>
      <c r="L9" s="23">
        <v>525300</v>
      </c>
      <c r="M9" s="3">
        <v>3.18</v>
      </c>
      <c r="N9" s="5">
        <v>382250</v>
      </c>
      <c r="O9" s="22">
        <v>1215555</v>
      </c>
      <c r="P9" s="26">
        <f>SUM(I9+L9+O9)</f>
        <v>1950855</v>
      </c>
    </row>
    <row r="10" spans="2:16">
      <c r="B10" s="35" t="s">
        <v>5</v>
      </c>
      <c r="C10" s="36"/>
      <c r="D10" s="13" t="s">
        <v>13</v>
      </c>
      <c r="E10" s="16">
        <v>1533901</v>
      </c>
      <c r="F10" s="26">
        <v>14028869.939999999</v>
      </c>
      <c r="G10" s="3" t="s">
        <v>13</v>
      </c>
      <c r="H10" s="5">
        <f>SUM(H4:H9)</f>
        <v>1738000</v>
      </c>
      <c r="I10" s="6">
        <v>16070480</v>
      </c>
      <c r="J10" s="13" t="s">
        <v>13</v>
      </c>
      <c r="K10" s="16">
        <v>2205000</v>
      </c>
      <c r="L10" s="23">
        <v>20031820</v>
      </c>
      <c r="M10" s="3" t="s">
        <v>13</v>
      </c>
      <c r="N10" s="5">
        <v>2373500</v>
      </c>
      <c r="O10" s="20">
        <v>20877787.5</v>
      </c>
      <c r="P10" s="26">
        <f t="shared" si="0"/>
        <v>71008957.439999998</v>
      </c>
    </row>
    <row r="11" spans="2:16">
      <c r="B11" s="9">
        <v>7</v>
      </c>
      <c r="C11" s="19" t="s">
        <v>16</v>
      </c>
      <c r="D11" s="13" t="s">
        <v>13</v>
      </c>
      <c r="E11" s="13" t="s">
        <v>13</v>
      </c>
      <c r="F11" s="26">
        <v>7934802.75</v>
      </c>
      <c r="G11" s="3" t="s">
        <v>13</v>
      </c>
      <c r="H11" s="3" t="s">
        <v>13</v>
      </c>
      <c r="I11" s="7">
        <v>8703558.0899999999</v>
      </c>
      <c r="J11" s="13" t="s">
        <v>13</v>
      </c>
      <c r="K11" s="13" t="s">
        <v>13</v>
      </c>
      <c r="L11" s="24">
        <v>11464816.609999999</v>
      </c>
      <c r="M11" s="3" t="s">
        <v>13</v>
      </c>
      <c r="N11" s="3" t="s">
        <v>13</v>
      </c>
      <c r="O11" s="21">
        <v>10274909</v>
      </c>
      <c r="P11" s="26">
        <f t="shared" si="0"/>
        <v>38378086.450000003</v>
      </c>
    </row>
    <row r="12" spans="2:16">
      <c r="B12" s="9">
        <v>8</v>
      </c>
      <c r="C12" s="19" t="s">
        <v>14</v>
      </c>
      <c r="D12" s="13" t="s">
        <v>13</v>
      </c>
      <c r="E12" s="13" t="s">
        <v>13</v>
      </c>
      <c r="F12" s="26">
        <v>440148</v>
      </c>
      <c r="G12" s="3" t="s">
        <v>13</v>
      </c>
      <c r="H12" s="3" t="s">
        <v>13</v>
      </c>
      <c r="I12" s="7">
        <v>447863.8</v>
      </c>
      <c r="J12" s="13" t="s">
        <v>13</v>
      </c>
      <c r="K12" s="13" t="s">
        <v>13</v>
      </c>
      <c r="L12" s="24">
        <v>464840.45</v>
      </c>
      <c r="M12" s="3" t="s">
        <v>13</v>
      </c>
      <c r="N12" s="3" t="s">
        <v>13</v>
      </c>
      <c r="O12" s="21">
        <v>666823.27</v>
      </c>
      <c r="P12" s="26">
        <f t="shared" si="0"/>
        <v>2019675.52</v>
      </c>
    </row>
    <row r="13" spans="2:16" ht="20.25" customHeight="1">
      <c r="B13" s="31" t="s">
        <v>15</v>
      </c>
      <c r="C13" s="32"/>
      <c r="D13" s="14" t="s">
        <v>13</v>
      </c>
      <c r="E13" s="14" t="s">
        <v>13</v>
      </c>
      <c r="F13" s="28">
        <f>SUM(F10+F11+F12)</f>
        <v>22403820.689999998</v>
      </c>
      <c r="G13" s="10" t="s">
        <v>13</v>
      </c>
      <c r="H13" s="10" t="s">
        <v>13</v>
      </c>
      <c r="I13" s="11">
        <f>SUM(I10+I11+I12)</f>
        <v>25221901.890000001</v>
      </c>
      <c r="J13" s="14" t="s">
        <v>13</v>
      </c>
      <c r="K13" s="14" t="s">
        <v>13</v>
      </c>
      <c r="L13" s="17">
        <f>SUM(L10+L11+L12)</f>
        <v>31961477.059999999</v>
      </c>
      <c r="M13" s="10" t="s">
        <v>13</v>
      </c>
      <c r="N13" s="10" t="s">
        <v>13</v>
      </c>
      <c r="O13" s="12">
        <f>SUM(O10+O11+O12)</f>
        <v>31819519.77</v>
      </c>
      <c r="P13" s="25">
        <f t="shared" si="0"/>
        <v>111406719.41</v>
      </c>
    </row>
    <row r="14" spans="2:16" ht="16.5" customHeight="1">
      <c r="C14" s="37" t="s">
        <v>21</v>
      </c>
      <c r="D14" s="37"/>
      <c r="E14" s="37"/>
      <c r="F14" s="37"/>
      <c r="G14" s="37"/>
      <c r="H14" s="37"/>
      <c r="I14" s="37"/>
      <c r="J14" s="37"/>
      <c r="K14" s="37"/>
    </row>
    <row r="15" spans="2:16">
      <c r="C15" s="30" t="s">
        <v>22</v>
      </c>
      <c r="D15" s="30"/>
      <c r="E15" s="30"/>
      <c r="F15" s="30"/>
      <c r="G15" s="30"/>
      <c r="H15" s="30"/>
      <c r="I15" s="30"/>
      <c r="J15" s="30"/>
      <c r="K15" s="30"/>
    </row>
    <row r="16" spans="2:16" ht="15" customHeight="1">
      <c r="C16" s="30" t="s">
        <v>23</v>
      </c>
      <c r="D16" s="30"/>
      <c r="E16" s="30"/>
      <c r="F16" s="30"/>
      <c r="G16" s="30"/>
      <c r="H16" s="30"/>
      <c r="I16" s="30"/>
      <c r="J16" s="30"/>
      <c r="K16" s="30"/>
    </row>
  </sheetData>
  <mergeCells count="12">
    <mergeCell ref="C15:K15"/>
    <mergeCell ref="C16:K16"/>
    <mergeCell ref="B13:C13"/>
    <mergeCell ref="P2:P3"/>
    <mergeCell ref="B10:C10"/>
    <mergeCell ref="C14:K14"/>
    <mergeCell ref="B2:B3"/>
    <mergeCell ref="C2:C3"/>
    <mergeCell ref="D2:F2"/>
    <mergeCell ref="G2:I2"/>
    <mergeCell ref="J2:L2"/>
    <mergeCell ref="M2:O2"/>
  </mergeCells>
  <pageMargins left="0.25" right="0.25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Czerwonka Piotr</dc:creator>
  <cp:lastModifiedBy>Klimczak Mateusz</cp:lastModifiedBy>
  <cp:lastPrinted>2019-04-02T08:29:41Z</cp:lastPrinted>
  <dcterms:created xsi:type="dcterms:W3CDTF">2019-03-21T13:18:45Z</dcterms:created>
  <dcterms:modified xsi:type="dcterms:W3CDTF">2019-04-17T09:07:45Z</dcterms:modified>
</cp:coreProperties>
</file>