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1_BIULETYNY TYGODNIOWE\Biuletyny_48_2022\"/>
    </mc:Choice>
  </mc:AlternateContent>
  <bookViews>
    <workbookView xWindow="0" yWindow="0" windowWidth="28800" windowHeight="12300" tabRatio="879" firstSheet="7" activeTab="14"/>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X_2022" sheetId="75" r:id="rId14"/>
    <sheet name="Eksport I-IX_2022" sheetId="74" r:id="rId15"/>
    <sheet name="Import I-IX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I-IX_2022'!$P$6:$S$65</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I-IX_2022'!$K$7:$N$37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R563" i="36" l="1"/>
  <c r="F563" i="36"/>
  <c r="D563" i="36"/>
  <c r="M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<sst xmlns="http://schemas.openxmlformats.org/spreadsheetml/2006/main" count="6906" uniqueCount="529">
  <si>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</si>
  <si>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</si>
  <si>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</si>
  <si>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</si>
  <si>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</si>
  <si>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</si>
  <si>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</si>
  <si>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</si>
  <si>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</si>
  <si>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</si>
  <si>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</si>
  <si>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</si>
  <si>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</si>
  <si>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</si>
  <si>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</si>
  <si>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</si>
  <si>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</si>
  <si>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</si>
  <si>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</si>
  <si>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</si>
  <si>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</si>
  <si>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</si>
  <si>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</si>
  <si>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</si>
  <si>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</si>
  <si>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</si>
  <si>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</si>
  <si>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</si>
  <si>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</si>
  <si>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</si>
  <si>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</si>
  <si>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</si>
  <si>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</si>
  <si>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</si>
  <si>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</si>
  <si>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</si>
  <si>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</si>
  <si>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</si>
  <si>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</si>
  <si>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</si>
  <si>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</si>
  <si>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</si>
  <si>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</si>
  <si>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</si>
  <si>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</si>
  <si>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</si>
  <si>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</si>
  <si>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</si>
  <si>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</si>
  <si>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</si>
  <si>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</si>
  <si>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</si>
  <si>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</si>
  <si>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</si>
  <si>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</si>
  <si>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</si>
  <si>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</si>
  <si>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</si>
  <si>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</si>
  <si>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</si>
  <si>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</si>
  <si>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</si>
  <si>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</si>
  <si>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</si>
  <si>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</si>
  <si>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</si>
  <si>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</si>
  <si>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</si>
  <si>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</si>
  <si>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</si>
  <si>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</si>
  <si>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</si>
  <si>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</si>
  <si>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</si>
  <si>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</si>
  <si>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</si>
  <si>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</si>
  <si>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</si>
  <si>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</si>
  <si>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</si>
  <si>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</si>
  <si>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</si>
  <si>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</si>
  <si>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</si>
  <si>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</si>
  <si>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</si>
  <si>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</si>
  <si>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</si>
  <si>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</si>
  <si>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</si>
  <si>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</si>
  <si>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</si>
  <si>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</si>
  <si>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</si>
  <si>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</si>
  <si>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</si>
  <si>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</si>
  <si>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</si>
  <si>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</si>
  <si>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</si>
  <si>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</si>
  <si>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</si>
  <si>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</si>
  <si>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</si>
  <si>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</si>
  <si>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</si>
  <si>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</si>
  <si>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</si>
  <si>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</si>
  <si>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</si>
  <si>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</si>
  <si>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</si>
  <si>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</si>
  <si>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</si>
  <si>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</si>
  <si>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</si>
  <si>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</si>
  <si>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</si>
  <si>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</si>
  <si>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</si>
  <si>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</si>
  <si>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</si>
  <si>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</si>
  <si>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</si>
  <si>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</si>
  <si>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</si>
  <si>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</si>
  <si>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</si>
  <si>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</si>
  <si>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</si>
  <si>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</si>
  <si>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</si>
  <si>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</si>
  <si>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</si>
  <si>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</si>
  <si>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</si>
  <si>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</si>
  <si>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</si>
  <si>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</si>
  <si>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</si>
  <si>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</si>
  <si>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</si>
  <si>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</si>
  <si>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</si>
  <si>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</si>
  <si>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</si>
  <si>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</si>
  <si>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</si>
  <si>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</si>
  <si>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</si>
  <si>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</si>
  <si>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</si>
  <si>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</si>
  <si>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</si>
  <si>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</si>
  <si>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</si>
  <si>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</si>
  <si>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</si>
  <si>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</si>
  <si>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</si>
  <si>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</si>
  <si>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</si>
  <si>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</si>
  <si>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</si>
  <si>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</si>
  <si>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</si>
  <si>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</si>
  <si>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</si>
  <si>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</si>
  <si>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</si>
  <si>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</si>
  <si>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</si>
  <si>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</si>
  <si>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</si>
  <si>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</si>
  <si>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</si>
  <si>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</si>
  <si>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</si>
  <si>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</si>
  <si>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</si>
  <si>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</si>
  <si>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</si>
  <si>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</si>
  <si>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</si>
  <si>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</si>
  <si>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</si>
  <si>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</si>
  <si>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</si>
  <si>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</si>
  <si>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</si>
  <si>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</si>
  <si>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</si>
  <si>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</si>
  <si>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</si>
  <si>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</si>
  <si>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</si>
  <si>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</si>
  <si>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</si>
  <si>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</si>
  <si>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</si>
  <si>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</si>
  <si>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</si>
  <si>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</si>
  <si>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</si>
  <si>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</si>
  <si>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</si>
  <si>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</si>
  <si>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</si>
  <si>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</si>
  <si>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</si>
  <si>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</si>
  <si>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</si>
  <si>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</si>
  <si>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</si>
  <si>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</si>
  <si>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</si>
  <si>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</si>
  <si>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</si>
  <si>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</si>
  <si>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</si>
  <si>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</si>
  <si>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</si>
  <si>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</si>
  <si>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</si>
  <si>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</si>
  <si>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</si>
  <si>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</si>
  <si>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</si>
  <si>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</si>
  <si>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</si>
  <si>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</si>
  <si>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</si>
  <si>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</si>
  <si>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</si>
  <si>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</si>
  <si>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</si>
  <si>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</si>
  <si>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</si>
  <si>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</si>
  <si>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</si>
  <si>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</si>
  <si>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</si>
  <si>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</si>
  <si>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</si>
  <si>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</si>
  <si>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</si>
  <si>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</si>
  <si>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</si>
  <si>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</si>
  <si>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</si>
  <si>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</si>
  <si>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</si>
  <si>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</si>
  <si>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</si>
  <si>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</si>
  <si>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</si>
  <si>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</si>
  <si>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</si>
  <si>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</si>
  <si>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</si>
  <si>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</si>
  <si>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</si>
  <si>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</si>
  <si>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</si>
  <si>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</si>
  <si>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</si>
  <si>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</si>
  <si>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</si>
  <si>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</si>
  <si>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</si>
  <si>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</si>
  <si>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</si>
  <si>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</si>
  <si>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</si>
  <si>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</si>
  <si>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</si>
  <si>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</si>
  <si>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</si>
  <si>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</si>
  <si>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</si>
  <si>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</si>
  <si>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</si>
  <si>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</si>
  <si>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</si>
  <si>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</si>
  <si>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</si>
  <si>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</si>
  <si>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</si>
  <si>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</si>
  <si>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</si>
  <si>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</si>
  <si>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</si>
  <si>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</si>
  <si>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</si>
  <si>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</si>
  <si>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</si>
  <si>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</si>
  <si>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</si>
  <si>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</si>
  <si>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</si>
  <si>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</si>
  <si>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</si>
  <si>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</si>
  <si>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</si>
  <si>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</si>
  <si>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</si>
  <si>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</si>
  <si>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</si>
  <si>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</si>
  <si>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</si>
  <si>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</si>
  <si>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</si>
  <si>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</si>
  <si>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</si>
  <si>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</si>
  <si>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</si>
  <si>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</si>
  <si>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</si>
  <si>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</si>
  <si>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</si>
  <si>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</si>
  <si>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</si>
  <si>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</si>
  <si>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</si>
  <si>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</si>
  <si>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</si>
  <si>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</si>
  <si>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</si>
  <si>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</si>
  <si>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</si>
  <si>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</si>
  <si>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</si>
  <si>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</si>
  <si>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</si>
  <si>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</si>
  <si>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</si>
  <si>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</si>
  <si>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</si>
  <si>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</si>
  <si>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</si>
  <si>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</si>
  <si>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</si>
  <si>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</si>
  <si>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</si>
  <si>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</si>
  <si>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</si>
  <si>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</si>
  <si>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</si>
  <si>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</si>
  <si>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</si>
  <si>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</si>
  <si>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</si>
  <si>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</si>
  <si>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</si>
  <si>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</si>
  <si>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</si>
  <si>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</si>
  <si>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</si>
  <si>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</si>
  <si>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</si>
  <si>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</si>
  <si>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</si>
  <si>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</si>
  <si>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</si>
  <si>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</si>
  <si>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</si>
  <si>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</si>
  <si>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</si>
  <si>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</si>
  <si>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</si>
  <si>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</si>
  <si>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</si>
  <si>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</si>
  <si>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</si>
  <si>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</si>
  <si>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</si>
  <si>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</si>
  <si>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</si>
  <si>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</si>
  <si>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</si>
  <si>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</si>
  <si>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</si>
  <si>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</si>
  <si>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</si>
  <si>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</si>
  <si>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</si>
  <si>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</si>
  <si>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</si>
  <si>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</si>
  <si>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</si>
  <si>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</si>
  <si>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</si>
  <si>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</si>
  <si>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</si>
  <si>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</si>
  <si>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</si>
  <si>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</si>
  <si>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</si>
  <si>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</si>
  <si>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</si>
  <si>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</si>
  <si>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</si>
  <si>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</si>
  <si>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</si>
  <si>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</si>
  <si>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</si>
  <si>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</si>
  <si>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</si>
  <si>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</si>
  <si>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</si>
  <si>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</si>
  <si>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</si>
  <si>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</si>
  <si>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</si>
  <si>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</si>
  <si>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</si>
  <si>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</si>
  <si>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</si>
  <si>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</si>
  <si>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</si>
  <si>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</si>
  <si>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</si>
  <si>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</si>
  <si>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</si>
  <si>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</si>
  <si>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</si>
  <si>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</si>
  <si>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</si>
  <si>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</si>
  <si>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</si>
  <si>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</si>
  <si>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</si>
  <si>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</si>
  <si>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</si>
  <si>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</si>
  <si>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</si>
  <si>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</si>
  <si>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</si>
  <si>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</si>
  <si>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</si>
  <si>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</si>
  <si>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</si>
  <si>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</si>
  <si>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</si>
  <si>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</si>
  <si>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</si>
  <si>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</si>
  <si>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</si>
  <si>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</si>
  <si>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</si>
  <si>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</si>
  <si>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</si>
  <si>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</si>
  <si>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</si>
  <si>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</si>
  <si>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</si>
  <si>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</si>
  <si>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</si>
  <si>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</si>
  <si>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</si>
  <si>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</si>
  <si>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</si>
  <si>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</si>
  <si>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</si>
  <si>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</si>
  <si>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</si>
  <si>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</si>
  <si>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</si>
  <si>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</si>
  <si>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</si>
  <si>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</si>
  <si>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</si>
  <si>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</si>
  <si>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</si>
  <si>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</si>
  <si>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</si>
  <si>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</si>
  <si>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</si>
  <si>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</si>
  <si>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</si>
  <si>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</si>
  <si>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</si>
  <si>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</si>
  <si>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</si>
  <si>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</si>
  <si>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</si>
  <si>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</si>
  <si>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</si>
  <si>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</si>
  <si>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</si>
  <si>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</si>
  <si>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</si>
  <si>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</si>
  <si>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</si>
  <si>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</si>
  <si>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</si>
  <si>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</si>
  <si>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</si>
  <si>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OKRES: I - IX 2022 r. (wstępne) - ważniejsze państwa</t>
  </si>
  <si>
    <t>I - IX 2022 r. (wstępne)</t>
  </si>
  <si>
    <t>I - IX 2021 r.</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</si>
  <si>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IX 2022 r.</t>
    </r>
    <r>
      <rPr>
        <b/>
        <sz val="14"/>
        <color indexed="8"/>
        <rFont val="Calibri"/>
        <family val="2"/>
        <charset val="238"/>
        <scheme val="minor"/>
      </rPr>
      <t xml:space="preserve"> (dane wstępne)</t>
    </r>
  </si>
  <si>
    <t>Brazylia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</si>
  <si>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I-IX 2022 r. (dane wstępne)  </t>
    </r>
    <r>
      <rPr>
        <b/>
        <sz val="11"/>
        <rFont val="Calibri"/>
        <family val="2"/>
        <charset val="238"/>
        <scheme val="minor"/>
      </rPr>
      <t>w porównaniu do I - IX 2021 r.  (</t>
    </r>
    <r>
      <rPr>
        <i/>
        <sz val="11"/>
        <rFont val="Calibri"/>
        <family val="2"/>
        <charset val="238"/>
        <scheme val="minor"/>
      </rPr>
      <t>wg wstępnych danych Min. Finansów</t>
    </r>
    <r>
      <rPr>
        <b/>
        <sz val="11"/>
        <rFont val="Calibri"/>
        <family val="2"/>
        <charset val="238"/>
        <scheme val="minor"/>
      </rPr>
      <t>).</t>
    </r>
  </si>
  <si>
    <t>zm. w stos. do  I-IX 2021r. (%)</t>
  </si>
  <si>
    <t>I-IX 2021 r.</t>
  </si>
  <si>
    <t>zm. w stos. do I-IX 2021r. (%)</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</si>
  <si>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</si>
  <si>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</si>
  <si>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</si>
  <si>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</si>
  <si>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27.11.2022</t>
  </si>
  <si>
    <t>nld</t>
  </si>
  <si>
    <r>
      <t>Tablica 6. Średnie ceny sprzedaży netto (bez VAT) elementów mięsa wołowego (kraj) wg makroregionów:</t>
    </r>
    <r>
      <rPr>
        <b/>
        <sz val="14"/>
        <color rgb="FF0000FF"/>
        <rFont val="Calibri"/>
        <family val="2"/>
        <charset val="238"/>
        <scheme val="minor"/>
      </rPr>
      <t xml:space="preserve"> 28.11 - 04.12.2022</t>
    </r>
  </si>
  <si>
    <t>NR 48/2022</t>
  </si>
  <si>
    <t>08 grudnia 2022r.</t>
  </si>
  <si>
    <t>28 listopada - 04 grudnia 2022 r.</t>
  </si>
  <si>
    <t>04.12.2022</t>
  </si>
  <si>
    <r>
      <t>Tablica 7. Średnie ceny sprzedaży netto (bez VAT) elementów mięsa wołowego (zagranica):</t>
    </r>
    <r>
      <rPr>
        <b/>
        <sz val="14"/>
        <color rgb="FF0000FF"/>
        <rFont val="Calibri"/>
        <family val="2"/>
        <charset val="238"/>
        <scheme val="minor"/>
      </rPr>
      <t xml:space="preserve"> 28.11 - 04.12.2022</t>
    </r>
  </si>
  <si>
    <r>
      <t>Tablica 5. Ceny sprzedaży netto (bez VAT) ćwierci wołowych (zagranica):</t>
    </r>
    <r>
      <rPr>
        <b/>
        <sz val="14"/>
        <color rgb="FF0000FF"/>
        <rFont val="Calibri"/>
        <family val="2"/>
        <charset val="238"/>
        <scheme val="minor"/>
      </rPr>
      <t xml:space="preserve"> 28.11 - 04.12.2022</t>
    </r>
  </si>
  <si>
    <t>28.11.2022 - 04.12.2022</t>
  </si>
  <si>
    <r>
      <t>Tablica 9. Średnie ceny zakupu mięsa wołowego płacone przez podmioty handlu detalicznego w okresie:</t>
    </r>
    <r>
      <rPr>
        <b/>
        <sz val="16"/>
        <color rgb="FF0000FF"/>
        <rFont val="Calibri"/>
        <family val="2"/>
        <charset val="238"/>
        <scheme val="minor"/>
      </rPr>
      <t xml:space="preserve"> 28 listopada 2022 - 04 grudnia 2022 r.</t>
    </r>
  </si>
  <si>
    <t>01.12.2022</t>
  </si>
  <si>
    <t>Prices not received - Same prices as last week :BG, EL, LU, SE</t>
  </si>
  <si>
    <t>Week 47</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</si>
  <si>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 2022 r.</t>
    </r>
    <r>
      <rPr>
        <b/>
        <sz val="14"/>
        <color indexed="8"/>
        <rFont val="Calibri"/>
        <family val="2"/>
        <charset val="238"/>
        <scheme val="minor"/>
      </rPr>
      <t xml:space="preserve"> (dane wstępne)</t>
    </r>
  </si>
  <si>
    <t>OKRES: I - X 2022 r. (wstępne) - ważniejsze państwa</t>
  </si>
  <si>
    <t>I - X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</si>
  <si>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2022 r. (dane wstępne) </t>
    </r>
    <r>
      <rPr>
        <b/>
        <sz val="11"/>
        <rFont val="Calibri"/>
        <family val="2"/>
        <charset val="238"/>
        <scheme val="minor"/>
      </rPr>
      <t xml:space="preserve">w porównaniu do I -X 2022 r. </t>
    </r>
    <r>
      <rPr>
        <i/>
        <sz val="11"/>
        <rFont val="Calibri"/>
        <family val="2"/>
        <charset val="238"/>
        <scheme val="minor"/>
      </rPr>
      <t>(wg wstępnych danych Min. Finansów).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</si>
</sst>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sz val="11"/>
      <name val="Times New Roman CE"/>
      <charset val="238"/>
    </font>
    <font>
      <b/>
      <i/>
      <sz val="11"/>
      <name val="Times New Roman CE"/>
      <charset val="238"/>
    </font>
    <font>
      <i/>
      <sz val="12"/>
      <color rgb="FF00B050"/>
      <name val="Calibri"/>
      <family val="2"/>
      <charset val="238"/>
      <scheme val="minor"/>
    </font>
    <font>
      <sz val="12"/>
      <color rgb="FF00B050"/>
      <name val="Calibri"/>
      <family val="2"/>
      <charset val="238"/>
      <scheme val="minor"/>
    </font>
    <font>
      <b/>
      <sz val="11"/>
      <name val="Times New Roman CE"/>
      <family val="1"/>
      <charset val="238"/>
    </font>
    <font>
      <sz val="11"/>
      <name val="Times New Roman CE"/>
      <family val="1"/>
      <charset val="238"/>
    </font>
    <font>
      <b/>
      <i/>
      <sz val="11"/>
      <name val="Times New Roman CE"/>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sz val="10"/>
      <name val="Times New Roman CE"/>
      <family val="1"/>
      <charset val="238"/>
    </font>
    <font>
      <sz val="10"/>
      <name val="Times New Roman CE"/>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816">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2" fontId="155" fillId="0" borderId="0" xfId="96" applyNumberFormat="1" applyFont="1" applyAlignment="1" applyProtection="1">
      <alignment vertical="center"/>
    </xf>
    <xf numFmtId="2" fontId="155" fillId="0" borderId="0" xfId="96" applyNumberFormat="1" applyFont="1" applyFill="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41" fillId="0" borderId="0" xfId="97" applyFont="1" applyFill="1"/>
    <xf numFmtId="0" fontId="128" fillId="0" borderId="0" xfId="97" applyFont="1" applyFill="1"/>
    <xf numFmtId="0" fontId="60" fillId="0" borderId="0" xfId="97" applyFill="1"/>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pplyProtection="1">
      <alignment vertical="center"/>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pplyProtection="1">
      <alignment vertical="center"/>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8" fillId="0" borderId="0" xfId="0" applyFont="1" applyFill="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14" fontId="183" fillId="65" borderId="24" xfId="234" applyNumberFormat="1" applyFont="1" applyFill="1" applyBorder="1" applyAlignment="1">
      <alignment horizontal="center" vertical="center"/>
    </xf>
    <xf numFmtId="14" fontId="183" fillId="66" borderId="48" xfId="234" applyNumberFormat="1" applyFont="1" applyFill="1" applyBorder="1" applyAlignment="1">
      <alignment horizontal="center" vertical="center"/>
    </xf>
    <xf numFmtId="0" fontId="184" fillId="0" borderId="118" xfId="234" applyFont="1" applyBorder="1"/>
    <xf numFmtId="4" fontId="184" fillId="65" borderId="62" xfId="234" applyNumberFormat="1" applyFont="1" applyFill="1" applyBorder="1" applyAlignment="1">
      <alignment horizontal="right"/>
    </xf>
    <xf numFmtId="4" fontId="184" fillId="66" borderId="62" xfId="234" applyNumberFormat="1" applyFont="1" applyFill="1" applyBorder="1" applyAlignment="1">
      <alignment horizontal="right"/>
    </xf>
    <xf numFmtId="0" fontId="184" fillId="0" borderId="77" xfId="234" applyFont="1" applyBorder="1"/>
    <xf numFmtId="4" fontId="184" fillId="65" borderId="62" xfId="234" applyNumberFormat="1" applyFont="1" applyFill="1" applyBorder="1" applyAlignment="1"/>
    <xf numFmtId="4" fontId="184" fillId="66" borderId="62" xfId="234" applyNumberFormat="1" applyFont="1" applyFill="1" applyBorder="1" applyAlignment="1"/>
    <xf numFmtId="0" fontId="184" fillId="0" borderId="80" xfId="234" applyFont="1" applyBorder="1"/>
    <xf numFmtId="4" fontId="184" fillId="65" borderId="23" xfId="234" applyNumberFormat="1" applyFont="1" applyFill="1" applyBorder="1" applyAlignment="1">
      <alignment horizontal="right"/>
    </xf>
    <xf numFmtId="4" fontId="184" fillId="66" borderId="30" xfId="234" applyNumberFormat="1" applyFont="1" applyFill="1" applyBorder="1" applyAlignment="1">
      <alignment horizontal="right"/>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20" xfId="0" applyNumberFormat="1" applyFont="1" applyBorder="1" applyAlignment="1">
      <alignment horizontal="center" vertical="center" wrapText="1"/>
    </xf>
    <xf numFmtId="14" fontId="176" fillId="0" borderId="46" xfId="0" applyNumberFormat="1" applyFont="1" applyBorder="1" applyAlignment="1">
      <alignment horizontal="center" vertical="center" wrapText="1"/>
    </xf>
    <xf numFmtId="14" fontId="176" fillId="0" borderId="21"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22" xfId="0" applyNumberFormat="1" applyFont="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3" fontId="198" fillId="59" borderId="22" xfId="0" applyNumberFormat="1" applyFont="1" applyFill="1" applyBorder="1" applyAlignment="1"/>
    <xf numFmtId="3" fontId="198" fillId="59" borderId="51" xfId="0" applyNumberFormat="1" applyFont="1" applyFill="1" applyBorder="1" applyAlignment="1"/>
    <xf numFmtId="3" fontId="198" fillId="59" borderId="30" xfId="0" quotePrefix="1" applyNumberFormat="1" applyFont="1" applyFill="1" applyBorder="1" applyAlignment="1">
      <alignment horizontal="right"/>
    </xf>
    <xf numFmtId="165" fontId="211" fillId="59" borderId="22" xfId="0" applyNumberFormat="1" applyFont="1" applyFill="1" applyBorder="1" applyAlignment="1">
      <alignment horizontal="center"/>
    </xf>
    <xf numFmtId="165" fontId="211" fillId="59" borderId="51" xfId="0" applyNumberFormat="1" applyFont="1" applyFill="1" applyBorder="1" applyAlignment="1">
      <alignment horizontal="center"/>
    </xf>
    <xf numFmtId="165" fontId="211" fillId="59" borderId="30" xfId="0" quotePrefix="1" applyNumberFormat="1" applyFont="1" applyFill="1" applyBorder="1" applyAlignment="1">
      <alignment horizontal="center"/>
    </xf>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8" fillId="0" borderId="14" xfId="188" applyFont="1" applyFill="1" applyBorder="1"/>
    <xf numFmtId="3" fontId="178" fillId="0" borderId="12"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3" fontId="240" fillId="0" borderId="46" xfId="0" applyNumberFormat="1" applyFont="1" applyBorder="1"/>
    <xf numFmtId="2" fontId="240" fillId="0" borderId="46" xfId="0" applyNumberFormat="1" applyFont="1" applyFill="1" applyBorder="1"/>
    <xf numFmtId="2" fontId="240" fillId="0" borderId="21" xfId="0" applyNumberFormat="1" applyFont="1" applyFill="1" applyBorder="1"/>
    <xf numFmtId="165" fontId="241" fillId="0" borderId="21" xfId="0" quotePrefix="1" applyNumberFormat="1" applyFont="1" applyFill="1" applyBorder="1" applyAlignment="1">
      <alignment horizontal="center"/>
    </xf>
    <xf numFmtId="165" fontId="241" fillId="0" borderId="29" xfId="0" applyNumberFormat="1" applyFont="1" applyFill="1" applyBorder="1"/>
    <xf numFmtId="3" fontId="240" fillId="0" borderId="12" xfId="0" applyNumberFormat="1" applyFont="1" applyBorder="1"/>
    <xf numFmtId="2" fontId="240" fillId="0" borderId="12" xfId="0" applyNumberFormat="1" applyFont="1" applyFill="1" applyBorder="1"/>
    <xf numFmtId="2" fontId="240" fillId="0" borderId="15" xfId="0" applyNumberFormat="1" applyFont="1" applyFill="1" applyBorder="1"/>
    <xf numFmtId="165" fontId="241" fillId="0" borderId="15" xfId="0" quotePrefix="1" applyNumberFormat="1" applyFont="1" applyFill="1" applyBorder="1" applyAlignment="1">
      <alignment horizontal="center"/>
    </xf>
    <xf numFmtId="165" fontId="241" fillId="0" borderId="28" xfId="0" applyNumberFormat="1" applyFont="1" applyFill="1" applyBorder="1"/>
    <xf numFmtId="165" fontId="179" fillId="0" borderId="7" xfId="0" quotePrefix="1" applyNumberFormat="1" applyFont="1" applyBorder="1" applyAlignment="1">
      <alignment horizontal="right" vertical="center" wrapText="1"/>
    </xf>
    <xf numFmtId="165" fontId="242" fillId="0" borderId="58" xfId="234" quotePrefix="1" applyNumberFormat="1" applyFont="1" applyBorder="1" applyAlignment="1">
      <alignment horizontal="right"/>
    </xf>
    <xf numFmtId="165" fontId="242" fillId="0" borderId="58" xfId="234" quotePrefix="1" applyNumberFormat="1" applyFont="1" applyBorder="1" applyAlignment="1"/>
    <xf numFmtId="165" fontId="243" fillId="0" borderId="59" xfId="234" quotePrefix="1" applyNumberFormat="1" applyFont="1" applyBorder="1" applyAlignment="1">
      <alignment horizontal="right"/>
    </xf>
    <xf numFmtId="0" fontId="5" fillId="0" borderId="64" xfId="58" quotePrefix="1" applyBorder="1" applyAlignment="1">
      <alignment horizontal="right"/>
    </xf>
    <xf numFmtId="3" fontId="197" fillId="0" borderId="12" xfId="0" applyNumberFormat="1" applyFont="1" applyBorder="1"/>
    <xf numFmtId="3" fontId="197" fillId="0" borderId="46" xfId="0" applyNumberFormat="1" applyFont="1" applyBorder="1"/>
    <xf numFmtId="3" fontId="197" fillId="0" borderId="48" xfId="0" applyNumberFormat="1" applyFont="1" applyBorder="1"/>
    <xf numFmtId="3" fontId="197" fillId="0" borderId="1" xfId="0" quotePrefix="1" applyNumberFormat="1" applyFont="1" applyBorder="1" applyAlignment="1">
      <alignment horizontal="right"/>
    </xf>
    <xf numFmtId="3" fontId="197" fillId="0" borderId="46" xfId="0" quotePrefix="1" applyNumberFormat="1" applyFont="1" applyBorder="1" applyAlignment="1">
      <alignment horizontal="right"/>
    </xf>
    <xf numFmtId="3" fontId="197" fillId="0" borderId="51" xfId="0" applyNumberFormat="1" applyFont="1" applyBorder="1"/>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14" fontId="198" fillId="0" borderId="46" xfId="0" applyNumberFormat="1" applyFont="1" applyBorder="1" applyAlignment="1">
      <alignment vertical="center" wrapText="1"/>
    </xf>
    <xf numFmtId="49" fontId="198" fillId="0" borderId="32" xfId="0" applyNumberFormat="1" applyFont="1" applyBorder="1" applyAlignment="1">
      <alignment horizontal="centerContinuous" vertical="center"/>
    </xf>
    <xf numFmtId="49" fontId="197" fillId="0" borderId="33" xfId="0" applyNumberFormat="1" applyFont="1" applyBorder="1" applyAlignment="1">
      <alignment horizontal="centerContinuous" vertical="center" wrapText="1"/>
    </xf>
    <xf numFmtId="49" fontId="226" fillId="0" borderId="9" xfId="0" applyNumberFormat="1" applyFont="1" applyBorder="1" applyAlignment="1">
      <alignment horizontal="centerContinuous" vertical="center" wrapText="1"/>
    </xf>
    <xf numFmtId="0" fontId="197" fillId="0" borderId="14" xfId="0" applyFont="1" applyBorder="1"/>
    <xf numFmtId="0" fontId="197" fillId="0" borderId="20" xfId="0" applyFont="1" applyBorder="1"/>
    <xf numFmtId="0" fontId="197" fillId="0" borderId="25" xfId="0" applyFont="1" applyBorder="1" applyAlignment="1">
      <alignment wrapText="1"/>
    </xf>
    <xf numFmtId="0" fontId="197" fillId="0" borderId="22" xfId="0" applyFont="1" applyBorder="1" applyAlignment="1">
      <alignment wrapText="1"/>
    </xf>
    <xf numFmtId="0" fontId="197" fillId="0" borderId="0" xfId="51" applyFont="1"/>
    <xf numFmtId="0" fontId="211" fillId="59" borderId="28" xfId="0" applyFont="1" applyFill="1" applyBorder="1" applyAlignment="1">
      <alignment horizontal="center" vertical="center" wrapText="1"/>
    </xf>
    <xf numFmtId="165" fontId="211" fillId="59" borderId="28" xfId="0" applyNumberFormat="1" applyFont="1" applyFill="1" applyBorder="1"/>
    <xf numFmtId="165" fontId="211" fillId="59" borderId="29" xfId="0" applyNumberFormat="1" applyFont="1" applyFill="1" applyBorder="1"/>
    <xf numFmtId="165" fontId="211" fillId="59" borderId="62" xfId="0" applyNumberFormat="1" applyFont="1" applyFill="1" applyBorder="1"/>
    <xf numFmtId="165" fontId="211" fillId="59" borderId="7" xfId="0" quotePrefix="1" applyNumberFormat="1" applyFont="1" applyFill="1" applyBorder="1" applyAlignment="1">
      <alignment horizontal="right"/>
    </xf>
    <xf numFmtId="165" fontId="211" fillId="59" borderId="30" xfId="0" applyNumberFormat="1" applyFont="1" applyFill="1" applyBorder="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14" fontId="244" fillId="0" borderId="46" xfId="0" applyNumberFormat="1" applyFont="1" applyBorder="1" applyAlignment="1">
      <alignment vertical="center" wrapText="1"/>
    </xf>
    <xf numFmtId="0" fontId="241" fillId="0" borderId="37" xfId="0" applyFont="1" applyFill="1" applyBorder="1" applyAlignment="1">
      <alignment horizontal="center" vertical="center" wrapText="1"/>
    </xf>
    <xf numFmtId="0" fontId="241" fillId="0" borderId="28" xfId="0" applyFont="1" applyFill="1" applyBorder="1" applyAlignment="1">
      <alignment horizontal="center" vertical="center" wrapText="1"/>
    </xf>
    <xf numFmtId="49" fontId="198" fillId="0" borderId="31" xfId="0" applyNumberFormat="1" applyFont="1" applyBorder="1" applyAlignment="1">
      <alignment horizontal="centerContinuous" vertical="center"/>
    </xf>
    <xf numFmtId="49" fontId="245" fillId="0" borderId="82" xfId="0" applyNumberFormat="1" applyFont="1" applyBorder="1" applyAlignment="1">
      <alignment horizontal="centerContinuous" vertical="center" wrapText="1"/>
    </xf>
    <xf numFmtId="49" fontId="245" fillId="0" borderId="19" xfId="0" applyNumberFormat="1" applyFont="1" applyFill="1" applyBorder="1" applyAlignment="1">
      <alignment horizontal="centerContinuous" vertical="center" wrapText="1"/>
    </xf>
    <xf numFmtId="49" fontId="125" fillId="0" borderId="19" xfId="0" applyNumberFormat="1" applyFont="1" applyFill="1" applyBorder="1" applyAlignment="1">
      <alignment horizontal="centerContinuous" vertical="center" wrapText="1"/>
    </xf>
    <xf numFmtId="49" fontId="125" fillId="0" borderId="7" xfId="0" applyNumberFormat="1" applyFont="1" applyFill="1" applyBorder="1" applyAlignment="1">
      <alignment horizontal="centerContinuous" vertical="center" wrapText="1"/>
    </xf>
    <xf numFmtId="0" fontId="198" fillId="0" borderId="20" xfId="0" applyFont="1" applyBorder="1"/>
    <xf numFmtId="3" fontId="245" fillId="0" borderId="46" xfId="0" applyNumberFormat="1" applyFont="1" applyBorder="1"/>
    <xf numFmtId="2" fontId="245" fillId="0" borderId="46" xfId="0" applyNumberFormat="1" applyFont="1" applyFill="1" applyBorder="1"/>
    <xf numFmtId="2" fontId="245" fillId="0" borderId="21" xfId="0" applyNumberFormat="1" applyFont="1" applyFill="1" applyBorder="1"/>
    <xf numFmtId="165" fontId="125" fillId="0" borderId="21" xfId="0" applyNumberFormat="1" applyFont="1" applyFill="1" applyBorder="1"/>
    <xf numFmtId="165" fontId="125" fillId="0" borderId="29" xfId="0" applyNumberFormat="1" applyFont="1" applyFill="1" applyBorder="1"/>
    <xf numFmtId="3" fontId="245" fillId="0" borderId="51" xfId="0" applyNumberFormat="1" applyFont="1" applyBorder="1"/>
    <xf numFmtId="2" fontId="245" fillId="0" borderId="51" xfId="0" applyNumberFormat="1" applyFont="1" applyFill="1" applyBorder="1"/>
    <xf numFmtId="2" fontId="245" fillId="0" borderId="23" xfId="0" applyNumberFormat="1" applyFont="1" applyFill="1" applyBorder="1"/>
    <xf numFmtId="165" fontId="125" fillId="0" borderId="23" xfId="0" applyNumberFormat="1" applyFont="1" applyFill="1" applyBorder="1"/>
    <xf numFmtId="165" fontId="125" fillId="0" borderId="30" xfId="0" applyNumberFormat="1" applyFont="1" applyFill="1" applyBorder="1"/>
    <xf numFmtId="0" fontId="198" fillId="0" borderId="14" xfId="0" applyFont="1" applyBorder="1"/>
    <xf numFmtId="0" fontId="197" fillId="0" borderId="20" xfId="0" applyFont="1" applyBorder="1" applyAlignment="1">
      <alignment wrapText="1"/>
    </xf>
    <xf numFmtId="167" fontId="245" fillId="0" borderId="82" xfId="0" applyNumberFormat="1" applyFont="1" applyBorder="1" applyAlignment="1">
      <alignment horizontal="centerContinuous" vertical="center" wrapText="1"/>
    </xf>
    <xf numFmtId="2" fontId="245" fillId="0" borderId="19" xfId="0" applyNumberFormat="1" applyFont="1" applyFill="1" applyBorder="1" applyAlignment="1">
      <alignment horizontal="centerContinuous" vertical="center" wrapText="1"/>
    </xf>
    <xf numFmtId="165" fontId="125" fillId="0" borderId="19" xfId="0" applyNumberFormat="1" applyFont="1" applyFill="1" applyBorder="1" applyAlignment="1">
      <alignment horizontal="centerContinuous" vertical="center" wrapText="1"/>
    </xf>
    <xf numFmtId="165" fontId="125" fillId="0" borderId="7" xfId="0" applyNumberFormat="1" applyFont="1" applyFill="1" applyBorder="1" applyAlignment="1">
      <alignment horizontal="centerContinuous" vertical="center"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3" fontId="198" fillId="59" borderId="55" xfId="0" applyNumberFormat="1" applyFont="1" applyFill="1" applyBorder="1" applyAlignment="1">
      <alignment vertical="center"/>
    </xf>
    <xf numFmtId="3" fontId="198" fillId="59" borderId="56" xfId="0" applyNumberFormat="1" applyFont="1" applyFill="1" applyBorder="1" applyAlignment="1">
      <alignment horizontal="right" vertical="center"/>
    </xf>
    <xf numFmtId="165" fontId="211" fillId="59" borderId="55" xfId="0" applyNumberFormat="1" applyFont="1" applyFill="1" applyBorder="1" applyAlignment="1">
      <alignment horizontal="center" vertical="center"/>
    </xf>
    <xf numFmtId="165" fontId="211" fillId="59" borderId="27" xfId="0" quotePrefix="1" applyNumberFormat="1" applyFont="1" applyFill="1" applyBorder="1" applyAlignment="1">
      <alignment horizontal="center" vertical="center"/>
    </xf>
    <xf numFmtId="3" fontId="197" fillId="0" borderId="1" xfId="0" applyNumberFormat="1" applyFont="1" applyFill="1" applyBorder="1" applyAlignment="1">
      <alignment vertical="center"/>
    </xf>
    <xf numFmtId="3" fontId="197" fillId="0" borderId="1" xfId="0" quotePrefix="1" applyNumberFormat="1" applyFont="1" applyFill="1" applyBorder="1" applyAlignment="1">
      <alignment horizontal="right" vertical="center"/>
    </xf>
    <xf numFmtId="165" fontId="211" fillId="0" borderId="1" xfId="0" quotePrefix="1" applyNumberFormat="1" applyFont="1" applyFill="1" applyBorder="1" applyAlignment="1">
      <alignment horizontal="center" vertical="center"/>
    </xf>
    <xf numFmtId="165" fontId="211" fillId="0" borderId="1" xfId="0" applyNumberFormat="1" applyFont="1" applyFill="1" applyBorder="1" applyAlignment="1">
      <alignment horizontal="center" vertical="center"/>
    </xf>
    <xf numFmtId="165" fontId="211" fillId="0" borderId="7" xfId="0" quotePrefix="1" applyNumberFormat="1" applyFont="1" applyFill="1" applyBorder="1" applyAlignment="1">
      <alignment horizontal="center" vertical="center"/>
    </xf>
    <xf numFmtId="3" fontId="197" fillId="0" borderId="46" xfId="0" applyNumberFormat="1" applyFont="1" applyFill="1" applyBorder="1" applyAlignment="1">
      <alignment horizontal="right" vertical="center"/>
    </xf>
    <xf numFmtId="3" fontId="197" fillId="0" borderId="46" xfId="0" applyNumberFormat="1" applyFont="1" applyFill="1" applyBorder="1" applyAlignment="1">
      <alignment vertical="center"/>
    </xf>
    <xf numFmtId="165" fontId="211" fillId="0" borderId="46" xfId="0" quotePrefix="1" applyNumberFormat="1" applyFont="1" applyFill="1" applyBorder="1" applyAlignment="1">
      <alignment horizontal="center" vertical="center"/>
    </xf>
    <xf numFmtId="165" fontId="211" fillId="0" borderId="29" xfId="0" quotePrefix="1" applyNumberFormat="1" applyFont="1" applyFill="1" applyBorder="1" applyAlignment="1">
      <alignment horizontal="center" vertical="center"/>
    </xf>
    <xf numFmtId="3" fontId="197" fillId="59" borderId="43" xfId="0" quotePrefix="1" applyNumberFormat="1" applyFont="1" applyFill="1" applyBorder="1" applyAlignment="1">
      <alignment horizontal="right" vertical="center"/>
    </xf>
    <xf numFmtId="3" fontId="197" fillId="0" borderId="43"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center" vertical="center"/>
    </xf>
    <xf numFmtId="3" fontId="197" fillId="0" borderId="30" xfId="0" quotePrefix="1" applyNumberFormat="1" applyFont="1" applyFill="1" applyBorder="1" applyAlignment="1">
      <alignment horizontal="center" vertical="center"/>
    </xf>
    <xf numFmtId="0" fontId="245"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60" borderId="16" xfId="0" applyFont="1" applyFill="1" applyBorder="1"/>
    <xf numFmtId="1" fontId="198" fillId="60" borderId="16" xfId="0" applyNumberFormat="1" applyFont="1" applyFill="1" applyBorder="1" applyAlignment="1">
      <alignment horizontal="right"/>
    </xf>
    <xf numFmtId="165" fontId="211" fillId="60" borderId="27" xfId="0" applyNumberFormat="1" applyFont="1" applyFill="1" applyBorder="1"/>
    <xf numFmtId="1" fontId="198" fillId="60" borderId="16" xfId="0" applyNumberFormat="1" applyFont="1" applyFill="1" applyBorder="1"/>
    <xf numFmtId="0" fontId="198" fillId="0" borderId="57" xfId="0" applyFont="1" applyBorder="1" applyAlignment="1">
      <alignment horizontal="centerContinuous" vertical="center"/>
    </xf>
    <xf numFmtId="14" fontId="244" fillId="0" borderId="47" xfId="0" applyNumberFormat="1" applyFont="1" applyBorder="1" applyAlignment="1">
      <alignment vertical="center" wrapText="1"/>
    </xf>
    <xf numFmtId="0" fontId="211" fillId="60" borderId="36" xfId="0" applyFont="1" applyFill="1" applyBorder="1" applyAlignment="1">
      <alignment horizontal="center" vertical="center" wrapText="1"/>
    </xf>
    <xf numFmtId="0" fontId="246" fillId="60" borderId="40" xfId="0" applyFont="1" applyFill="1" applyBorder="1" applyAlignment="1">
      <alignment horizontal="center" vertical="center" wrapText="1"/>
    </xf>
    <xf numFmtId="3" fontId="240" fillId="0" borderId="53" xfId="0" applyNumberFormat="1" applyFont="1" applyBorder="1"/>
    <xf numFmtId="3" fontId="245" fillId="0" borderId="47" xfId="0" applyNumberFormat="1" applyFont="1" applyBorder="1"/>
    <xf numFmtId="165" fontId="241" fillId="60" borderId="78" xfId="0" applyNumberFormat="1" applyFont="1" applyFill="1" applyBorder="1"/>
    <xf numFmtId="165" fontId="125" fillId="60" borderId="79" xfId="0" applyNumberFormat="1" applyFont="1" applyFill="1" applyBorder="1"/>
    <xf numFmtId="165" fontId="125" fillId="60" borderId="80" xfId="0" applyNumberFormat="1" applyFont="1" applyFill="1" applyBorder="1"/>
    <xf numFmtId="3" fontId="240" fillId="0" borderId="47" xfId="0" applyNumberFormat="1" applyFont="1" applyBorder="1"/>
    <xf numFmtId="3" fontId="245" fillId="0" borderId="60" xfId="0" applyNumberFormat="1" applyFont="1" applyBorder="1"/>
    <xf numFmtId="49" fontId="125" fillId="59" borderId="33" xfId="0" applyNumberFormat="1" applyFont="1" applyFill="1" applyBorder="1" applyAlignment="1">
      <alignment horizontal="centerContinuous" vertical="center" wrapText="1"/>
    </xf>
    <xf numFmtId="2" fontId="125" fillId="59" borderId="33" xfId="0" applyNumberFormat="1" applyFont="1" applyFill="1" applyBorder="1" applyAlignment="1">
      <alignment horizontal="centerContinuous" vertical="center" wrapText="1"/>
    </xf>
    <xf numFmtId="165" fontId="241" fillId="60" borderId="81" xfId="0" applyNumberFormat="1" applyFont="1" applyFill="1" applyBorder="1"/>
    <xf numFmtId="167" fontId="240" fillId="0" borderId="47" xfId="0" applyNumberFormat="1" applyFont="1" applyBorder="1"/>
    <xf numFmtId="0" fontId="27" fillId="0" borderId="0" xfId="96" applyFill="1" applyAlignment="1">
      <alignment vertical="center"/>
    </xf>
    <xf numFmtId="0" fontId="165" fillId="0" borderId="0" xfId="96" applyFont="1" applyFill="1" applyAlignment="1">
      <alignment horizontal="right"/>
    </xf>
    <xf numFmtId="179" fontId="151" fillId="0" borderId="0" xfId="96" applyNumberFormat="1" applyFont="1" applyFill="1" applyAlignment="1">
      <alignment horizontal="right"/>
    </xf>
    <xf numFmtId="0" fontId="27" fillId="0" borderId="0" xfId="96" applyFill="1"/>
    <xf numFmtId="0" fontId="165" fillId="0" borderId="0" xfId="96" applyFont="1" applyFill="1" applyAlignment="1">
      <alignment horizontal="right" vertical="top"/>
    </xf>
    <xf numFmtId="179" fontId="151" fillId="0" borderId="0" xfId="96" applyNumberFormat="1" applyFont="1" applyFill="1" applyAlignment="1">
      <alignment horizontal="right" vertical="top"/>
    </xf>
    <xf numFmtId="0" fontId="128" fillId="0" borderId="0" xfId="96" applyFont="1" applyAlignment="1">
      <alignment vertical="center"/>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Border="1" applyAlignment="1" applyProtection="1">
      <alignment horizontal="center" vertical="center"/>
      <protection locked="0"/>
    </xf>
    <xf numFmtId="0" fontId="128" fillId="59" borderId="0" xfId="96" applyFont="1" applyFill="1" applyAlignment="1">
      <alignment vertical="center"/>
    </xf>
    <xf numFmtId="2" fontId="131" fillId="59" borderId="0"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28" fillId="62" borderId="0" xfId="96"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xf numFmtId="2" fontId="179" fillId="0" borderId="29" xfId="188" applyNumberFormat="1" applyFont="1" applyFill="1" applyBorder="1" applyAlignment="1">
      <alignment horizontal="right"/>
    </xf>
    <xf numFmtId="2" fontId="179" fillId="0" borderId="28"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65" fontId="211" fillId="59" borderId="29" xfId="0" quotePrefix="1" applyNumberFormat="1" applyFont="1" applyFill="1" applyBorder="1" applyAlignment="1">
      <alignment horizontal="right"/>
    </xf>
    <xf numFmtId="0" fontId="141" fillId="62" borderId="0" xfId="96" applyFont="1" applyFill="1" applyAlignment="1">
      <alignment horizontal="center" vertical="center"/>
    </xf>
    <xf numFmtId="0" fontId="132" fillId="62"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247" fillId="0" borderId="0" xfId="0" applyFont="1" applyAlignment="1">
      <alignment vertical="center"/>
    </xf>
    <xf numFmtId="0" fontId="0" fillId="0" borderId="0" xfId="0" applyAlignment="1">
      <alignment vertical="center"/>
    </xf>
    <xf numFmtId="0" fontId="248" fillId="0" borderId="0" xfId="0" applyFont="1" applyAlignment="1">
      <alignment vertical="center"/>
    </xf>
    <xf numFmtId="0" fontId="249" fillId="0" borderId="0" xfId="0" applyFont="1" applyAlignment="1">
      <alignment vertical="center"/>
    </xf>
    <xf numFmtId="0" fontId="250" fillId="0" borderId="0" xfId="0" quotePrefix="1" applyFont="1" applyAlignment="1">
      <alignment vertical="center"/>
    </xf>
    <xf numFmtId="0" fontId="251" fillId="0" borderId="2" xfId="0" applyFont="1" applyBorder="1" applyAlignment="1">
      <alignment horizontal="centerContinuous"/>
    </xf>
    <xf numFmtId="0" fontId="252" fillId="0" borderId="3" xfId="0" applyFont="1" applyBorder="1" applyAlignment="1">
      <alignment horizontal="centerContinuous"/>
    </xf>
    <xf numFmtId="0" fontId="252" fillId="0" borderId="4" xfId="0" applyFont="1" applyBorder="1" applyAlignment="1">
      <alignment horizontal="centerContinuous"/>
    </xf>
    <xf numFmtId="0" fontId="253" fillId="0" borderId="5" xfId="0" applyFont="1" applyBorder="1" applyAlignment="1">
      <alignment horizontal="center" vertical="center" wrapText="1"/>
    </xf>
    <xf numFmtId="0" fontId="253" fillId="0" borderId="6" xfId="0" applyFont="1" applyBorder="1" applyAlignment="1">
      <alignment horizontal="center" vertical="center" wrapText="1"/>
    </xf>
    <xf numFmtId="0" fontId="253" fillId="0" borderId="1" xfId="0" applyFont="1" applyBorder="1" applyAlignment="1">
      <alignment horizontal="centerContinuous" vertical="center"/>
    </xf>
    <xf numFmtId="0" fontId="253" fillId="0" borderId="7" xfId="0" applyFont="1" applyFill="1" applyBorder="1" applyAlignment="1">
      <alignment horizontal="centerContinuous" vertical="center" wrapText="1"/>
    </xf>
    <xf numFmtId="0" fontId="253" fillId="0" borderId="8" xfId="0" applyFont="1" applyFill="1" applyBorder="1" applyAlignment="1">
      <alignment horizontal="centerContinuous" vertical="center"/>
    </xf>
    <xf numFmtId="0" fontId="253" fillId="0" borderId="8" xfId="0" applyFont="1" applyFill="1" applyBorder="1" applyAlignment="1">
      <alignment horizontal="centerContinuous" vertical="center" wrapText="1"/>
    </xf>
    <xf numFmtId="0" fontId="253" fillId="0" borderId="9" xfId="0" applyFont="1" applyFill="1" applyBorder="1" applyAlignment="1">
      <alignment horizontal="centerContinuous" vertical="center" wrapText="1"/>
    </xf>
    <xf numFmtId="0" fontId="254" fillId="0" borderId="10" xfId="0" applyFont="1" applyBorder="1" applyAlignment="1">
      <alignment horizontal="center" vertical="center" wrapText="1"/>
    </xf>
    <xf numFmtId="0" fontId="254" fillId="0" borderId="11" xfId="0" applyFont="1" applyBorder="1" applyAlignment="1">
      <alignment horizontal="center" vertical="center" wrapText="1"/>
    </xf>
    <xf numFmtId="0" fontId="253" fillId="0" borderId="12" xfId="0" applyFont="1" applyBorder="1" applyAlignment="1">
      <alignment horizontal="centerContinuous" vertical="center"/>
    </xf>
    <xf numFmtId="0" fontId="253" fillId="2" borderId="52" xfId="0" applyFont="1" applyFill="1" applyBorder="1" applyAlignment="1">
      <alignment horizontal="centerContinuous" vertical="center"/>
    </xf>
    <xf numFmtId="0" fontId="253" fillId="2" borderId="12" xfId="0" applyFont="1" applyFill="1" applyBorder="1" applyAlignment="1">
      <alignment horizontal="centerContinuous" vertical="center"/>
    </xf>
    <xf numFmtId="0" fontId="253" fillId="0" borderId="0" xfId="0" applyFont="1" applyFill="1" applyBorder="1" applyAlignment="1">
      <alignment horizontal="center" vertical="center" wrapText="1"/>
    </xf>
    <xf numFmtId="0" fontId="253" fillId="0" borderId="52" xfId="0" applyFont="1" applyFill="1" applyBorder="1" applyAlignment="1">
      <alignment horizontal="centerContinuous" vertical="center"/>
    </xf>
    <xf numFmtId="0" fontId="253" fillId="0" borderId="54" xfId="0" applyFont="1" applyFill="1" applyBorder="1" applyAlignment="1">
      <alignment horizontal="centerContinuous" vertical="center" wrapText="1"/>
    </xf>
    <xf numFmtId="0" fontId="253" fillId="0" borderId="13" xfId="0" applyFont="1" applyFill="1" applyBorder="1" applyAlignment="1">
      <alignment horizontal="centerContinuous" vertical="center" wrapText="1"/>
    </xf>
    <xf numFmtId="0" fontId="254" fillId="0" borderId="14" xfId="0" applyFont="1" applyBorder="1" applyAlignment="1">
      <alignment horizontal="center" vertical="center"/>
    </xf>
    <xf numFmtId="0" fontId="254" fillId="0" borderId="15" xfId="0" applyFont="1" applyBorder="1" applyAlignment="1">
      <alignment horizontal="center" vertical="center"/>
    </xf>
    <xf numFmtId="14" fontId="253" fillId="0" borderId="46" xfId="0" applyNumberFormat="1" applyFont="1" applyBorder="1" applyAlignment="1">
      <alignment horizontal="center" vertical="center" wrapText="1"/>
    </xf>
    <xf numFmtId="14" fontId="253" fillId="2" borderId="51" xfId="0" applyNumberFormat="1" applyFont="1" applyFill="1" applyBorder="1" applyAlignment="1">
      <alignment horizontal="center" vertical="center" wrapText="1"/>
    </xf>
    <xf numFmtId="14" fontId="253" fillId="2" borderId="21" xfId="0" applyNumberFormat="1" applyFont="1" applyFill="1" applyBorder="1" applyAlignment="1">
      <alignment horizontal="center" vertical="center" wrapText="1"/>
    </xf>
    <xf numFmtId="0" fontId="253" fillId="0" borderId="13" xfId="0" applyFont="1" applyFill="1" applyBorder="1" applyAlignment="1">
      <alignment horizontal="center" vertical="center" wrapText="1"/>
    </xf>
    <xf numFmtId="0" fontId="253" fillId="0" borderId="53" xfId="0" applyFont="1" applyFill="1" applyBorder="1" applyAlignment="1">
      <alignment horizontal="center" vertical="center" wrapText="1"/>
    </xf>
    <xf numFmtId="0" fontId="253" fillId="0" borderId="12" xfId="0" applyFont="1" applyFill="1" applyBorder="1" applyAlignment="1">
      <alignment horizontal="center" vertical="center" wrapText="1"/>
    </xf>
    <xf numFmtId="14" fontId="253" fillId="0" borderId="12" xfId="0" applyNumberFormat="1" applyFont="1" applyFill="1" applyBorder="1" applyAlignment="1">
      <alignment horizontal="center" vertical="center" wrapText="1"/>
    </xf>
    <xf numFmtId="14" fontId="253" fillId="0" borderId="46" xfId="0" applyNumberFormat="1" applyFont="1" applyFill="1" applyBorder="1" applyAlignment="1">
      <alignment horizontal="center" vertical="center" wrapText="1"/>
    </xf>
    <xf numFmtId="14" fontId="253" fillId="0" borderId="29" xfId="0" applyNumberFormat="1" applyFont="1" applyFill="1" applyBorder="1" applyAlignment="1">
      <alignment horizontal="center" vertical="center" wrapText="1"/>
    </xf>
    <xf numFmtId="0" fontId="244" fillId="0" borderId="16" xfId="0" applyFont="1" applyBorder="1"/>
    <xf numFmtId="0" fontId="244" fillId="0" borderId="17" xfId="0" applyFont="1" applyBorder="1" applyAlignment="1">
      <alignment horizontal="center"/>
    </xf>
    <xf numFmtId="3" fontId="253" fillId="0" borderId="55" xfId="0" applyNumberFormat="1" applyFont="1" applyBorder="1"/>
    <xf numFmtId="3" fontId="253" fillId="2" borderId="43" xfId="0" applyNumberFormat="1" applyFont="1" applyFill="1" applyBorder="1"/>
    <xf numFmtId="3" fontId="253" fillId="2" borderId="55" xfId="0" applyNumberFormat="1" applyFont="1" applyFill="1" applyBorder="1"/>
    <xf numFmtId="2" fontId="253" fillId="0" borderId="4" xfId="0" applyNumberFormat="1" applyFont="1" applyFill="1" applyBorder="1"/>
    <xf numFmtId="165" fontId="253" fillId="0" borderId="56" xfId="0" applyNumberFormat="1" applyFont="1" applyFill="1" applyBorder="1"/>
    <xf numFmtId="165" fontId="253" fillId="0" borderId="3" xfId="0" applyNumberFormat="1" applyFont="1" applyFill="1" applyBorder="1"/>
    <xf numFmtId="165" fontId="253" fillId="0" borderId="27" xfId="0" applyNumberFormat="1" applyFont="1" applyFill="1" applyBorder="1"/>
    <xf numFmtId="0" fontId="244" fillId="0" borderId="2" xfId="0" applyFont="1" applyFill="1" applyBorder="1"/>
    <xf numFmtId="0" fontId="244" fillId="0" borderId="3" xfId="0" applyFont="1" applyFill="1" applyBorder="1" applyAlignment="1">
      <alignment horizontal="center"/>
    </xf>
    <xf numFmtId="3" fontId="253" fillId="0" borderId="3" xfId="0" applyNumberFormat="1" applyFont="1" applyFill="1" applyBorder="1"/>
    <xf numFmtId="2" fontId="253" fillId="0" borderId="3" xfId="0" applyNumberFormat="1" applyFont="1" applyFill="1" applyBorder="1"/>
    <xf numFmtId="165" fontId="253" fillId="0" borderId="4" xfId="0" applyNumberFormat="1" applyFont="1" applyFill="1" applyBorder="1"/>
    <xf numFmtId="0" fontId="245" fillId="0" borderId="18" xfId="0" applyFont="1" applyBorder="1"/>
    <xf numFmtId="0" fontId="245" fillId="0" borderId="19" xfId="0" applyFont="1" applyBorder="1" applyAlignment="1">
      <alignment horizontal="center"/>
    </xf>
    <xf numFmtId="3" fontId="255" fillId="0" borderId="1" xfId="0" applyNumberFormat="1" applyFont="1" applyBorder="1"/>
    <xf numFmtId="3" fontId="255" fillId="2" borderId="1" xfId="0" applyNumberFormat="1" applyFont="1" applyFill="1" applyBorder="1"/>
    <xf numFmtId="2" fontId="255" fillId="0" borderId="35" xfId="0" applyNumberFormat="1" applyFont="1" applyFill="1" applyBorder="1"/>
    <xf numFmtId="165" fontId="255" fillId="0" borderId="57" xfId="0" applyNumberFormat="1" applyFont="1" applyFill="1" applyBorder="1"/>
    <xf numFmtId="165" fontId="255" fillId="0" borderId="7" xfId="0" applyNumberFormat="1" applyFont="1" applyFill="1" applyBorder="1"/>
    <xf numFmtId="0" fontId="245" fillId="0" borderId="14" xfId="0" applyFont="1" applyBorder="1"/>
    <xf numFmtId="0" fontId="245" fillId="0" borderId="15" xfId="0" applyFont="1" applyBorder="1" applyAlignment="1">
      <alignment horizontal="center"/>
    </xf>
    <xf numFmtId="3" fontId="255" fillId="0" borderId="12" xfId="0" applyNumberFormat="1" applyFont="1" applyBorder="1"/>
    <xf numFmtId="3" fontId="255" fillId="2" borderId="12" xfId="0" applyNumberFormat="1" applyFont="1" applyFill="1" applyBorder="1"/>
    <xf numFmtId="2" fontId="255" fillId="0" borderId="13" xfId="0" applyNumberFormat="1" applyFont="1" applyFill="1" applyBorder="1"/>
    <xf numFmtId="165" fontId="255" fillId="0" borderId="53" xfId="0" applyNumberFormat="1" applyFont="1" applyFill="1" applyBorder="1"/>
    <xf numFmtId="165" fontId="255" fillId="0" borderId="28" xfId="0" applyNumberFormat="1" applyFont="1" applyFill="1" applyBorder="1"/>
    <xf numFmtId="0" fontId="245" fillId="0" borderId="20" xfId="0" applyFont="1" applyBorder="1"/>
    <xf numFmtId="0" fontId="245" fillId="0" borderId="21" xfId="0" applyFont="1" applyBorder="1" applyAlignment="1">
      <alignment horizontal="center"/>
    </xf>
    <xf numFmtId="3" fontId="255" fillId="0" borderId="46" xfId="0" applyNumberFormat="1" applyFont="1" applyBorder="1"/>
    <xf numFmtId="3" fontId="255" fillId="2" borderId="46" xfId="0" applyNumberFormat="1" applyFont="1" applyFill="1" applyBorder="1"/>
    <xf numFmtId="2" fontId="255" fillId="0" borderId="58" xfId="0" applyNumberFormat="1" applyFont="1" applyFill="1" applyBorder="1"/>
    <xf numFmtId="165" fontId="255" fillId="0" borderId="47" xfId="0" applyNumberFormat="1" applyFont="1" applyFill="1" applyBorder="1"/>
    <xf numFmtId="165" fontId="255" fillId="0" borderId="29" xfId="0" applyNumberFormat="1" applyFont="1" applyFill="1" applyBorder="1"/>
    <xf numFmtId="2" fontId="255" fillId="0" borderId="58" xfId="0" quotePrefix="1" applyNumberFormat="1" applyFont="1" applyFill="1" applyBorder="1"/>
    <xf numFmtId="0" fontId="245" fillId="0" borderId="22" xfId="0" applyFont="1" applyBorder="1"/>
    <xf numFmtId="0" fontId="245" fillId="0" borderId="23" xfId="0" applyFont="1" applyBorder="1" applyAlignment="1">
      <alignment horizontal="center"/>
    </xf>
    <xf numFmtId="3" fontId="255" fillId="0" borderId="51" xfId="0" applyNumberFormat="1" applyFont="1" applyBorder="1"/>
    <xf numFmtId="3" fontId="255" fillId="2" borderId="51" xfId="0" applyNumberFormat="1" applyFont="1" applyFill="1" applyBorder="1"/>
    <xf numFmtId="2" fontId="255" fillId="0" borderId="59" xfId="0" applyNumberFormat="1" applyFont="1" applyFill="1" applyBorder="1"/>
    <xf numFmtId="165" fontId="255" fillId="0" borderId="60" xfId="0" applyNumberFormat="1" applyFont="1" applyFill="1" applyBorder="1"/>
    <xf numFmtId="165" fontId="255" fillId="0" borderId="30" xfId="0" applyNumberFormat="1" applyFont="1" applyFill="1" applyBorder="1"/>
    <xf numFmtId="0" fontId="244" fillId="0" borderId="3" xfId="0" applyFont="1" applyFill="1" applyBorder="1"/>
    <xf numFmtId="0" fontId="244" fillId="0" borderId="14" xfId="0" applyFont="1" applyBorder="1"/>
    <xf numFmtId="0" fontId="244" fillId="0" borderId="15" xfId="0" applyFont="1" applyBorder="1"/>
    <xf numFmtId="3" fontId="253" fillId="0" borderId="12" xfId="0" applyNumberFormat="1" applyFont="1" applyBorder="1"/>
    <xf numFmtId="3" fontId="253" fillId="2" borderId="12" xfId="0" applyNumberFormat="1" applyFont="1" applyFill="1" applyBorder="1"/>
    <xf numFmtId="2" fontId="253" fillId="0" borderId="13" xfId="0" applyNumberFormat="1" applyFont="1" applyFill="1" applyBorder="1"/>
    <xf numFmtId="165" fontId="253" fillId="0" borderId="53" xfId="0" applyNumberFormat="1" applyFont="1" applyFill="1" applyBorder="1"/>
    <xf numFmtId="165" fontId="253" fillId="0" borderId="49" xfId="0" applyNumberFormat="1" applyFont="1" applyFill="1" applyBorder="1"/>
    <xf numFmtId="165" fontId="253" fillId="0" borderId="37" xfId="0" applyNumberFormat="1" applyFont="1" applyFill="1" applyBorder="1"/>
    <xf numFmtId="0" fontId="245" fillId="0" borderId="21" xfId="0" applyFont="1" applyBorder="1"/>
    <xf numFmtId="165" fontId="255" fillId="0" borderId="61" xfId="0" applyNumberFormat="1" applyFont="1" applyFill="1" applyBorder="1"/>
    <xf numFmtId="165" fontId="255" fillId="0" borderId="62" xfId="0" applyNumberFormat="1" applyFont="1" applyFill="1" applyBorder="1"/>
    <xf numFmtId="0" fontId="244" fillId="0" borderId="21" xfId="0" applyFont="1" applyBorder="1"/>
    <xf numFmtId="3" fontId="253" fillId="0" borderId="46" xfId="0" applyNumberFormat="1" applyFont="1" applyBorder="1"/>
    <xf numFmtId="3" fontId="253" fillId="2" borderId="46" xfId="0" applyNumberFormat="1" applyFont="1" applyFill="1" applyBorder="1"/>
    <xf numFmtId="2" fontId="253" fillId="0" borderId="58" xfId="0" applyNumberFormat="1" applyFont="1" applyFill="1" applyBorder="1"/>
    <xf numFmtId="165" fontId="253" fillId="0" borderId="47" xfId="0" applyNumberFormat="1" applyFont="1" applyFill="1" applyBorder="1"/>
    <xf numFmtId="165" fontId="253" fillId="0" borderId="61" xfId="0" applyNumberFormat="1" applyFont="1" applyFill="1" applyBorder="1"/>
    <xf numFmtId="165" fontId="253" fillId="0" borderId="62" xfId="0" applyNumberFormat="1" applyFont="1" applyFill="1" applyBorder="1"/>
    <xf numFmtId="0" fontId="245" fillId="0" borderId="10" xfId="0" applyFont="1" applyBorder="1"/>
    <xf numFmtId="0" fontId="245" fillId="0" borderId="24" xfId="0" applyFont="1" applyBorder="1"/>
    <xf numFmtId="3" fontId="255" fillId="0" borderId="48" xfId="0" applyNumberFormat="1" applyFont="1" applyBorder="1"/>
    <xf numFmtId="3" fontId="255" fillId="2" borderId="48" xfId="0" applyNumberFormat="1" applyFont="1" applyFill="1" applyBorder="1"/>
    <xf numFmtId="2" fontId="255" fillId="0" borderId="63" xfId="0" applyNumberFormat="1" applyFont="1" applyFill="1" applyBorder="1"/>
    <xf numFmtId="0" fontId="245" fillId="0" borderId="2" xfId="0" applyFont="1" applyFill="1" applyBorder="1"/>
    <xf numFmtId="0" fontId="245" fillId="0" borderId="3" xfId="0" applyFont="1" applyFill="1" applyBorder="1"/>
    <xf numFmtId="3" fontId="255" fillId="0" borderId="3" xfId="0" applyNumberFormat="1" applyFont="1" applyFill="1" applyBorder="1"/>
    <xf numFmtId="2" fontId="255" fillId="0" borderId="3" xfId="0" applyNumberFormat="1" applyFont="1" applyFill="1" applyBorder="1"/>
    <xf numFmtId="165" fontId="255" fillId="0" borderId="3" xfId="0" applyNumberFormat="1" applyFont="1" applyFill="1" applyBorder="1"/>
    <xf numFmtId="165" fontId="255" fillId="0" borderId="4" xfId="0" applyNumberFormat="1" applyFont="1" applyFill="1" applyBorder="1"/>
    <xf numFmtId="0" fontId="245" fillId="0" borderId="11" xfId="0" applyFont="1" applyBorder="1"/>
    <xf numFmtId="3" fontId="255" fillId="0" borderId="52" xfId="0" applyNumberFormat="1" applyFont="1" applyBorder="1"/>
    <xf numFmtId="3" fontId="255" fillId="2" borderId="52" xfId="0" applyNumberFormat="1" applyFont="1" applyFill="1" applyBorder="1"/>
    <xf numFmtId="2" fontId="255" fillId="0" borderId="64" xfId="0" applyNumberFormat="1" applyFont="1" applyFill="1" applyBorder="1"/>
    <xf numFmtId="165" fontId="255" fillId="0" borderId="49" xfId="0" applyNumberFormat="1" applyFont="1" applyFill="1" applyBorder="1"/>
    <xf numFmtId="165" fontId="255" fillId="0" borderId="37" xfId="0" applyNumberFormat="1" applyFont="1" applyFill="1" applyBorder="1"/>
    <xf numFmtId="0" fontId="244" fillId="0" borderId="20" xfId="0" applyFont="1" applyBorder="1"/>
    <xf numFmtId="0" fontId="245" fillId="0" borderId="25" xfId="0" applyFont="1" applyBorder="1"/>
    <xf numFmtId="3" fontId="255" fillId="2" borderId="48" xfId="0" quotePrefix="1" applyNumberFormat="1" applyFont="1" applyFill="1" applyBorder="1"/>
    <xf numFmtId="3" fontId="256" fillId="0" borderId="46" xfId="0" applyNumberFormat="1" applyFont="1" applyBorder="1"/>
    <xf numFmtId="3" fontId="256" fillId="2" borderId="46" xfId="0" applyNumberFormat="1" applyFont="1" applyFill="1" applyBorder="1"/>
    <xf numFmtId="2" fontId="256" fillId="0" borderId="58" xfId="0" applyNumberFormat="1" applyFont="1" applyFill="1" applyBorder="1"/>
    <xf numFmtId="165" fontId="256" fillId="0" borderId="47" xfId="0" applyNumberFormat="1" applyFont="1" applyFill="1" applyBorder="1"/>
    <xf numFmtId="165" fontId="256" fillId="0" borderId="61" xfId="0" applyNumberFormat="1" applyFont="1" applyFill="1" applyBorder="1"/>
    <xf numFmtId="165" fontId="256" fillId="0" borderId="62" xfId="0" applyNumberFormat="1" applyFont="1" applyFill="1" applyBorder="1"/>
    <xf numFmtId="0" fontId="245" fillId="0" borderId="26" xfId="0" applyFont="1" applyBorder="1"/>
    <xf numFmtId="0" fontId="245" fillId="0" borderId="23" xfId="0" applyFont="1" applyBorder="1"/>
    <xf numFmtId="0" fontId="255" fillId="0" borderId="0" xfId="0" applyFont="1"/>
    <xf numFmtId="4" fontId="255" fillId="0" borderId="0" xfId="0" applyNumberFormat="1" applyFont="1"/>
    <xf numFmtId="0" fontId="255" fillId="0" borderId="0" xfId="0" applyFont="1" applyFill="1"/>
    <xf numFmtId="0" fontId="0" fillId="0" borderId="0" xfId="0" applyFill="1"/>
    <xf numFmtId="0" fontId="0" fillId="0" borderId="41" xfId="0" applyFill="1" applyBorder="1"/>
    <xf numFmtId="0" fontId="252" fillId="0" borderId="3" xfId="0" applyFont="1" applyFill="1" applyBorder="1" applyAlignment="1">
      <alignment horizontal="centerContinuous"/>
    </xf>
    <xf numFmtId="0" fontId="252" fillId="0" borderId="4" xfId="0" applyFont="1" applyFill="1" applyBorder="1" applyAlignment="1">
      <alignment horizontal="centerContinuous"/>
    </xf>
    <xf numFmtId="0" fontId="0" fillId="0" borderId="0" xfId="0" applyFill="1" applyBorder="1"/>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253" fillId="0" borderId="32" xfId="0" applyFont="1" applyFill="1" applyBorder="1" applyAlignment="1">
      <alignment horizontal="center" vertical="center" wrapText="1"/>
    </xf>
    <xf numFmtId="0" fontId="253" fillId="0" borderId="6" xfId="0" applyFont="1" applyFill="1" applyBorder="1" applyAlignment="1">
      <alignment horizontal="center" vertical="center" wrapText="1"/>
    </xf>
    <xf numFmtId="0" fontId="253" fillId="0" borderId="66" xfId="0" applyFont="1" applyFill="1" applyBorder="1" applyAlignment="1">
      <alignment horizontal="center" vertical="center" wrapText="1"/>
    </xf>
    <xf numFmtId="0" fontId="253"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36" xfId="234" applyFont="1" applyBorder="1" applyAlignment="1">
      <alignment horizontal="center" vertical="center"/>
    </xf>
    <xf numFmtId="0" fontId="183" fillId="0" borderId="40" xfId="234" applyFont="1" applyBorder="1" applyAlignment="1">
      <alignment horizontal="center" vertical="center"/>
    </xf>
    <xf numFmtId="0" fontId="183" fillId="0" borderId="31" xfId="234" applyFont="1" applyBorder="1" applyAlignment="1">
      <alignment horizontal="center" vertical="center"/>
    </xf>
    <xf numFmtId="0" fontId="183" fillId="0" borderId="19" xfId="234" applyFont="1" applyBorder="1" applyAlignment="1">
      <alignment horizontal="center" vertical="center"/>
    </xf>
    <xf numFmtId="0" fontId="183" fillId="0" borderId="45" xfId="234" applyFont="1" applyBorder="1" applyAlignment="1">
      <alignment horizontal="center" vertical="center" wrapText="1"/>
    </xf>
    <xf numFmtId="0" fontId="183" fillId="0" borderId="39" xfId="234" applyFont="1" applyBorder="1" applyAlignment="1">
      <alignment horizontal="center" vertical="center" wrapText="1"/>
    </xf>
    <xf numFmtId="0" fontId="183" fillId="0" borderId="31" xfId="234" applyFont="1" applyBorder="1" applyAlignment="1">
      <alignment horizontal="left"/>
    </xf>
    <xf numFmtId="0" fontId="183" fillId="0" borderId="82" xfId="234" applyFont="1" applyBorder="1" applyAlignment="1">
      <alignment horizontal="left"/>
    </xf>
    <xf numFmtId="0" fontId="183" fillId="0" borderId="35" xfId="234" applyFont="1" applyBorder="1" applyAlignment="1">
      <alignment horizontal="left"/>
    </xf>
    <xf numFmtId="178" fontId="151" fillId="0" borderId="0" xfId="96" applyNumberFormat="1" applyFont="1" applyFill="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0" xfId="96" applyFont="1" applyFill="1" applyBorder="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33"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32" fillId="62" borderId="41"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2" fontId="179" fillId="0" borderId="7" xfId="188" applyNumberFormat="1" applyFont="1" applyFill="1" applyBorder="1" applyAlignment="1">
      <alignment horizontal="right"/>
    </xf>
    <xf numFmtId="2" fontId="179" fillId="0" borderId="62" xfId="188" applyNumberFormat="1" applyFont="1" applyFill="1" applyBorder="1" applyAlignment="1">
      <alignment horizontal="right"/>
    </xf>
    <xf numFmtId="2" fontId="177" fillId="0" borderId="27" xfId="188" applyNumberFormat="1" applyFont="1" applyFill="1" applyBorder="1" applyAlignment="1">
      <alignment horizontal="right"/>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6" name="Obraz 5"/>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0</xdr:rowOff>
    </xdr:from>
    <xdr:to>
      <xdr:col>22</xdr:col>
      <xdr:colOff>549216</xdr:colOff>
      <xdr:row>22</xdr:row>
      <xdr:rowOff>66674</xdr:rowOff>
    </xdr:to>
    <xdr:pic>
      <xdr:nvPicPr>
        <xdr:cNvPr id="7" name="Obraz 6"/>
        <xdr:cNvPicPr>
          <a:picLocks noChangeAspect="1"/>
        </xdr:cNvPicPr>
      </xdr:nvPicPr>
      <xdr:blipFill>
        <a:blip xmlns:r="http://schemas.openxmlformats.org/officeDocument/2006/relationships" r:embed="rId2"/>
        <a:stretch>
          <a:fillRect/>
        </a:stretch>
      </xdr:blipFill>
      <xdr:spPr>
        <a:xfrm>
          <a:off x="7315200" y="0"/>
          <a:ext cx="6645216" cy="3619499"/>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8" name="Obraz 7"/>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10" name="Obraz 9"/>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zoomScale="130" zoomScaleNormal="130" workbookViewId="0">
      <selection activeCell="I19" sqref="I19"/>
    </sheetView>
  </sheetViews>
  <sheetFormatPr defaultRowHeight="12.75"/>
  <cols>
    <col min="1" max="1" width="7.85546875" style="1088" customWidth="1"/>
    <col min="2" max="2" width="19.28515625" style="1088" customWidth="1"/>
    <col min="3" max="3" width="19.85546875" style="1088" customWidth="1"/>
    <col min="4" max="4" width="21" style="1088" customWidth="1"/>
    <col min="5" max="5" width="14.7109375" style="1088" customWidth="1"/>
    <col min="6" max="6" width="13.42578125" style="1088" customWidth="1"/>
    <col min="7" max="10" width="9.140625" style="1088"/>
    <col min="11" max="11" width="17.85546875" style="1088" customWidth="1"/>
    <col min="12" max="16384" width="9.140625" style="1088"/>
  </cols>
  <sheetData>
    <row r="1" spans="2:36" ht="15" customHeight="1">
      <c r="B1"/>
      <c r="C1"/>
      <c r="D1"/>
      <c r="E1"/>
      <c r="F1"/>
      <c r="G1" s="1089"/>
      <c r="L1" s="1090"/>
      <c r="M1" s="1090"/>
      <c r="N1" s="1090"/>
      <c r="O1" s="1090"/>
      <c r="P1" s="1090"/>
      <c r="Q1" s="1090"/>
      <c r="R1" s="1090"/>
      <c r="S1" s="1090"/>
      <c r="T1" s="1090"/>
    </row>
    <row r="2" spans="2:36">
      <c r="B2" s="1414"/>
      <c r="C2" s="1414"/>
      <c r="D2" s="1414"/>
      <c r="E2" s="1415"/>
      <c r="F2" s="1415"/>
      <c r="G2" s="1089"/>
      <c r="L2" s="1090"/>
      <c r="M2" s="1090"/>
      <c r="N2" s="1090"/>
      <c r="O2" s="1090"/>
      <c r="P2" s="1090"/>
      <c r="Q2" s="1090"/>
      <c r="R2" s="1090"/>
      <c r="S2" s="1090"/>
      <c r="T2" s="1090"/>
      <c r="AI2" s="1091"/>
      <c r="AJ2" s="1091"/>
    </row>
    <row r="3" spans="2:36" ht="19.5" customHeight="1">
      <c r="B3" s="1414"/>
      <c r="C3" s="1414"/>
      <c r="D3" s="1416" t="s">
        <v>429</v>
      </c>
      <c r="E3" s="1415"/>
      <c r="F3" s="1415"/>
      <c r="G3" s="1092"/>
      <c r="H3" s="1090"/>
      <c r="I3" s="1090"/>
      <c r="J3" s="1090"/>
      <c r="K3" s="1090"/>
      <c r="L3" s="1090"/>
      <c r="M3" s="1090"/>
      <c r="N3" s="1090"/>
      <c r="O3" s="1090"/>
      <c r="P3" s="1090"/>
      <c r="Q3" s="1090"/>
      <c r="R3" s="1090"/>
      <c r="S3" s="1090"/>
      <c r="T3" s="1090"/>
      <c r="AI3" s="1091"/>
      <c r="AJ3" s="1091"/>
    </row>
    <row r="4" spans="2:36" ht="15.75">
      <c r="B4" s="1414"/>
      <c r="C4" s="1414"/>
      <c r="D4" s="1416" t="s">
        <v>509</v>
      </c>
      <c r="E4" s="1415"/>
      <c r="F4" s="1415"/>
      <c r="G4" s="1092"/>
      <c r="H4" s="1093"/>
      <c r="I4" s="1090"/>
      <c r="J4" s="1090"/>
      <c r="K4" s="1090"/>
      <c r="L4" s="1090"/>
      <c r="M4" s="1090"/>
      <c r="N4" s="1090"/>
      <c r="O4" s="1090"/>
      <c r="P4" s="1090"/>
      <c r="Q4" s="1090"/>
      <c r="R4" s="1090"/>
      <c r="S4" s="1090"/>
      <c r="T4" s="1090"/>
    </row>
    <row r="5" spans="2:36" ht="17.25">
      <c r="B5" s="1414"/>
      <c r="C5" s="1414"/>
      <c r="D5" s="1417" t="s">
        <v>482</v>
      </c>
      <c r="E5" s="1414"/>
      <c r="F5" s="1415"/>
      <c r="G5" s="1092"/>
      <c r="H5" s="1093"/>
      <c r="I5" s="1090"/>
      <c r="J5" s="1090"/>
      <c r="K5" s="1090"/>
      <c r="L5" s="1090"/>
      <c r="M5" s="1090"/>
      <c r="N5" s="1090"/>
      <c r="O5" s="1090"/>
      <c r="P5" s="1090"/>
      <c r="Q5" s="1090"/>
      <c r="R5" s="1090"/>
      <c r="S5" s="1090"/>
      <c r="T5" s="1090"/>
    </row>
    <row r="6" spans="2:36" ht="18" customHeight="1">
      <c r="B6" s="1415"/>
      <c r="C6" s="1415"/>
      <c r="D6" s="1415"/>
      <c r="E6" s="1415"/>
      <c r="F6" s="1415"/>
      <c r="G6" s="1092"/>
      <c r="H6" s="1093"/>
      <c r="I6" s="1090"/>
      <c r="J6" s="1090"/>
      <c r="K6" s="1090"/>
      <c r="L6" s="1090"/>
      <c r="M6" s="1090"/>
      <c r="N6" s="1090"/>
      <c r="O6" s="1090"/>
      <c r="P6" s="1090"/>
      <c r="Q6" s="1090"/>
      <c r="R6" s="1090"/>
      <c r="S6" s="1090"/>
      <c r="T6" s="1090"/>
    </row>
    <row r="7" spans="2:36" ht="16.5" customHeight="1">
      <c r="B7" s="1419" t="s">
        <v>0</v>
      </c>
      <c r="C7" s="1120"/>
      <c r="D7" s="1120"/>
      <c r="E7" s="1090"/>
      <c r="F7" s="1090"/>
      <c r="G7" s="1092"/>
      <c r="H7" s="1090"/>
      <c r="I7" s="1090"/>
      <c r="J7" s="1090"/>
      <c r="K7" s="1090"/>
      <c r="L7" s="1090"/>
      <c r="M7" s="1090"/>
      <c r="N7" s="1090"/>
      <c r="O7" s="1090"/>
      <c r="P7" s="1090"/>
      <c r="Q7" s="1090"/>
      <c r="R7" s="1090"/>
      <c r="S7" s="1090"/>
      <c r="T7" s="1090"/>
    </row>
    <row r="8" spans="2:36" ht="23.25" customHeight="1">
      <c r="B8" s="1418"/>
      <c r="C8" s="1120"/>
      <c r="D8" s="1120"/>
      <c r="E8" s="1090"/>
      <c r="F8" s="1090"/>
      <c r="G8" s="1092"/>
      <c r="H8" s="1090"/>
      <c r="I8" s="1090"/>
      <c r="J8" s="1090"/>
      <c r="K8" s="1090"/>
      <c r="L8" s="1090"/>
      <c r="M8" s="1090"/>
      <c r="N8" s="1090"/>
      <c r="O8" s="1090"/>
      <c r="P8" s="1090"/>
      <c r="Q8" s="1090"/>
      <c r="R8" s="1090"/>
      <c r="S8" s="1090"/>
      <c r="T8" s="1090"/>
    </row>
    <row r="9" spans="2:36" s="1089" customFormat="1" ht="33" customHeight="1">
      <c r="B9" s="1094" t="s">
        <v>48</v>
      </c>
      <c r="C9" s="1095"/>
      <c r="D9" s="1095"/>
      <c r="E9" s="1095"/>
      <c r="F9" s="1092"/>
      <c r="G9" s="1092"/>
      <c r="H9" s="1092"/>
      <c r="I9" s="1092"/>
      <c r="J9" s="1092"/>
      <c r="K9" s="1092"/>
      <c r="L9" s="1092"/>
      <c r="M9" s="1092"/>
      <c r="N9" s="1092"/>
      <c r="O9" s="1092"/>
      <c r="P9" s="1092"/>
      <c r="Q9" s="1092"/>
      <c r="R9" s="1092"/>
      <c r="S9" s="1092"/>
      <c r="T9" s="1092"/>
    </row>
    <row r="10" spans="2:36" s="1089" customFormat="1" ht="23.25" customHeight="1">
      <c r="B10" s="1096"/>
      <c r="C10" s="1092"/>
      <c r="D10" s="1092"/>
      <c r="E10" s="1092"/>
      <c r="F10" s="1092"/>
      <c r="G10" s="1092"/>
      <c r="H10" s="1092"/>
      <c r="I10" s="1092"/>
      <c r="J10" s="1092"/>
      <c r="K10" s="1092"/>
      <c r="L10" s="1092"/>
      <c r="M10" s="1092"/>
      <c r="N10" s="1092"/>
      <c r="O10" s="1092"/>
      <c r="P10" s="1092"/>
      <c r="Q10" s="1092"/>
      <c r="R10" s="1092"/>
      <c r="S10" s="1092"/>
      <c r="T10" s="1092"/>
    </row>
    <row r="11" spans="2:36">
      <c r="B11" s="1090"/>
      <c r="C11" s="1090"/>
      <c r="D11" s="1090"/>
      <c r="E11" s="1090"/>
      <c r="F11" s="1090"/>
      <c r="G11" s="1092"/>
      <c r="H11" s="1090"/>
      <c r="I11" s="1090"/>
      <c r="J11" s="1090"/>
      <c r="K11" s="1090"/>
      <c r="L11" s="1090"/>
      <c r="M11" s="1090"/>
      <c r="N11" s="1090"/>
      <c r="O11" s="1090"/>
      <c r="P11" s="1090"/>
      <c r="Q11" s="1090"/>
      <c r="R11" s="1090"/>
      <c r="S11" s="1090"/>
      <c r="T11" s="1090"/>
    </row>
    <row r="12" spans="2:36" ht="23.25">
      <c r="B12" s="1097" t="s">
        <v>514</v>
      </c>
      <c r="C12" s="1098"/>
      <c r="D12" s="1099"/>
      <c r="E12" s="1100" t="s">
        <v>515</v>
      </c>
      <c r="F12" s="1101"/>
      <c r="G12" s="1102"/>
      <c r="Q12" s="1090"/>
      <c r="R12" s="1090"/>
      <c r="S12" s="1090"/>
      <c r="T12" s="1090"/>
    </row>
    <row r="13" spans="2:36">
      <c r="B13" s="1090"/>
      <c r="C13" s="1090"/>
      <c r="D13" s="1090"/>
      <c r="E13" s="1090"/>
      <c r="F13" s="1090"/>
      <c r="G13" s="1092"/>
      <c r="H13" s="1090"/>
      <c r="I13" s="1090"/>
      <c r="J13" s="1090"/>
      <c r="K13" s="1090"/>
      <c r="L13" s="1090"/>
      <c r="M13" s="1090"/>
      <c r="N13" s="1090"/>
      <c r="O13" s="1090"/>
      <c r="P13" s="1090"/>
      <c r="Q13" s="1090"/>
      <c r="R13" s="1090"/>
      <c r="S13" s="1090"/>
      <c r="T13" s="1090"/>
    </row>
    <row r="14" spans="2:36">
      <c r="B14" s="1090"/>
      <c r="C14" s="1090"/>
      <c r="D14" s="1090"/>
      <c r="E14" s="1090"/>
      <c r="F14" s="1090"/>
      <c r="G14" s="1092"/>
      <c r="H14" s="1090"/>
      <c r="I14" s="1090"/>
      <c r="J14" s="1090"/>
      <c r="K14" s="1090"/>
      <c r="L14" s="1090"/>
      <c r="M14" s="1090"/>
      <c r="N14" s="1090"/>
      <c r="O14" s="1090"/>
      <c r="P14" s="1090"/>
      <c r="Q14" s="1090"/>
      <c r="R14" s="1090"/>
      <c r="S14" s="1090"/>
      <c r="T14" s="1090"/>
    </row>
    <row r="15" spans="2:36" ht="18.75">
      <c r="B15" s="1420" t="s">
        <v>483</v>
      </c>
      <c r="C15" s="1421"/>
      <c r="D15" s="1423" t="s">
        <v>516</v>
      </c>
      <c r="E15" s="1424"/>
      <c r="F15" s="1421"/>
      <c r="G15" s="1422"/>
      <c r="H15" s="1090"/>
      <c r="I15" s="1090"/>
      <c r="J15" s="1090"/>
      <c r="K15" s="1090"/>
      <c r="L15" s="1090"/>
      <c r="M15" s="1090"/>
      <c r="N15" s="1090"/>
      <c r="O15" s="1090"/>
      <c r="P15" s="1090"/>
      <c r="Q15" s="1090"/>
      <c r="R15" s="1090"/>
      <c r="S15" s="1090"/>
      <c r="T15" s="1090"/>
    </row>
    <row r="16" spans="2:36" ht="15">
      <c r="B16" s="1103"/>
      <c r="C16" s="1103"/>
      <c r="D16" s="1103"/>
      <c r="E16" s="1103"/>
      <c r="F16" s="1103"/>
      <c r="G16" s="1092"/>
      <c r="H16" s="1090"/>
      <c r="I16" s="1090"/>
      <c r="J16" s="1090"/>
      <c r="K16" s="1090"/>
      <c r="L16" s="1090"/>
      <c r="M16" s="1090"/>
      <c r="N16" s="1090"/>
      <c r="O16" s="1090"/>
      <c r="P16" s="1090"/>
      <c r="Q16" s="1090"/>
      <c r="R16" s="1090"/>
      <c r="S16" s="1090"/>
      <c r="T16" s="1090"/>
    </row>
    <row r="17" spans="2:20" ht="15">
      <c r="B17" s="1090" t="s">
        <v>510</v>
      </c>
      <c r="C17" s="1090"/>
      <c r="D17" s="1090"/>
      <c r="E17" s="1090"/>
      <c r="F17" s="1103"/>
      <c r="G17" s="1090"/>
      <c r="H17" s="1090"/>
      <c r="I17" s="1090"/>
      <c r="J17" s="1090"/>
      <c r="K17" s="1090"/>
      <c r="L17" s="1090"/>
      <c r="M17" s="1090"/>
      <c r="N17" s="1090"/>
      <c r="O17" s="1090"/>
      <c r="P17" s="1090"/>
      <c r="Q17" s="1090"/>
      <c r="R17" s="1090"/>
      <c r="S17" s="1090"/>
      <c r="T17" s="1090"/>
    </row>
    <row r="18" spans="2:20" ht="15">
      <c r="B18" s="1090" t="s">
        <v>1</v>
      </c>
      <c r="C18" s="1090"/>
      <c r="D18" s="1090"/>
      <c r="E18" s="1090"/>
      <c r="F18" s="1103"/>
      <c r="G18" s="1090"/>
      <c r="H18" s="1090"/>
      <c r="I18" s="1090"/>
      <c r="J18" s="1090"/>
      <c r="K18" s="1090"/>
      <c r="L18" s="1090"/>
      <c r="M18" s="1090"/>
      <c r="N18" s="1090"/>
      <c r="O18" s="1090"/>
      <c r="P18" s="1090"/>
      <c r="Q18" s="1090"/>
      <c r="R18" s="1090"/>
      <c r="S18" s="1090"/>
      <c r="T18" s="1090"/>
    </row>
    <row r="19" spans="2:20" ht="15">
      <c r="B19" s="1105" t="s">
        <v>507</v>
      </c>
      <c r="C19" s="1105"/>
      <c r="D19" s="1105"/>
      <c r="E19" s="1105"/>
      <c r="F19" s="1104"/>
      <c r="G19" s="1105"/>
      <c r="H19" s="1105"/>
      <c r="I19" s="1105"/>
      <c r="J19" s="1105"/>
      <c r="K19" s="1090"/>
      <c r="L19" s="1090"/>
      <c r="M19" s="1090"/>
      <c r="N19" s="1090"/>
      <c r="O19" s="1090"/>
      <c r="P19" s="1090"/>
      <c r="Q19" s="1090"/>
      <c r="R19" s="1090"/>
      <c r="S19" s="1090"/>
      <c r="T19" s="1090"/>
    </row>
    <row r="20" spans="2:20" ht="15">
      <c r="B20" s="1105" t="s">
        <v>508</v>
      </c>
      <c r="C20" s="1105"/>
      <c r="D20" s="1105"/>
      <c r="E20" s="1105"/>
      <c r="F20" s="1103"/>
      <c r="G20" s="1090"/>
      <c r="H20" s="1090"/>
      <c r="I20" s="1090"/>
      <c r="J20" s="1090"/>
      <c r="K20" s="1090"/>
      <c r="L20" s="1090"/>
      <c r="M20" s="1090"/>
      <c r="N20" s="1090"/>
      <c r="O20" s="1090"/>
      <c r="P20" s="1090"/>
      <c r="Q20" s="1090"/>
      <c r="R20" s="1090"/>
      <c r="S20" s="1090"/>
      <c r="T20" s="1090"/>
    </row>
    <row r="21" spans="2:20" ht="15">
      <c r="B21" s="1090" t="s">
        <v>2</v>
      </c>
      <c r="C21" s="1090"/>
      <c r="D21" s="1090"/>
      <c r="E21" s="1090"/>
      <c r="F21" s="1103"/>
      <c r="G21" s="1090"/>
      <c r="H21" s="1090"/>
      <c r="I21" s="1090"/>
      <c r="J21" s="1090"/>
      <c r="K21" s="1090"/>
      <c r="L21" s="1090"/>
      <c r="M21" s="1090"/>
      <c r="N21" s="1090"/>
      <c r="O21" s="1090"/>
      <c r="P21" s="1090"/>
      <c r="Q21" s="1090"/>
      <c r="R21" s="1090"/>
      <c r="S21" s="1090"/>
      <c r="T21" s="1090"/>
    </row>
    <row r="22" spans="2:20" ht="15">
      <c r="B22" s="1090" t="s">
        <v>3</v>
      </c>
      <c r="C22" s="1090"/>
      <c r="D22" s="1090"/>
      <c r="E22" s="1090"/>
      <c r="F22" s="1103"/>
      <c r="G22" s="1090"/>
      <c r="H22" s="1090"/>
      <c r="I22" s="1090"/>
      <c r="J22" s="1090"/>
      <c r="K22" s="1090"/>
      <c r="L22" s="1090"/>
      <c r="M22" s="1090"/>
      <c r="N22" s="1090"/>
      <c r="O22" s="1090"/>
      <c r="P22" s="1090"/>
      <c r="Q22" s="1090"/>
      <c r="R22" s="1090"/>
      <c r="S22" s="1090"/>
      <c r="T22" s="1090"/>
    </row>
    <row r="23" spans="2:20" ht="15">
      <c r="B23" s="1103"/>
      <c r="C23" s="1103"/>
      <c r="D23" s="1103"/>
      <c r="E23" s="1103"/>
      <c r="F23" s="1103"/>
      <c r="G23" s="1090"/>
      <c r="H23" s="1090"/>
      <c r="I23" s="1090"/>
      <c r="J23" s="1090"/>
      <c r="K23" s="1090"/>
      <c r="L23" s="1090"/>
      <c r="M23" s="1090"/>
      <c r="N23" s="1090"/>
      <c r="O23" s="1090"/>
      <c r="P23" s="1090"/>
      <c r="Q23" s="1090"/>
      <c r="R23" s="1090"/>
      <c r="S23" s="1090"/>
      <c r="T23" s="1090"/>
    </row>
    <row r="24" spans="2:20" ht="15">
      <c r="B24" s="1103"/>
      <c r="C24" s="1106"/>
      <c r="D24" s="1103"/>
      <c r="E24" s="1103"/>
      <c r="F24" s="1103"/>
      <c r="G24" s="1090"/>
      <c r="H24" s="1090"/>
      <c r="I24" s="1090"/>
      <c r="J24" s="1090"/>
      <c r="K24" s="1090"/>
      <c r="L24" s="1090"/>
      <c r="M24" s="1090"/>
      <c r="N24" s="1090"/>
      <c r="O24" s="1090"/>
      <c r="P24" s="1090"/>
      <c r="Q24" s="1090"/>
      <c r="R24" s="1090"/>
      <c r="S24" s="1090"/>
      <c r="T24" s="1090"/>
    </row>
    <row r="25" spans="2:20" ht="15">
      <c r="B25" s="1103"/>
      <c r="C25" s="1106"/>
      <c r="D25" s="1103"/>
      <c r="E25" s="1103"/>
      <c r="F25" s="1103"/>
      <c r="G25" s="1090"/>
      <c r="H25" s="1090"/>
      <c r="I25" s="1090"/>
      <c r="J25" s="1090"/>
      <c r="K25" s="1090"/>
      <c r="L25" s="1090"/>
      <c r="M25" s="1090"/>
      <c r="N25" s="1090"/>
      <c r="O25" s="1090"/>
      <c r="P25" s="1090"/>
      <c r="Q25" s="1090"/>
      <c r="R25" s="1090"/>
      <c r="S25" s="1090"/>
      <c r="T25" s="1090"/>
    </row>
    <row r="26" spans="2:20" ht="15">
      <c r="B26" s="1104" t="s">
        <v>484</v>
      </c>
      <c r="C26" s="1103"/>
      <c r="D26" s="1103"/>
      <c r="E26" s="1103"/>
      <c r="F26" s="1103"/>
      <c r="G26" s="1090"/>
      <c r="H26" s="1090"/>
      <c r="I26" s="1090"/>
      <c r="J26" s="1090"/>
      <c r="K26" s="1090"/>
      <c r="L26" s="1090"/>
      <c r="M26" s="1090"/>
      <c r="N26" s="1090"/>
      <c r="O26" s="1090"/>
      <c r="P26" s="1090"/>
      <c r="Q26" s="1090"/>
      <c r="R26" s="1090"/>
      <c r="S26" s="1090"/>
      <c r="T26" s="1090"/>
    </row>
    <row r="27" spans="2:20" ht="15">
      <c r="B27" s="1104" t="s">
        <v>490</v>
      </c>
      <c r="C27" s="1104"/>
      <c r="D27" s="1104"/>
      <c r="E27" s="1104"/>
      <c r="F27" s="1104"/>
      <c r="G27" s="1105"/>
      <c r="H27" s="1105"/>
      <c r="I27" s="1105"/>
      <c r="J27" s="1105"/>
      <c r="K27" s="1090"/>
      <c r="L27" s="1090"/>
      <c r="M27" s="1090"/>
      <c r="N27" s="1090"/>
      <c r="O27" s="1090"/>
      <c r="P27" s="1090"/>
      <c r="Q27" s="1090"/>
      <c r="R27" s="1090"/>
      <c r="S27" s="1090"/>
      <c r="T27" s="1090"/>
    </row>
    <row r="28" spans="2:20" ht="15">
      <c r="B28" s="1103" t="s">
        <v>485</v>
      </c>
      <c r="C28" s="1114" t="s">
        <v>491</v>
      </c>
      <c r="D28" s="1103"/>
      <c r="E28" s="1103"/>
      <c r="F28" s="1103"/>
      <c r="G28" s="1090"/>
      <c r="H28" s="1090"/>
      <c r="I28" s="1090"/>
      <c r="J28" s="1090"/>
      <c r="K28" s="1090"/>
      <c r="L28" s="1090"/>
      <c r="M28" s="1090"/>
      <c r="N28" s="1090"/>
      <c r="O28" s="1090"/>
      <c r="P28" s="1090"/>
      <c r="Q28" s="1090"/>
      <c r="R28" s="1090"/>
      <c r="S28" s="1090"/>
      <c r="T28" s="1090"/>
    </row>
    <row r="29" spans="2:20" ht="15">
      <c r="B29" s="1103" t="s">
        <v>486</v>
      </c>
      <c r="C29" s="1103"/>
      <c r="D29" s="1103"/>
      <c r="E29" s="1103"/>
      <c r="F29" s="1103"/>
      <c r="G29" s="1090"/>
      <c r="H29" s="1090"/>
      <c r="I29" s="1090"/>
      <c r="J29" s="1090"/>
      <c r="K29" s="1090"/>
      <c r="L29" s="1090"/>
      <c r="M29" s="1090"/>
      <c r="N29" s="1090"/>
      <c r="O29" s="1090"/>
      <c r="P29" s="1090"/>
      <c r="Q29" s="1090"/>
      <c r="R29" s="1090"/>
      <c r="S29" s="1090"/>
      <c r="T29" s="1090"/>
    </row>
    <row r="30" spans="2:20" ht="15">
      <c r="B30" s="1103"/>
      <c r="C30" s="1103"/>
      <c r="D30" s="1103"/>
      <c r="E30" s="1103"/>
      <c r="F30" s="1103"/>
      <c r="G30" s="1090"/>
      <c r="H30" s="1090"/>
      <c r="I30" s="1090"/>
      <c r="J30" s="1090"/>
      <c r="K30" s="1090"/>
      <c r="L30" s="1090"/>
      <c r="M30" s="1090"/>
      <c r="N30" s="1090"/>
      <c r="O30" s="1090"/>
      <c r="P30" s="1090"/>
      <c r="Q30" s="1090"/>
      <c r="R30" s="1090"/>
      <c r="S30" s="1090"/>
      <c r="T30" s="1090"/>
    </row>
    <row r="31" spans="2:20" ht="15">
      <c r="B31" s="1107" t="s">
        <v>487</v>
      </c>
      <c r="C31" s="1108"/>
      <c r="D31" s="1108"/>
      <c r="E31" s="1108"/>
      <c r="F31" s="1108"/>
      <c r="G31" s="1109"/>
      <c r="H31" s="1109"/>
      <c r="I31" s="1109"/>
      <c r="J31" s="1109"/>
      <c r="K31" s="1109"/>
      <c r="L31" s="1109"/>
      <c r="M31" s="1109"/>
      <c r="N31" s="1109"/>
      <c r="O31" s="1109"/>
      <c r="P31" s="1109"/>
      <c r="Q31" s="1090"/>
      <c r="R31" s="1090"/>
      <c r="S31" s="1090"/>
      <c r="T31" s="1090"/>
    </row>
    <row r="32" spans="2:20" ht="15">
      <c r="B32" s="1110" t="s">
        <v>488</v>
      </c>
      <c r="C32" s="1108"/>
      <c r="D32" s="1108"/>
      <c r="E32" s="1108"/>
      <c r="F32" s="1108"/>
      <c r="G32" s="1109"/>
      <c r="H32" s="1109"/>
      <c r="I32" s="1109"/>
      <c r="J32" s="1109"/>
      <c r="K32" s="1109"/>
      <c r="L32" s="1109"/>
      <c r="M32" s="1109"/>
      <c r="N32" s="1109"/>
      <c r="O32" s="1109"/>
      <c r="P32" s="1109"/>
      <c r="Q32" s="1090"/>
      <c r="R32" s="1090"/>
      <c r="S32" s="1090"/>
      <c r="T32" s="1090"/>
    </row>
    <row r="33" spans="2:20" ht="15.75">
      <c r="B33" s="1110" t="s">
        <v>489</v>
      </c>
      <c r="C33" s="1103"/>
      <c r="D33" s="1103"/>
      <c r="E33" s="1103"/>
      <c r="F33" s="1103"/>
      <c r="G33" s="1090"/>
      <c r="H33" s="1090"/>
      <c r="I33" s="1090"/>
      <c r="J33" s="1090"/>
      <c r="K33" s="1090"/>
      <c r="L33" s="1090"/>
      <c r="M33" s="1090"/>
      <c r="N33" s="1111"/>
      <c r="O33" s="1090"/>
      <c r="P33" s="1090"/>
      <c r="Q33" s="1090"/>
      <c r="R33" s="1090"/>
      <c r="S33" s="1090"/>
      <c r="T33" s="1090"/>
    </row>
    <row r="34" spans="2:20" ht="15.75">
      <c r="B34" s="1103"/>
      <c r="C34" s="1103"/>
      <c r="D34" s="1103"/>
      <c r="E34" s="1103"/>
      <c r="F34" s="1103"/>
      <c r="G34" s="1090"/>
      <c r="H34" s="1090"/>
      <c r="I34" s="1090"/>
      <c r="J34" s="1090"/>
      <c r="K34" s="1090"/>
      <c r="L34" s="1090"/>
      <c r="M34" s="1090"/>
      <c r="N34" s="1111"/>
      <c r="O34" s="1090"/>
      <c r="P34" s="1090"/>
      <c r="Q34" s="1090"/>
      <c r="R34" s="1090"/>
      <c r="S34" s="1090"/>
      <c r="T34" s="1090"/>
    </row>
    <row r="35" spans="2:20" ht="15.75">
      <c r="B35" s="1090"/>
      <c r="C35" s="1090"/>
      <c r="D35" s="1090"/>
      <c r="E35" s="1090"/>
      <c r="F35" s="1090"/>
      <c r="G35" s="1090"/>
      <c r="H35" s="1090"/>
      <c r="I35" s="1090"/>
      <c r="J35" s="1090"/>
      <c r="K35" s="1090"/>
      <c r="L35" s="1090"/>
      <c r="M35" s="1090"/>
      <c r="N35" s="1111"/>
      <c r="O35" s="1090"/>
      <c r="P35" s="1090"/>
      <c r="Q35" s="1090"/>
      <c r="R35" s="1090"/>
      <c r="S35" s="1090"/>
      <c r="T35" s="1090"/>
    </row>
    <row r="36" spans="2:20" ht="15.75">
      <c r="B36" s="1090"/>
      <c r="C36" s="1090"/>
      <c r="D36" s="1090"/>
      <c r="E36" s="1090"/>
      <c r="F36" s="1090"/>
      <c r="G36" s="1090"/>
      <c r="H36" s="1090"/>
      <c r="I36" s="1090"/>
      <c r="J36" s="1090"/>
      <c r="K36" s="1090"/>
      <c r="L36" s="1090"/>
      <c r="M36" s="1090"/>
      <c r="N36" s="1111"/>
      <c r="O36" s="1090"/>
      <c r="P36" s="1090"/>
      <c r="Q36" s="1090"/>
      <c r="R36" s="1090"/>
      <c r="S36" s="1090"/>
      <c r="T36" s="1090"/>
    </row>
    <row r="37" spans="2:20" ht="15.75">
      <c r="B37" s="1112"/>
      <c r="C37" s="1112"/>
      <c r="D37" s="1112"/>
      <c r="E37" s="1112"/>
      <c r="F37" s="1112"/>
      <c r="G37" s="1112"/>
      <c r="H37" s="1112"/>
      <c r="I37" s="1112"/>
      <c r="J37" s="1112"/>
      <c r="K37" s="1112"/>
      <c r="N37" s="1113"/>
    </row>
    <row r="38" spans="2:20" ht="15.75">
      <c r="B38" s="1112"/>
      <c r="C38" s="1112"/>
      <c r="D38" s="1112"/>
      <c r="E38" s="1112"/>
      <c r="F38" s="1112"/>
      <c r="G38" s="1112"/>
      <c r="H38" s="1112"/>
      <c r="I38" s="1112"/>
      <c r="J38" s="1112"/>
      <c r="K38" s="1112"/>
      <c r="N38" s="1113"/>
    </row>
    <row r="39" spans="2:20">
      <c r="B39" s="1112"/>
      <c r="C39" s="1112"/>
      <c r="D39" s="1112"/>
      <c r="E39" s="1112"/>
      <c r="F39" s="1112"/>
      <c r="G39" s="1112"/>
      <c r="H39" s="1112"/>
      <c r="I39" s="1112"/>
      <c r="J39" s="1112"/>
      <c r="K39" s="1112"/>
    </row>
    <row r="40" spans="2:20">
      <c r="B40" s="1112"/>
      <c r="C40" s="1112"/>
      <c r="D40" s="1112"/>
      <c r="E40" s="1112"/>
      <c r="F40" s="1112"/>
      <c r="G40" s="1112"/>
      <c r="H40" s="1112"/>
      <c r="I40" s="1112"/>
      <c r="J40" s="1112"/>
      <c r="K40" s="1112"/>
    </row>
    <row r="41" spans="2:20">
      <c r="B41" s="1112"/>
      <c r="C41" s="1112"/>
      <c r="D41" s="1112"/>
      <c r="E41" s="1112"/>
      <c r="F41" s="1112"/>
      <c r="G41" s="1112"/>
      <c r="H41" s="1112"/>
      <c r="I41" s="1112"/>
      <c r="J41" s="1112"/>
      <c r="K41" s="1112"/>
    </row>
    <row r="42" spans="2:20">
      <c r="B42" s="1112"/>
      <c r="C42" s="1112"/>
      <c r="D42" s="1112"/>
      <c r="E42" s="1112"/>
      <c r="F42" s="1112"/>
      <c r="G42" s="1112"/>
      <c r="H42" s="1112"/>
      <c r="I42" s="1112"/>
      <c r="J42" s="1112"/>
      <c r="K42" s="1112"/>
    </row>
    <row r="43" spans="2:20">
      <c r="B43" s="1112"/>
      <c r="C43" s="1112"/>
      <c r="D43" s="1112"/>
      <c r="E43" s="1112"/>
      <c r="F43" s="1112"/>
      <c r="G43" s="1112"/>
      <c r="H43" s="1112"/>
      <c r="I43" s="1112"/>
      <c r="J43" s="1112"/>
      <c r="K43" s="1112"/>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I17" sqref="I1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7" t="s">
        <v>435</v>
      </c>
      <c r="B1" s="1637"/>
      <c r="C1" s="1637"/>
      <c r="D1" s="1637"/>
      <c r="E1" s="1637"/>
      <c r="F1" s="1637"/>
      <c r="G1" s="472"/>
      <c r="H1" s="472"/>
    </row>
    <row r="2" spans="1:8" ht="18.75" customHeight="1" thickBot="1">
      <c r="A2" s="1148"/>
      <c r="B2" s="1147"/>
      <c r="C2" s="1147"/>
      <c r="D2" s="1147"/>
      <c r="E2" s="1147"/>
      <c r="F2" s="1147"/>
    </row>
    <row r="3" spans="1:8" ht="27" customHeight="1">
      <c r="A3" s="1633" t="s">
        <v>53</v>
      </c>
      <c r="B3" s="1633" t="s">
        <v>90</v>
      </c>
      <c r="C3" s="1638" t="s">
        <v>59</v>
      </c>
      <c r="D3" s="1639"/>
      <c r="E3" s="1640"/>
      <c r="F3" s="1635" t="s">
        <v>91</v>
      </c>
      <c r="G3" s="1636"/>
      <c r="H3" s="3"/>
    </row>
    <row r="4" spans="1:8" ht="32.25" customHeight="1" thickBot="1">
      <c r="A4" s="1634"/>
      <c r="B4" s="1634"/>
      <c r="C4" s="911">
        <v>44899</v>
      </c>
      <c r="D4" s="912">
        <v>44892</v>
      </c>
      <c r="E4" s="913">
        <v>44535</v>
      </c>
      <c r="F4" s="914" t="s">
        <v>277</v>
      </c>
      <c r="G4" s="915" t="s">
        <v>92</v>
      </c>
      <c r="H4" s="3"/>
    </row>
    <row r="5" spans="1:8" ht="29.25" customHeight="1">
      <c r="A5" s="916" t="s">
        <v>96</v>
      </c>
      <c r="B5" s="917" t="s">
        <v>261</v>
      </c>
      <c r="C5" s="918">
        <v>742.74</v>
      </c>
      <c r="D5" s="919">
        <v>720.05</v>
      </c>
      <c r="E5" s="920">
        <v>721.13</v>
      </c>
      <c r="F5" s="1116">
        <v>3.1511700576348947</v>
      </c>
      <c r="G5" s="1250">
        <v>2.9966857570757024</v>
      </c>
      <c r="H5" s="3"/>
    </row>
    <row r="6" spans="1:8" ht="28.5" customHeight="1" thickBot="1">
      <c r="A6" s="921" t="s">
        <v>97</v>
      </c>
      <c r="B6" s="922" t="s">
        <v>261</v>
      </c>
      <c r="C6" s="923">
        <v>1139.1199999999999</v>
      </c>
      <c r="D6" s="924">
        <v>1136.81</v>
      </c>
      <c r="E6" s="925">
        <v>958.75</v>
      </c>
      <c r="F6" s="1117">
        <v>0.20320018296812534</v>
      </c>
      <c r="G6" s="1118">
        <v>18.813037809647966</v>
      </c>
      <c r="H6" s="3"/>
    </row>
    <row r="7" spans="1:8" ht="32.25" customHeight="1" thickBot="1">
      <c r="A7" s="926" t="s">
        <v>93</v>
      </c>
      <c r="B7" s="927" t="s">
        <v>94</v>
      </c>
      <c r="C7" s="923" t="s">
        <v>512</v>
      </c>
      <c r="D7" s="928" t="s">
        <v>512</v>
      </c>
      <c r="E7" s="929" t="s">
        <v>512</v>
      </c>
      <c r="F7" s="1117" t="s">
        <v>73</v>
      </c>
      <c r="G7" s="1118" t="s">
        <v>73</v>
      </c>
      <c r="H7" s="3"/>
    </row>
    <row r="8" spans="1:8" s="3" customFormat="1" ht="15.75">
      <c r="A8" s="602"/>
      <c r="B8" s="603"/>
      <c r="D8" s="581"/>
      <c r="E8" s="582"/>
      <c r="F8" s="583"/>
      <c r="G8" s="583"/>
    </row>
    <row r="9" spans="1:8" ht="19.5" customHeight="1">
      <c r="A9" s="1334" t="s">
        <v>38</v>
      </c>
      <c r="B9" s="1120"/>
      <c r="C9" s="3"/>
      <c r="E9" s="3"/>
      <c r="F9" s="3"/>
      <c r="G9" s="3"/>
      <c r="H9" s="3"/>
    </row>
    <row r="10" spans="1:8">
      <c r="A10" s="1335" t="s">
        <v>497</v>
      </c>
      <c r="B10" s="1120"/>
      <c r="C10" s="3"/>
      <c r="E10" s="3"/>
      <c r="F10" s="3"/>
      <c r="G10" s="3"/>
      <c r="H10" s="3"/>
    </row>
    <row r="11" spans="1:8" ht="15">
      <c r="A11" s="1336"/>
      <c r="B11" s="1120"/>
      <c r="C11" s="3"/>
      <c r="E11" s="3"/>
      <c r="F11" s="3"/>
      <c r="G11" s="3"/>
      <c r="H11" s="3"/>
    </row>
    <row r="12" spans="1:8" ht="15">
      <c r="A12" s="471"/>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O19" sqref="O19"/>
    </sheetView>
  </sheetViews>
  <sheetFormatPr defaultColWidth="9.140625" defaultRowHeight="12.75"/>
  <cols>
    <col min="1" max="1" width="19.7109375" style="1120" customWidth="1"/>
    <col min="2" max="2" width="38.85546875" style="1120" bestFit="1" customWidth="1"/>
    <col min="3" max="3" width="16" style="1120" bestFit="1" customWidth="1"/>
    <col min="4" max="4" width="15.7109375" style="1120" customWidth="1"/>
    <col min="5" max="5" width="11.42578125" style="1120" customWidth="1"/>
    <col min="6" max="6" width="26.7109375" style="1120" customWidth="1"/>
    <col min="7" max="8" width="10.28515625" style="1120" bestFit="1" customWidth="1"/>
    <col min="9" max="9" width="11.28515625" style="1120" bestFit="1" customWidth="1"/>
    <col min="10" max="16384" width="9.140625" style="1120"/>
  </cols>
  <sheetData>
    <row r="1" spans="1:14" ht="27.75" customHeight="1">
      <c r="A1" s="1139" t="s">
        <v>521</v>
      </c>
      <c r="B1" s="1140"/>
      <c r="C1" s="1140"/>
      <c r="D1" s="1140"/>
      <c r="E1" s="1140"/>
      <c r="F1" s="1141"/>
      <c r="G1" s="1141"/>
      <c r="H1" s="1141"/>
      <c r="I1" s="1141"/>
      <c r="J1" s="1141"/>
      <c r="K1" s="1141"/>
      <c r="L1" s="1141"/>
      <c r="M1" s="1141"/>
      <c r="N1" s="1141"/>
    </row>
    <row r="2" spans="1:14" ht="21">
      <c r="A2" s="1142" t="s">
        <v>430</v>
      </c>
      <c r="B2" s="1140"/>
      <c r="C2" s="1140"/>
      <c r="D2" s="1140"/>
      <c r="E2" s="1140"/>
      <c r="F2" s="1141"/>
      <c r="G2" s="1141"/>
      <c r="H2" s="1141"/>
      <c r="I2" s="1141"/>
      <c r="J2" s="1141"/>
      <c r="K2" s="1141"/>
      <c r="L2" s="1141"/>
      <c r="M2" s="1141"/>
      <c r="N2" s="1141"/>
    </row>
    <row r="3" spans="1:14" ht="25.5" customHeight="1">
      <c r="A3" s="1282"/>
      <c r="B3" s="1143"/>
      <c r="C3" s="1144"/>
      <c r="D3" s="1144"/>
      <c r="E3" s="1144"/>
      <c r="F3" s="1144"/>
      <c r="G3" s="1144"/>
      <c r="H3" s="1144"/>
    </row>
    <row r="4" spans="1:14" ht="34.5" customHeight="1" thickBot="1">
      <c r="A4" s="1123"/>
      <c r="B4" s="1148"/>
    </row>
    <row r="5" spans="1:14" ht="24.95" customHeight="1">
      <c r="B5" s="1641" t="s">
        <v>95</v>
      </c>
      <c r="C5" s="1643" t="s">
        <v>431</v>
      </c>
      <c r="D5" s="1644"/>
      <c r="E5" s="1645" t="s">
        <v>432</v>
      </c>
      <c r="F5" s="1145"/>
    </row>
    <row r="6" spans="1:14" ht="24.95" customHeight="1" thickBot="1">
      <c r="B6" s="1642"/>
      <c r="C6" s="930">
        <v>44899</v>
      </c>
      <c r="D6" s="931">
        <v>44892</v>
      </c>
      <c r="E6" s="1646"/>
    </row>
    <row r="7" spans="1:14" ht="24.95" customHeight="1">
      <c r="B7" s="1647" t="s">
        <v>448</v>
      </c>
      <c r="C7" s="1648"/>
      <c r="D7" s="1648"/>
      <c r="E7" s="1649"/>
    </row>
    <row r="8" spans="1:14" ht="24.95" customHeight="1">
      <c r="B8" s="932" t="s">
        <v>478</v>
      </c>
      <c r="C8" s="933" t="s">
        <v>200</v>
      </c>
      <c r="D8" s="934">
        <v>38.92</v>
      </c>
      <c r="E8" s="1254" t="s">
        <v>73</v>
      </c>
    </row>
    <row r="9" spans="1:14" ht="24.95" customHeight="1">
      <c r="B9" s="932" t="s">
        <v>449</v>
      </c>
      <c r="C9" s="933">
        <v>34.82</v>
      </c>
      <c r="D9" s="934">
        <v>33.659999999999997</v>
      </c>
      <c r="E9" s="1251">
        <v>3.44622697563875</v>
      </c>
    </row>
    <row r="10" spans="1:14" ht="24.95" customHeight="1" thickBot="1">
      <c r="B10" s="935" t="s">
        <v>450</v>
      </c>
      <c r="C10" s="936">
        <v>23.7</v>
      </c>
      <c r="D10" s="937">
        <v>23.54</v>
      </c>
      <c r="E10" s="1252">
        <v>0.67969413763806397</v>
      </c>
    </row>
    <row r="11" spans="1:14" ht="25.5" customHeight="1">
      <c r="B11" s="1647" t="s">
        <v>451</v>
      </c>
      <c r="C11" s="1648"/>
      <c r="D11" s="1648"/>
      <c r="E11" s="1649"/>
    </row>
    <row r="12" spans="1:14" ht="20.25" customHeight="1" thickBot="1">
      <c r="B12" s="938" t="s">
        <v>449</v>
      </c>
      <c r="C12" s="939">
        <v>34.42</v>
      </c>
      <c r="D12" s="940">
        <v>33.950000000000003</v>
      </c>
      <c r="E12" s="1253">
        <v>1.3843888070692159</v>
      </c>
    </row>
    <row r="13" spans="1:14" ht="15.75">
      <c r="B13" s="1146"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topLeftCell="A13" workbookViewId="0">
      <selection sqref="A1:XFD1048576"/>
    </sheetView>
  </sheetViews>
  <sheetFormatPr defaultColWidth="9.42578125" defaultRowHeight="12.75"/>
  <cols>
    <col min="1" max="1" width="17.42578125" style="753" customWidth="1"/>
    <col min="2" max="2" width="1" style="753" customWidth="1"/>
    <col min="3" max="7" width="7.42578125" style="753" customWidth="1"/>
    <col min="8" max="8" width="7.7109375" style="753" customWidth="1"/>
    <col min="9" max="9" width="0.5703125" style="753" customWidth="1"/>
    <col min="10" max="15" width="7.42578125" style="753" customWidth="1"/>
    <col min="16" max="16" width="0.5703125" style="753" customWidth="1"/>
    <col min="17" max="22" width="7.42578125" style="753" customWidth="1"/>
    <col min="23" max="23" width="0.5703125" style="753" customWidth="1"/>
    <col min="24" max="24" width="7" style="753" customWidth="1"/>
    <col min="25" max="26" width="7.42578125" style="753" customWidth="1"/>
    <col min="27" max="27" width="9.42578125" style="753" customWidth="1"/>
    <col min="28" max="29" width="2.5703125" style="753" customWidth="1"/>
    <col min="30" max="31" width="9.42578125" style="753" customWidth="1"/>
    <col min="32" max="33" width="9.42578125" style="753"/>
    <col min="34" max="34" width="3.42578125" style="753" customWidth="1"/>
    <col min="35" max="16384" width="9.42578125" style="753"/>
  </cols>
  <sheetData>
    <row r="1" spans="1:35" s="741" customFormat="1" ht="56.1" customHeight="1">
      <c r="A1" s="826" t="s">
        <v>418</v>
      </c>
      <c r="B1" s="827"/>
      <c r="C1" s="827"/>
      <c r="D1" s="828"/>
      <c r="E1" s="828"/>
      <c r="F1" s="827"/>
      <c r="G1" s="827"/>
      <c r="H1" s="827"/>
      <c r="I1" s="827"/>
      <c r="J1" s="827"/>
      <c r="K1" s="827"/>
      <c r="L1" s="827"/>
      <c r="M1" s="827"/>
      <c r="N1" s="827"/>
      <c r="O1" s="827"/>
      <c r="P1" s="827"/>
      <c r="Q1" s="827"/>
      <c r="R1" s="827"/>
      <c r="S1" s="827"/>
      <c r="T1" s="827"/>
      <c r="U1" s="827"/>
      <c r="V1" s="827"/>
      <c r="W1" s="827"/>
      <c r="X1" s="827"/>
      <c r="Y1" s="827"/>
      <c r="Z1" s="829"/>
      <c r="AA1" s="829" t="s">
        <v>423</v>
      </c>
      <c r="AD1" s="742">
        <v>1</v>
      </c>
      <c r="AE1" s="742">
        <v>0</v>
      </c>
      <c r="AF1" s="742">
        <v>1</v>
      </c>
      <c r="AG1" s="742">
        <v>0</v>
      </c>
      <c r="AH1" s="742">
        <v>0</v>
      </c>
      <c r="AI1" s="742">
        <v>0</v>
      </c>
    </row>
    <row r="2" spans="1:35" s="744" customFormat="1" ht="18" customHeight="1">
      <c r="A2" s="830"/>
      <c r="B2" s="831"/>
      <c r="C2" s="831"/>
      <c r="D2" s="832"/>
      <c r="E2" s="832"/>
      <c r="F2" s="831"/>
      <c r="G2" s="831"/>
      <c r="H2" s="831"/>
      <c r="I2" s="831"/>
      <c r="J2" s="831"/>
      <c r="K2" s="831"/>
      <c r="L2" s="831"/>
      <c r="M2" s="831"/>
      <c r="N2" s="831"/>
      <c r="O2" s="831"/>
      <c r="P2" s="831"/>
      <c r="Q2" s="831"/>
      <c r="R2" s="831"/>
      <c r="S2" s="831"/>
      <c r="T2" s="831"/>
      <c r="U2" s="831"/>
      <c r="V2" s="831"/>
      <c r="W2" s="831"/>
      <c r="X2" s="831"/>
      <c r="Y2" s="831"/>
      <c r="Z2" s="743"/>
      <c r="AA2" s="833" t="s">
        <v>522</v>
      </c>
      <c r="AD2" s="745"/>
      <c r="AF2" s="746"/>
    </row>
    <row r="3" spans="1:35" s="741" customFormat="1" ht="15" customHeight="1">
      <c r="A3" s="747"/>
      <c r="B3" s="748"/>
      <c r="C3" s="749"/>
      <c r="D3" s="750"/>
      <c r="E3" s="750"/>
      <c r="F3" s="749"/>
      <c r="G3" s="749"/>
      <c r="H3" s="749"/>
      <c r="I3" s="749"/>
      <c r="J3" s="749"/>
      <c r="K3" s="749"/>
      <c r="L3" s="749"/>
      <c r="M3" s="749"/>
      <c r="N3" s="751"/>
      <c r="Y3" s="752"/>
      <c r="Z3" s="753"/>
      <c r="AA3" s="754"/>
    </row>
    <row r="4" spans="1:35" ht="15">
      <c r="A4" s="747"/>
      <c r="Y4" s="1650">
        <v>47</v>
      </c>
      <c r="Z4" s="1650"/>
      <c r="AA4" s="1650"/>
    </row>
    <row r="5" spans="1:35" s="757" customFormat="1" ht="15.75">
      <c r="A5" s="755" t="s">
        <v>523</v>
      </c>
      <c r="B5" s="756"/>
      <c r="C5" s="756"/>
      <c r="D5" s="756"/>
      <c r="E5" s="756"/>
      <c r="F5" s="756"/>
      <c r="G5" s="756"/>
      <c r="H5" s="756"/>
      <c r="I5" s="756"/>
      <c r="J5" s="756"/>
      <c r="Y5" s="1356"/>
      <c r="Z5" s="1357" t="s">
        <v>424</v>
      </c>
      <c r="AA5" s="1358">
        <v>44886</v>
      </c>
      <c r="AE5" s="1359"/>
      <c r="AF5" s="1359"/>
      <c r="AG5" s="1359"/>
      <c r="AH5" s="1359"/>
      <c r="AI5" s="1359"/>
    </row>
    <row r="6" spans="1:35">
      <c r="Y6" s="1356"/>
      <c r="Z6" s="1360" t="s">
        <v>425</v>
      </c>
      <c r="AA6" s="1361">
        <v>44892</v>
      </c>
      <c r="AE6" s="741"/>
      <c r="AF6" s="741"/>
      <c r="AG6" s="741"/>
      <c r="AH6" s="741"/>
      <c r="AI6" s="741"/>
    </row>
    <row r="7" spans="1:35" s="758" customFormat="1" ht="15.75">
      <c r="A7" s="1651" t="s">
        <v>426</v>
      </c>
      <c r="B7" s="1651"/>
      <c r="C7" s="1651"/>
      <c r="D7" s="1651"/>
      <c r="E7" s="1651"/>
      <c r="F7" s="1651"/>
      <c r="G7" s="1651"/>
      <c r="H7" s="1651"/>
      <c r="I7" s="1651"/>
      <c r="J7" s="1651"/>
      <c r="K7" s="1651"/>
      <c r="L7" s="1651"/>
      <c r="M7" s="1651"/>
      <c r="N7" s="1651"/>
      <c r="O7" s="1651"/>
      <c r="P7" s="1651"/>
      <c r="Q7" s="1651"/>
      <c r="R7" s="1651"/>
      <c r="S7" s="1651"/>
      <c r="T7" s="1651"/>
      <c r="U7" s="1651"/>
      <c r="V7" s="1651"/>
      <c r="W7" s="1651"/>
      <c r="X7" s="1651"/>
      <c r="Y7" s="1651"/>
      <c r="Z7" s="1651"/>
      <c r="AA7" s="1452"/>
      <c r="AB7" s="1362"/>
      <c r="AC7" s="1362"/>
      <c r="AD7" s="1362"/>
      <c r="AE7" s="741"/>
      <c r="AF7" s="741"/>
      <c r="AG7" s="741"/>
      <c r="AH7" s="741"/>
      <c r="AI7" s="741"/>
    </row>
    <row r="8" spans="1:35" s="758" customFormat="1" ht="15.75">
      <c r="A8" s="1651" t="s">
        <v>427</v>
      </c>
      <c r="B8" s="1651"/>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452"/>
      <c r="AB8" s="1362"/>
      <c r="AC8" s="1362"/>
      <c r="AD8" s="1362"/>
      <c r="AE8" s="741"/>
      <c r="AF8" s="741"/>
      <c r="AG8" s="741"/>
      <c r="AH8" s="741"/>
      <c r="AI8" s="741"/>
    </row>
    <row r="9" spans="1:35" s="758" customFormat="1" ht="13.5" thickBot="1">
      <c r="A9" s="1363"/>
      <c r="B9" s="1363"/>
      <c r="C9" s="1364"/>
      <c r="D9" s="1364"/>
      <c r="E9" s="1364"/>
      <c r="F9" s="1364"/>
      <c r="G9" s="1364"/>
      <c r="H9" s="1365"/>
      <c r="I9" s="1364"/>
      <c r="J9" s="1364"/>
      <c r="K9" s="1364"/>
      <c r="L9" s="1364"/>
      <c r="M9" s="1364"/>
      <c r="N9" s="1364"/>
      <c r="O9" s="1364"/>
      <c r="P9" s="1364"/>
      <c r="Q9" s="1364"/>
      <c r="R9" s="1364"/>
      <c r="S9" s="1364"/>
      <c r="T9" s="1364"/>
      <c r="U9" s="1364"/>
      <c r="V9" s="1364"/>
      <c r="W9" s="1364"/>
      <c r="X9" s="1364"/>
      <c r="Y9" s="1364"/>
      <c r="Z9" s="1363"/>
      <c r="AA9" s="1363"/>
      <c r="AB9" s="1362"/>
      <c r="AC9" s="1362"/>
      <c r="AD9" s="1362"/>
      <c r="AE9" s="741"/>
      <c r="AF9" s="741"/>
      <c r="AG9" s="741"/>
      <c r="AH9" s="741"/>
      <c r="AI9" s="741"/>
    </row>
    <row r="10" spans="1:35" s="758" customFormat="1" ht="13.5" thickBot="1">
      <c r="A10" s="1366" t="s">
        <v>310</v>
      </c>
      <c r="B10" s="1363"/>
      <c r="C10" s="1652" t="s">
        <v>363</v>
      </c>
      <c r="D10" s="1653"/>
      <c r="E10" s="1653"/>
      <c r="F10" s="1653"/>
      <c r="G10" s="1653"/>
      <c r="H10" s="1654"/>
      <c r="I10" s="1364"/>
      <c r="J10" s="1652" t="s">
        <v>364</v>
      </c>
      <c r="K10" s="1653"/>
      <c r="L10" s="1653"/>
      <c r="M10" s="1653"/>
      <c r="N10" s="1653"/>
      <c r="O10" s="1654"/>
      <c r="P10" s="1364"/>
      <c r="Q10" s="1652" t="s">
        <v>365</v>
      </c>
      <c r="R10" s="1653"/>
      <c r="S10" s="1653"/>
      <c r="T10" s="1653"/>
      <c r="U10" s="1653"/>
      <c r="V10" s="1654"/>
      <c r="W10" s="1364"/>
      <c r="X10" s="1655" t="s">
        <v>366</v>
      </c>
      <c r="Y10" s="1656"/>
      <c r="Z10" s="1656"/>
      <c r="AA10" s="1657"/>
      <c r="AB10" s="1362"/>
      <c r="AC10" s="1362"/>
      <c r="AD10" s="1362"/>
      <c r="AE10" s="741"/>
      <c r="AF10" s="741"/>
      <c r="AG10" s="741"/>
      <c r="AH10" s="741"/>
      <c r="AI10" s="741"/>
    </row>
    <row r="11" spans="1:35" s="758" customFormat="1" ht="12" customHeight="1">
      <c r="A11" s="1363"/>
      <c r="B11" s="1363"/>
      <c r="C11" s="1658" t="s">
        <v>311</v>
      </c>
      <c r="D11" s="1658" t="s">
        <v>312</v>
      </c>
      <c r="E11" s="1658" t="s">
        <v>313</v>
      </c>
      <c r="F11" s="1658" t="s">
        <v>314</v>
      </c>
      <c r="G11" s="1367" t="s">
        <v>358</v>
      </c>
      <c r="H11" s="1368"/>
      <c r="I11" s="1364"/>
      <c r="J11" s="1660" t="s">
        <v>315</v>
      </c>
      <c r="K11" s="1660" t="s">
        <v>316</v>
      </c>
      <c r="L11" s="1660" t="s">
        <v>317</v>
      </c>
      <c r="M11" s="1660" t="s">
        <v>314</v>
      </c>
      <c r="N11" s="1367" t="s">
        <v>358</v>
      </c>
      <c r="O11" s="1367"/>
      <c r="P11" s="1364"/>
      <c r="Q11" s="1658" t="s">
        <v>311</v>
      </c>
      <c r="R11" s="1658" t="s">
        <v>312</v>
      </c>
      <c r="S11" s="1658" t="s">
        <v>313</v>
      </c>
      <c r="T11" s="1658" t="s">
        <v>314</v>
      </c>
      <c r="U11" s="1367" t="s">
        <v>358</v>
      </c>
      <c r="V11" s="1368"/>
      <c r="W11" s="1364"/>
      <c r="X11" s="1661" t="s">
        <v>318</v>
      </c>
      <c r="Y11" s="1369" t="s">
        <v>319</v>
      </c>
      <c r="Z11" s="1367" t="s">
        <v>358</v>
      </c>
      <c r="AA11" s="1367"/>
      <c r="AB11" s="1362"/>
      <c r="AC11" s="1362"/>
      <c r="AD11" s="1362"/>
      <c r="AE11" s="741"/>
      <c r="AF11" s="741"/>
      <c r="AG11" s="741"/>
      <c r="AH11" s="741"/>
      <c r="AI11" s="741"/>
    </row>
    <row r="12" spans="1:35" s="758" customFormat="1" ht="12" customHeight="1" thickBot="1">
      <c r="A12" s="1370" t="s">
        <v>359</v>
      </c>
      <c r="B12" s="1363"/>
      <c r="C12" s="1659"/>
      <c r="D12" s="1659"/>
      <c r="E12" s="1659"/>
      <c r="F12" s="1659"/>
      <c r="G12" s="1371" t="s">
        <v>360</v>
      </c>
      <c r="H12" s="1372" t="s">
        <v>320</v>
      </c>
      <c r="I12" s="1373"/>
      <c r="J12" s="1659"/>
      <c r="K12" s="1659"/>
      <c r="L12" s="1659"/>
      <c r="M12" s="1659"/>
      <c r="N12" s="1371" t="s">
        <v>360</v>
      </c>
      <c r="O12" s="1372" t="s">
        <v>320</v>
      </c>
      <c r="P12" s="1363"/>
      <c r="Q12" s="1659"/>
      <c r="R12" s="1659"/>
      <c r="S12" s="1659"/>
      <c r="T12" s="1659"/>
      <c r="U12" s="1371" t="s">
        <v>360</v>
      </c>
      <c r="V12" s="1372" t="s">
        <v>320</v>
      </c>
      <c r="W12" s="1363"/>
      <c r="X12" s="1662"/>
      <c r="Y12" s="1374" t="s">
        <v>321</v>
      </c>
      <c r="Z12" s="1371" t="s">
        <v>360</v>
      </c>
      <c r="AA12" s="1371" t="s">
        <v>320</v>
      </c>
      <c r="AB12" s="1362"/>
      <c r="AC12" s="1362"/>
      <c r="AD12" s="1362"/>
      <c r="AE12" s="1362"/>
    </row>
    <row r="13" spans="1:35" s="758" customFormat="1" ht="15.75" thickBot="1">
      <c r="A13" s="1375" t="s">
        <v>361</v>
      </c>
      <c r="B13" s="1363"/>
      <c r="C13" s="1376">
        <v>511.67500000000001</v>
      </c>
      <c r="D13" s="1377">
        <v>508.70800000000003</v>
      </c>
      <c r="E13" s="1378"/>
      <c r="F13" s="1379">
        <v>506.59199999999998</v>
      </c>
      <c r="G13" s="759">
        <v>-0.29000000000002046</v>
      </c>
      <c r="H13" s="760">
        <v>-5.7212526781380557E-4</v>
      </c>
      <c r="I13" s="1373"/>
      <c r="J13" s="1376">
        <v>366.77699999999999</v>
      </c>
      <c r="K13" s="1377">
        <v>478.20400000000001</v>
      </c>
      <c r="L13" s="1378">
        <v>491.64</v>
      </c>
      <c r="M13" s="1379">
        <v>486.149</v>
      </c>
      <c r="N13" s="759">
        <v>6.5160000000000196</v>
      </c>
      <c r="O13" s="760">
        <v>1.3585387160599982E-2</v>
      </c>
      <c r="P13" s="1363"/>
      <c r="Q13" s="1376">
        <v>512.49400000000003</v>
      </c>
      <c r="R13" s="1377">
        <v>510.09500000000003</v>
      </c>
      <c r="S13" s="1378"/>
      <c r="T13" s="1379">
        <v>501.22</v>
      </c>
      <c r="U13" s="759">
        <v>2.9070000000000391</v>
      </c>
      <c r="V13" s="760">
        <v>5.8336828459222279E-3</v>
      </c>
      <c r="W13" s="1363"/>
      <c r="X13" s="1380">
        <v>502.8417</v>
      </c>
      <c r="Y13" s="791">
        <v>226.09788669064747</v>
      </c>
      <c r="Z13" s="759">
        <v>0.97269999999997481</v>
      </c>
      <c r="AA13" s="760">
        <v>1.9381551759523052E-3</v>
      </c>
      <c r="AB13" s="1362"/>
      <c r="AC13" s="1362"/>
      <c r="AD13" s="1362"/>
      <c r="AE13" s="1362"/>
      <c r="AF13" s="761"/>
    </row>
    <row r="14" spans="1:35" s="758" customFormat="1" ht="2.1" customHeight="1">
      <c r="A14" s="1381"/>
      <c r="B14" s="1363"/>
      <c r="C14" s="1381"/>
      <c r="D14" s="1382"/>
      <c r="E14" s="1382"/>
      <c r="F14" s="1382"/>
      <c r="G14" s="1382"/>
      <c r="H14" s="762"/>
      <c r="I14" s="1382"/>
      <c r="J14" s="1382"/>
      <c r="K14" s="1382"/>
      <c r="L14" s="1382"/>
      <c r="M14" s="1382"/>
      <c r="N14" s="1382"/>
      <c r="O14" s="763"/>
      <c r="P14" s="1363"/>
      <c r="Q14" s="1381"/>
      <c r="R14" s="1382"/>
      <c r="S14" s="1382"/>
      <c r="T14" s="1382"/>
      <c r="U14" s="1382"/>
      <c r="V14" s="762"/>
      <c r="W14" s="1363"/>
      <c r="X14" s="1383"/>
      <c r="Y14" s="1384"/>
      <c r="Z14" s="1381"/>
      <c r="AA14" s="1381"/>
      <c r="AB14" s="1362"/>
      <c r="AC14" s="1362"/>
      <c r="AD14" s="1362"/>
      <c r="AE14" s="1362"/>
    </row>
    <row r="15" spans="1:35" s="758" customFormat="1" ht="2.85" customHeight="1">
      <c r="A15" s="1385"/>
      <c r="B15" s="1363"/>
      <c r="C15" s="1385"/>
      <c r="D15" s="1385"/>
      <c r="E15" s="1385"/>
      <c r="F15" s="1385"/>
      <c r="G15" s="764"/>
      <c r="H15" s="765"/>
      <c r="I15" s="1385"/>
      <c r="J15" s="1385"/>
      <c r="K15" s="1385"/>
      <c r="L15" s="1385"/>
      <c r="M15" s="1385"/>
      <c r="N15" s="1385"/>
      <c r="O15" s="766"/>
      <c r="P15" s="1385"/>
      <c r="Q15" s="1385"/>
      <c r="R15" s="1385"/>
      <c r="S15" s="1385"/>
      <c r="T15" s="1385"/>
      <c r="U15" s="764"/>
      <c r="V15" s="765"/>
      <c r="W15" s="1385"/>
      <c r="X15" s="1385"/>
      <c r="Y15" s="1385"/>
      <c r="Z15" s="1386"/>
      <c r="AA15" s="1386"/>
      <c r="AB15" s="1362"/>
      <c r="AC15" s="1362"/>
      <c r="AD15" s="1362"/>
      <c r="AE15" s="1362"/>
    </row>
    <row r="16" spans="1:35" s="758" customFormat="1" ht="13.5" thickBot="1">
      <c r="A16" s="1385"/>
      <c r="B16" s="1363"/>
      <c r="C16" s="1453" t="s">
        <v>322</v>
      </c>
      <c r="D16" s="1453" t="s">
        <v>323</v>
      </c>
      <c r="E16" s="1453" t="s">
        <v>324</v>
      </c>
      <c r="F16" s="1453" t="s">
        <v>325</v>
      </c>
      <c r="G16" s="1453"/>
      <c r="H16" s="767"/>
      <c r="I16" s="1364"/>
      <c r="J16" s="1453" t="s">
        <v>322</v>
      </c>
      <c r="K16" s="1453" t="s">
        <v>323</v>
      </c>
      <c r="L16" s="1453" t="s">
        <v>324</v>
      </c>
      <c r="M16" s="1453" t="s">
        <v>325</v>
      </c>
      <c r="N16" s="1387"/>
      <c r="O16" s="768"/>
      <c r="P16" s="1364"/>
      <c r="Q16" s="1453" t="s">
        <v>322</v>
      </c>
      <c r="R16" s="1453" t="s">
        <v>323</v>
      </c>
      <c r="S16" s="1453" t="s">
        <v>324</v>
      </c>
      <c r="T16" s="1453" t="s">
        <v>325</v>
      </c>
      <c r="U16" s="1453"/>
      <c r="V16" s="767"/>
      <c r="W16" s="1363"/>
      <c r="X16" s="1454" t="s">
        <v>318</v>
      </c>
      <c r="Y16" s="1364"/>
      <c r="Z16" s="1386"/>
      <c r="AA16" s="1386"/>
      <c r="AB16" s="1362"/>
      <c r="AC16" s="1362"/>
      <c r="AD16" s="1362"/>
      <c r="AE16" s="1362"/>
    </row>
    <row r="17" spans="1:31" s="758" customFormat="1">
      <c r="A17" s="1388" t="s">
        <v>326</v>
      </c>
      <c r="B17" s="1363"/>
      <c r="C17" s="1389">
        <v>502.40230000000003</v>
      </c>
      <c r="D17" s="1390">
        <v>467.54849999999999</v>
      </c>
      <c r="E17" s="1390" t="s">
        <v>374</v>
      </c>
      <c r="F17" s="1391">
        <v>498.21050000000002</v>
      </c>
      <c r="G17" s="769">
        <v>-80.984899999999925</v>
      </c>
      <c r="H17" s="770">
        <v>-0.1398231063299189</v>
      </c>
      <c r="I17" s="1392"/>
      <c r="J17" s="1389" t="s">
        <v>374</v>
      </c>
      <c r="K17" s="1390" t="s">
        <v>374</v>
      </c>
      <c r="L17" s="1390" t="s">
        <v>374</v>
      </c>
      <c r="M17" s="1391" t="s">
        <v>374</v>
      </c>
      <c r="N17" s="769"/>
      <c r="O17" s="770"/>
      <c r="P17" s="1363"/>
      <c r="Q17" s="1389" t="s">
        <v>374</v>
      </c>
      <c r="R17" s="1390" t="s">
        <v>374</v>
      </c>
      <c r="S17" s="1390" t="s">
        <v>374</v>
      </c>
      <c r="T17" s="1391" t="s">
        <v>374</v>
      </c>
      <c r="U17" s="769" t="s">
        <v>374</v>
      </c>
      <c r="V17" s="771" t="s">
        <v>374</v>
      </c>
      <c r="W17" s="1363"/>
      <c r="X17" s="1393">
        <v>498.21050000000002</v>
      </c>
      <c r="Y17" s="1394"/>
      <c r="Z17" s="772">
        <v>-80.984899999999925</v>
      </c>
      <c r="AA17" s="771">
        <v>-0.1398231063299189</v>
      </c>
      <c r="AB17" s="1395"/>
      <c r="AC17" s="1395"/>
      <c r="AD17" s="1395"/>
      <c r="AE17" s="1395"/>
    </row>
    <row r="18" spans="1:31" s="758" customFormat="1">
      <c r="A18" s="1396" t="s">
        <v>327</v>
      </c>
      <c r="B18" s="1363"/>
      <c r="C18" s="1397" t="s">
        <v>374</v>
      </c>
      <c r="D18" s="1398" t="s">
        <v>374</v>
      </c>
      <c r="E18" s="1398" t="s">
        <v>374</v>
      </c>
      <c r="F18" s="1399" t="s">
        <v>374</v>
      </c>
      <c r="G18" s="773"/>
      <c r="H18" s="774" t="s">
        <v>374</v>
      </c>
      <c r="I18" s="1392"/>
      <c r="J18" s="1397" t="s">
        <v>374</v>
      </c>
      <c r="K18" s="1398" t="s">
        <v>374</v>
      </c>
      <c r="L18" s="1398" t="s">
        <v>374</v>
      </c>
      <c r="M18" s="1399" t="s">
        <v>374</v>
      </c>
      <c r="N18" s="773" t="s">
        <v>374</v>
      </c>
      <c r="O18" s="775" t="s">
        <v>374</v>
      </c>
      <c r="P18" s="1363"/>
      <c r="Q18" s="1397" t="s">
        <v>374</v>
      </c>
      <c r="R18" s="1398" t="s">
        <v>374</v>
      </c>
      <c r="S18" s="1398" t="s">
        <v>374</v>
      </c>
      <c r="T18" s="1399" t="s">
        <v>374</v>
      </c>
      <c r="U18" s="773" t="s">
        <v>374</v>
      </c>
      <c r="V18" s="775" t="s">
        <v>374</v>
      </c>
      <c r="W18" s="1363"/>
      <c r="X18" s="1400" t="s">
        <v>374</v>
      </c>
      <c r="Y18" s="1382"/>
      <c r="Z18" s="776" t="s">
        <v>374</v>
      </c>
      <c r="AA18" s="775" t="s">
        <v>374</v>
      </c>
      <c r="AB18" s="1395"/>
      <c r="AC18" s="1395"/>
      <c r="AD18" s="1395"/>
      <c r="AE18" s="1395"/>
    </row>
    <row r="19" spans="1:31" s="758" customFormat="1">
      <c r="A19" s="1396" t="s">
        <v>328</v>
      </c>
      <c r="B19" s="1363"/>
      <c r="C19" s="1397">
        <v>436.60939999999999</v>
      </c>
      <c r="D19" s="1398">
        <v>444.95030000000003</v>
      </c>
      <c r="E19" s="1398">
        <v>443.9074</v>
      </c>
      <c r="F19" s="1399">
        <v>442.34199999999998</v>
      </c>
      <c r="G19" s="773">
        <v>2.9884000000000128</v>
      </c>
      <c r="H19" s="774">
        <v>6.8018106600242767E-3</v>
      </c>
      <c r="I19" s="1392"/>
      <c r="J19" s="1397" t="s">
        <v>374</v>
      </c>
      <c r="K19" s="1398" t="s">
        <v>374</v>
      </c>
      <c r="L19" s="1398" t="s">
        <v>374</v>
      </c>
      <c r="M19" s="1399" t="s">
        <v>374</v>
      </c>
      <c r="N19" s="773" t="s">
        <v>374</v>
      </c>
      <c r="O19" s="775" t="s">
        <v>374</v>
      </c>
      <c r="P19" s="1363"/>
      <c r="Q19" s="1397" t="s">
        <v>374</v>
      </c>
      <c r="R19" s="1398" t="s">
        <v>374</v>
      </c>
      <c r="S19" s="1398" t="s">
        <v>332</v>
      </c>
      <c r="T19" s="1399" t="s">
        <v>332</v>
      </c>
      <c r="U19" s="773" t="s">
        <v>374</v>
      </c>
      <c r="V19" s="775" t="s">
        <v>374</v>
      </c>
      <c r="W19" s="1363"/>
      <c r="X19" s="1400" t="s">
        <v>332</v>
      </c>
      <c r="Y19" s="1382"/>
      <c r="Z19" s="776" t="s">
        <v>374</v>
      </c>
      <c r="AA19" s="775" t="s">
        <v>374</v>
      </c>
      <c r="AB19" s="1395"/>
      <c r="AC19" s="1395"/>
      <c r="AD19" s="1395"/>
      <c r="AE19" s="1395"/>
    </row>
    <row r="20" spans="1:31" s="758" customFormat="1">
      <c r="A20" s="1396" t="s">
        <v>329</v>
      </c>
      <c r="B20" s="1363"/>
      <c r="C20" s="1397" t="s">
        <v>374</v>
      </c>
      <c r="D20" s="1398">
        <v>478.26400000000001</v>
      </c>
      <c r="E20" s="1398">
        <v>467.05549999999999</v>
      </c>
      <c r="F20" s="1399">
        <v>471.2081</v>
      </c>
      <c r="G20" s="773">
        <v>-3.8356999999999744</v>
      </c>
      <c r="H20" s="774">
        <v>-8.0744133488321879E-3</v>
      </c>
      <c r="I20" s="1392"/>
      <c r="J20" s="1397" t="s">
        <v>374</v>
      </c>
      <c r="K20" s="1398" t="s">
        <v>374</v>
      </c>
      <c r="L20" s="1398" t="s">
        <v>374</v>
      </c>
      <c r="M20" s="1399" t="s">
        <v>374</v>
      </c>
      <c r="N20" s="773" t="s">
        <v>374</v>
      </c>
      <c r="O20" s="775" t="s">
        <v>374</v>
      </c>
      <c r="P20" s="1363"/>
      <c r="Q20" s="1397" t="s">
        <v>374</v>
      </c>
      <c r="R20" s="1398">
        <v>496.66239999999999</v>
      </c>
      <c r="S20" s="1398">
        <v>513.45299999999997</v>
      </c>
      <c r="T20" s="1399">
        <v>509.33909999999997</v>
      </c>
      <c r="U20" s="773">
        <v>0.46339999999997872</v>
      </c>
      <c r="V20" s="775">
        <v>9.106349546657011E-4</v>
      </c>
      <c r="W20" s="1363"/>
      <c r="X20" s="1401">
        <v>497.49130000000002</v>
      </c>
      <c r="Y20" s="1363"/>
      <c r="Z20" s="776">
        <v>-0.87239999999997053</v>
      </c>
      <c r="AA20" s="775">
        <v>-1.7505287804869818E-3</v>
      </c>
      <c r="AB20" s="1395"/>
      <c r="AC20" s="1395"/>
      <c r="AD20" s="1395"/>
      <c r="AE20" s="1395"/>
    </row>
    <row r="21" spans="1:31" s="758" customFormat="1">
      <c r="A21" s="1396" t="s">
        <v>330</v>
      </c>
      <c r="B21" s="1363"/>
      <c r="C21" s="1397">
        <v>508.97199999999998</v>
      </c>
      <c r="D21" s="1398">
        <v>523.36950000000002</v>
      </c>
      <c r="E21" s="1398" t="s">
        <v>374</v>
      </c>
      <c r="F21" s="1399">
        <v>515.90039999999999</v>
      </c>
      <c r="G21" s="773">
        <v>3.4099999999966712E-2</v>
      </c>
      <c r="H21" s="774">
        <v>6.6102399012946123E-5</v>
      </c>
      <c r="I21" s="1392"/>
      <c r="J21" s="1397" t="s">
        <v>374</v>
      </c>
      <c r="K21" s="1398" t="s">
        <v>374</v>
      </c>
      <c r="L21" s="1398" t="s">
        <v>374</v>
      </c>
      <c r="M21" s="1399" t="s">
        <v>374</v>
      </c>
      <c r="N21" s="773" t="s">
        <v>374</v>
      </c>
      <c r="O21" s="775" t="s">
        <v>374</v>
      </c>
      <c r="P21" s="1363"/>
      <c r="Q21" s="1397" t="s">
        <v>374</v>
      </c>
      <c r="R21" s="1398" t="s">
        <v>374</v>
      </c>
      <c r="S21" s="1398" t="s">
        <v>374</v>
      </c>
      <c r="T21" s="1399" t="s">
        <v>374</v>
      </c>
      <c r="U21" s="773" t="s">
        <v>374</v>
      </c>
      <c r="V21" s="775" t="s">
        <v>374</v>
      </c>
      <c r="W21" s="1363"/>
      <c r="X21" s="1401">
        <v>515.90039999999999</v>
      </c>
      <c r="Y21" s="1382"/>
      <c r="Z21" s="776">
        <v>3.4099999999966712E-2</v>
      </c>
      <c r="AA21" s="775">
        <v>6.6102399012946123E-5</v>
      </c>
      <c r="AB21" s="1395"/>
      <c r="AC21" s="1395"/>
      <c r="AD21" s="1395"/>
      <c r="AE21" s="1395"/>
    </row>
    <row r="22" spans="1:31" s="758" customFormat="1">
      <c r="A22" s="1396" t="s">
        <v>331</v>
      </c>
      <c r="B22" s="1363"/>
      <c r="C22" s="1397" t="s">
        <v>374</v>
      </c>
      <c r="D22" s="1398">
        <v>469.2</v>
      </c>
      <c r="E22" s="1398" t="s">
        <v>374</v>
      </c>
      <c r="F22" s="1399">
        <v>469.2</v>
      </c>
      <c r="G22" s="787">
        <v>28.028500000000008</v>
      </c>
      <c r="H22" s="788">
        <v>6.3531982460335756E-2</v>
      </c>
      <c r="I22" s="1392"/>
      <c r="J22" s="1397" t="s">
        <v>374</v>
      </c>
      <c r="K22" s="1398" t="s">
        <v>374</v>
      </c>
      <c r="L22" s="1398" t="s">
        <v>374</v>
      </c>
      <c r="M22" s="1399" t="s">
        <v>374</v>
      </c>
      <c r="N22" s="773" t="s">
        <v>374</v>
      </c>
      <c r="O22" s="775" t="s">
        <v>374</v>
      </c>
      <c r="P22" s="1363"/>
      <c r="Q22" s="1397" t="s">
        <v>374</v>
      </c>
      <c r="R22" s="1398" t="s">
        <v>374</v>
      </c>
      <c r="S22" s="1398" t="s">
        <v>374</v>
      </c>
      <c r="T22" s="1399" t="s">
        <v>374</v>
      </c>
      <c r="U22" s="773" t="s">
        <v>374</v>
      </c>
      <c r="V22" s="775" t="s">
        <v>374</v>
      </c>
      <c r="W22" s="1363"/>
      <c r="X22" s="1401">
        <v>469.2</v>
      </c>
      <c r="Y22" s="1382"/>
      <c r="Z22" s="776"/>
      <c r="AA22" s="775"/>
      <c r="AB22" s="1395"/>
      <c r="AC22" s="1395"/>
      <c r="AD22" s="1395"/>
      <c r="AE22" s="1395"/>
    </row>
    <row r="23" spans="1:31" s="758" customFormat="1">
      <c r="A23" s="1396" t="s">
        <v>333</v>
      </c>
      <c r="B23" s="1363"/>
      <c r="C23" s="1402" t="s">
        <v>374</v>
      </c>
      <c r="D23" s="1403" t="s">
        <v>374</v>
      </c>
      <c r="E23" s="1403" t="s">
        <v>374</v>
      </c>
      <c r="F23" s="1404" t="s">
        <v>374</v>
      </c>
      <c r="G23" s="773"/>
      <c r="H23" s="774"/>
      <c r="I23" s="1405"/>
      <c r="J23" s="1402">
        <v>457.79849999999999</v>
      </c>
      <c r="K23" s="1403">
        <v>470.65859999999998</v>
      </c>
      <c r="L23" s="1403">
        <v>485.31979999999999</v>
      </c>
      <c r="M23" s="1404">
        <v>476.97770000000003</v>
      </c>
      <c r="N23" s="773">
        <v>8.511099999999999</v>
      </c>
      <c r="O23" s="775">
        <v>1.8167997462359198E-2</v>
      </c>
      <c r="P23" s="1363"/>
      <c r="Q23" s="1402" t="s">
        <v>374</v>
      </c>
      <c r="R23" s="1403" t="s">
        <v>374</v>
      </c>
      <c r="S23" s="1403" t="s">
        <v>374</v>
      </c>
      <c r="T23" s="1404" t="s">
        <v>374</v>
      </c>
      <c r="U23" s="773" t="s">
        <v>374</v>
      </c>
      <c r="V23" s="775" t="s">
        <v>374</v>
      </c>
      <c r="W23" s="1363"/>
      <c r="X23" s="1401">
        <v>476.97770000000003</v>
      </c>
      <c r="Y23" s="1394"/>
      <c r="Z23" s="776">
        <v>8.511099999999999</v>
      </c>
      <c r="AA23" s="775">
        <v>1.8167997462359198E-2</v>
      </c>
      <c r="AB23" s="1395"/>
      <c r="AC23" s="1395"/>
      <c r="AD23" s="1395"/>
      <c r="AE23" s="1395"/>
    </row>
    <row r="24" spans="1:31" s="758" customFormat="1">
      <c r="A24" s="1396" t="s">
        <v>334</v>
      </c>
      <c r="B24" s="1363"/>
      <c r="C24" s="1397" t="s">
        <v>374</v>
      </c>
      <c r="D24" s="1398">
        <v>399.10340000000002</v>
      </c>
      <c r="E24" s="1398">
        <v>486.40170000000001</v>
      </c>
      <c r="F24" s="1399">
        <v>454.59609999999998</v>
      </c>
      <c r="G24" s="773">
        <v>0</v>
      </c>
      <c r="H24" s="774">
        <v>0</v>
      </c>
      <c r="I24" s="1392"/>
      <c r="J24" s="1397" t="s">
        <v>374</v>
      </c>
      <c r="K24" s="1398" t="s">
        <v>374</v>
      </c>
      <c r="L24" s="1398" t="s">
        <v>374</v>
      </c>
      <c r="M24" s="1399" t="s">
        <v>374</v>
      </c>
      <c r="N24" s="773" t="s">
        <v>374</v>
      </c>
      <c r="O24" s="775" t="s">
        <v>374</v>
      </c>
      <c r="P24" s="1363"/>
      <c r="Q24" s="1397" t="s">
        <v>374</v>
      </c>
      <c r="R24" s="1398" t="s">
        <v>374</v>
      </c>
      <c r="S24" s="1398">
        <v>456.47559999999999</v>
      </c>
      <c r="T24" s="1399">
        <v>456.47559999999999</v>
      </c>
      <c r="U24" s="773" t="s">
        <v>374</v>
      </c>
      <c r="V24" s="775" t="s">
        <v>374</v>
      </c>
      <c r="W24" s="1363"/>
      <c r="X24" s="1401">
        <v>455.57920000000001</v>
      </c>
      <c r="Y24" s="1394"/>
      <c r="Z24" s="776" t="s">
        <v>374</v>
      </c>
      <c r="AA24" s="775" t="s">
        <v>374</v>
      </c>
      <c r="AB24" s="1395"/>
      <c r="AC24" s="1395"/>
      <c r="AD24" s="1395"/>
      <c r="AE24" s="1395"/>
    </row>
    <row r="25" spans="1:31" s="758" customFormat="1">
      <c r="A25" s="1396" t="s">
        <v>335</v>
      </c>
      <c r="B25" s="1363"/>
      <c r="C25" s="1397">
        <v>513.68629999999996</v>
      </c>
      <c r="D25" s="1398">
        <v>518.17380000000003</v>
      </c>
      <c r="E25" s="1398" t="s">
        <v>374</v>
      </c>
      <c r="F25" s="1399">
        <v>515.37210000000005</v>
      </c>
      <c r="G25" s="773">
        <v>7.2469000000000392</v>
      </c>
      <c r="H25" s="774">
        <v>1.4262036206824646E-2</v>
      </c>
      <c r="I25" s="1392"/>
      <c r="J25" s="1397" t="s">
        <v>374</v>
      </c>
      <c r="K25" s="1398" t="s">
        <v>374</v>
      </c>
      <c r="L25" s="1398" t="s">
        <v>374</v>
      </c>
      <c r="M25" s="1399" t="s">
        <v>374</v>
      </c>
      <c r="N25" s="773" t="s">
        <v>374</v>
      </c>
      <c r="O25" s="775" t="s">
        <v>374</v>
      </c>
      <c r="P25" s="1363"/>
      <c r="Q25" s="1397">
        <v>509.8134</v>
      </c>
      <c r="R25" s="1398">
        <v>521.13610000000006</v>
      </c>
      <c r="S25" s="1398">
        <v>456.47559999999999</v>
      </c>
      <c r="T25" s="1399">
        <v>516.77009999999996</v>
      </c>
      <c r="U25" s="773">
        <v>1.3201999999999998</v>
      </c>
      <c r="V25" s="775">
        <v>2.5612576508404761E-3</v>
      </c>
      <c r="W25" s="1363"/>
      <c r="X25" s="1401">
        <v>516.14080000000001</v>
      </c>
      <c r="Y25" s="1394"/>
      <c r="Z25" s="776">
        <v>3.9878999999999678</v>
      </c>
      <c r="AA25" s="775">
        <v>7.786541870601571E-3</v>
      </c>
      <c r="AB25" s="1395"/>
      <c r="AC25" s="1395"/>
      <c r="AD25" s="1395"/>
      <c r="AE25" s="1395"/>
    </row>
    <row r="26" spans="1:31" s="758" customFormat="1">
      <c r="A26" s="1396" t="s">
        <v>336</v>
      </c>
      <c r="B26" s="1363"/>
      <c r="C26" s="1402">
        <v>519.69140000000004</v>
      </c>
      <c r="D26" s="1403">
        <v>526.68380000000002</v>
      </c>
      <c r="E26" s="1403">
        <v>525.57249999999999</v>
      </c>
      <c r="F26" s="1404">
        <v>522.48419999999999</v>
      </c>
      <c r="G26" s="773">
        <v>2.0317999999999756</v>
      </c>
      <c r="H26" s="774">
        <v>3.9039112894858619E-3</v>
      </c>
      <c r="I26" s="1392"/>
      <c r="J26" s="1402" t="s">
        <v>374</v>
      </c>
      <c r="K26" s="1403">
        <v>531</v>
      </c>
      <c r="L26" s="1403" t="s">
        <v>95</v>
      </c>
      <c r="M26" s="1404">
        <v>528.80679999999995</v>
      </c>
      <c r="N26" s="773">
        <v>-2.7644000000000233</v>
      </c>
      <c r="O26" s="775">
        <v>-5.2004322280816417E-3</v>
      </c>
      <c r="P26" s="1363"/>
      <c r="Q26" s="1402" t="s">
        <v>374</v>
      </c>
      <c r="R26" s="1403" t="s">
        <v>374</v>
      </c>
      <c r="S26" s="1403" t="s">
        <v>374</v>
      </c>
      <c r="T26" s="1404" t="s">
        <v>374</v>
      </c>
      <c r="U26" s="773" t="s">
        <v>374</v>
      </c>
      <c r="V26" s="775" t="s">
        <v>374</v>
      </c>
      <c r="W26" s="1363"/>
      <c r="X26" s="1401">
        <v>523.46870000000001</v>
      </c>
      <c r="Y26" s="1382"/>
      <c r="Z26" s="776">
        <v>1.2848999999999933</v>
      </c>
      <c r="AA26" s="775">
        <v>2.4606278478955801E-3</v>
      </c>
      <c r="AB26" s="1395"/>
      <c r="AC26" s="1395"/>
      <c r="AD26" s="1395"/>
      <c r="AE26" s="1395"/>
    </row>
    <row r="27" spans="1:31" s="758" customFormat="1">
      <c r="A27" s="1396" t="s">
        <v>337</v>
      </c>
      <c r="B27" s="1363"/>
      <c r="C27" s="1402">
        <v>460.85489999999999</v>
      </c>
      <c r="D27" s="1403">
        <v>488.50170000000003</v>
      </c>
      <c r="E27" s="1403" t="s">
        <v>374</v>
      </c>
      <c r="F27" s="1404">
        <v>483.01960000000003</v>
      </c>
      <c r="G27" s="773">
        <v>-4.1542999999999779</v>
      </c>
      <c r="H27" s="774">
        <v>-8.5273451636057596E-3</v>
      </c>
      <c r="I27" s="1392"/>
      <c r="J27" s="1402" t="s">
        <v>374</v>
      </c>
      <c r="K27" s="1403" t="s">
        <v>374</v>
      </c>
      <c r="L27" s="1403" t="s">
        <v>374</v>
      </c>
      <c r="M27" s="1404" t="s">
        <v>374</v>
      </c>
      <c r="N27" s="773" t="s">
        <v>374</v>
      </c>
      <c r="O27" s="775" t="s">
        <v>374</v>
      </c>
      <c r="P27" s="1363"/>
      <c r="Q27" s="1402" t="s">
        <v>374</v>
      </c>
      <c r="R27" s="1403" t="s">
        <v>374</v>
      </c>
      <c r="S27" s="1403" t="s">
        <v>374</v>
      </c>
      <c r="T27" s="1404" t="s">
        <v>374</v>
      </c>
      <c r="U27" s="773" t="s">
        <v>374</v>
      </c>
      <c r="V27" s="775" t="s">
        <v>374</v>
      </c>
      <c r="W27" s="1363"/>
      <c r="X27" s="1401">
        <v>483.01960000000003</v>
      </c>
      <c r="Y27" s="1382"/>
      <c r="Z27" s="776">
        <v>-4.1542999999999779</v>
      </c>
      <c r="AA27" s="775">
        <v>-8.5273451636057596E-3</v>
      </c>
      <c r="AB27" s="1395"/>
      <c r="AC27" s="1395"/>
      <c r="AD27" s="1395"/>
      <c r="AE27" s="1395"/>
    </row>
    <row r="28" spans="1:31" s="758" customFormat="1">
      <c r="A28" s="1396" t="s">
        <v>338</v>
      </c>
      <c r="B28" s="1363"/>
      <c r="C28" s="1397">
        <v>527.20330000000001</v>
      </c>
      <c r="D28" s="1398">
        <v>515.83920000000001</v>
      </c>
      <c r="E28" s="1398">
        <v>438.38369999999998</v>
      </c>
      <c r="F28" s="1399">
        <v>522.90279999999996</v>
      </c>
      <c r="G28" s="777">
        <v>8.1630999999999858</v>
      </c>
      <c r="H28" s="774">
        <v>1.5858695181273141E-2</v>
      </c>
      <c r="I28" s="1392"/>
      <c r="J28" s="1397" t="s">
        <v>374</v>
      </c>
      <c r="K28" s="1398" t="s">
        <v>374</v>
      </c>
      <c r="L28" s="1398" t="s">
        <v>374</v>
      </c>
      <c r="M28" s="1399" t="s">
        <v>374</v>
      </c>
      <c r="N28" s="773" t="s">
        <v>374</v>
      </c>
      <c r="O28" s="775" t="s">
        <v>374</v>
      </c>
      <c r="P28" s="1363"/>
      <c r="Q28" s="1397">
        <v>570.35919999999999</v>
      </c>
      <c r="R28" s="1398">
        <v>490.52789999999999</v>
      </c>
      <c r="S28" s="1398">
        <v>600.58579999999995</v>
      </c>
      <c r="T28" s="1399">
        <v>545.64020000000005</v>
      </c>
      <c r="U28" s="773">
        <v>24.153700000000072</v>
      </c>
      <c r="V28" s="775">
        <v>4.631701875312233E-2</v>
      </c>
      <c r="W28" s="1363"/>
      <c r="X28" s="1401">
        <v>524.0421</v>
      </c>
      <c r="Y28" s="1382"/>
      <c r="Z28" s="776">
        <v>8.9642999999999802</v>
      </c>
      <c r="AA28" s="775">
        <v>1.740377861363851E-2</v>
      </c>
      <c r="AB28" s="1395"/>
      <c r="AC28" s="1395"/>
      <c r="AD28" s="1395"/>
      <c r="AE28" s="1395"/>
    </row>
    <row r="29" spans="1:31" s="758" customFormat="1">
      <c r="A29" s="1396" t="s">
        <v>339</v>
      </c>
      <c r="B29" s="1363"/>
      <c r="C29" s="1397" t="s">
        <v>374</v>
      </c>
      <c r="D29" s="1398" t="s">
        <v>374</v>
      </c>
      <c r="E29" s="1398" t="s">
        <v>374</v>
      </c>
      <c r="F29" s="1399" t="s">
        <v>374</v>
      </c>
      <c r="G29" s="773">
        <v>0</v>
      </c>
      <c r="H29" s="774">
        <v>0</v>
      </c>
      <c r="I29" s="1392"/>
      <c r="J29" s="1397" t="s">
        <v>374</v>
      </c>
      <c r="K29" s="1398" t="s">
        <v>374</v>
      </c>
      <c r="L29" s="1398" t="s">
        <v>374</v>
      </c>
      <c r="M29" s="1399" t="s">
        <v>374</v>
      </c>
      <c r="N29" s="773" t="s">
        <v>374</v>
      </c>
      <c r="O29" s="775" t="s">
        <v>374</v>
      </c>
      <c r="P29" s="1363"/>
      <c r="Q29" s="1397" t="s">
        <v>374</v>
      </c>
      <c r="R29" s="1398" t="s">
        <v>374</v>
      </c>
      <c r="S29" s="1398" t="s">
        <v>374</v>
      </c>
      <c r="T29" s="1399" t="s">
        <v>374</v>
      </c>
      <c r="U29" s="773" t="s">
        <v>374</v>
      </c>
      <c r="V29" s="775" t="s">
        <v>374</v>
      </c>
      <c r="W29" s="1363"/>
      <c r="X29" s="1401" t="s">
        <v>374</v>
      </c>
      <c r="Y29" s="1394"/>
      <c r="Z29" s="776" t="s">
        <v>374</v>
      </c>
      <c r="AA29" s="775" t="s">
        <v>374</v>
      </c>
      <c r="AB29" s="1395"/>
      <c r="AC29" s="1395"/>
      <c r="AD29" s="1395"/>
      <c r="AE29" s="1395"/>
    </row>
    <row r="30" spans="1:31" s="758" customFormat="1">
      <c r="A30" s="1396" t="s">
        <v>340</v>
      </c>
      <c r="B30" s="1363"/>
      <c r="C30" s="1397" t="s">
        <v>374</v>
      </c>
      <c r="D30" s="1398">
        <v>442.43349999999998</v>
      </c>
      <c r="E30" s="1398" t="s">
        <v>374</v>
      </c>
      <c r="F30" s="1399">
        <v>442.43349999999998</v>
      </c>
      <c r="G30" s="773">
        <v>55.164400000000001</v>
      </c>
      <c r="H30" s="774">
        <v>0.14244462054938034</v>
      </c>
      <c r="I30" s="1392"/>
      <c r="J30" s="1397" t="s">
        <v>374</v>
      </c>
      <c r="K30" s="1398" t="s">
        <v>374</v>
      </c>
      <c r="L30" s="1398" t="s">
        <v>374</v>
      </c>
      <c r="M30" s="1399" t="s">
        <v>374</v>
      </c>
      <c r="N30" s="773" t="s">
        <v>374</v>
      </c>
      <c r="O30" s="775" t="s">
        <v>374</v>
      </c>
      <c r="P30" s="1363"/>
      <c r="Q30" s="1397" t="s">
        <v>374</v>
      </c>
      <c r="R30" s="1398">
        <v>256.93599999999998</v>
      </c>
      <c r="S30" s="1398" t="s">
        <v>374</v>
      </c>
      <c r="T30" s="1399">
        <v>256.93599999999998</v>
      </c>
      <c r="U30" s="773">
        <v>-20.689600000000041</v>
      </c>
      <c r="V30" s="775">
        <v>-7.4523386892275223E-2</v>
      </c>
      <c r="W30" s="1363"/>
      <c r="X30" s="1401">
        <v>403.27359999999999</v>
      </c>
      <c r="Y30" s="1394"/>
      <c r="Z30" s="776">
        <v>39.15100000000001</v>
      </c>
      <c r="AA30" s="775">
        <v>0.10752147765615216</v>
      </c>
      <c r="AB30" s="1395"/>
      <c r="AC30" s="1395"/>
      <c r="AD30" s="1395"/>
      <c r="AE30" s="1395"/>
    </row>
    <row r="31" spans="1:31" s="758" customFormat="1">
      <c r="A31" s="1396" t="s">
        <v>341</v>
      </c>
      <c r="B31" s="1363"/>
      <c r="C31" s="1397" t="s">
        <v>374</v>
      </c>
      <c r="D31" s="1398">
        <v>399.59949999999998</v>
      </c>
      <c r="E31" s="1398">
        <v>400.9597</v>
      </c>
      <c r="F31" s="1399">
        <v>400.57839999999999</v>
      </c>
      <c r="G31" s="773">
        <v>0.66269999999997253</v>
      </c>
      <c r="H31" s="774">
        <v>1.6570992336635282E-3</v>
      </c>
      <c r="I31" s="1392"/>
      <c r="J31" s="1397" t="s">
        <v>374</v>
      </c>
      <c r="K31" s="1398" t="s">
        <v>374</v>
      </c>
      <c r="L31" s="1398" t="s">
        <v>374</v>
      </c>
      <c r="M31" s="1399" t="s">
        <v>374</v>
      </c>
      <c r="N31" s="773" t="s">
        <v>374</v>
      </c>
      <c r="O31" s="775" t="s">
        <v>374</v>
      </c>
      <c r="P31" s="1363"/>
      <c r="Q31" s="1397" t="s">
        <v>374</v>
      </c>
      <c r="R31" s="1398" t="s">
        <v>374</v>
      </c>
      <c r="S31" s="1398" t="s">
        <v>374</v>
      </c>
      <c r="T31" s="1399" t="s">
        <v>374</v>
      </c>
      <c r="U31" s="773" t="s">
        <v>374</v>
      </c>
      <c r="V31" s="775" t="s">
        <v>374</v>
      </c>
      <c r="W31" s="1363"/>
      <c r="X31" s="1401">
        <v>400.57839999999999</v>
      </c>
      <c r="Y31" s="1394"/>
      <c r="Z31" s="776">
        <v>0.66269999999997253</v>
      </c>
      <c r="AA31" s="775">
        <v>1.6570992336635282E-3</v>
      </c>
      <c r="AB31" s="1395"/>
      <c r="AC31" s="1395"/>
      <c r="AD31" s="1395"/>
      <c r="AE31" s="1395"/>
    </row>
    <row r="32" spans="1:31" s="758" customFormat="1">
      <c r="A32" s="1396" t="s">
        <v>342</v>
      </c>
      <c r="B32" s="1363"/>
      <c r="C32" s="1397">
        <v>531.76750000000004</v>
      </c>
      <c r="D32" s="1403">
        <v>525.76369999999997</v>
      </c>
      <c r="E32" s="1403" t="s">
        <v>374</v>
      </c>
      <c r="F32" s="1404">
        <v>529.82870000000003</v>
      </c>
      <c r="G32" s="773">
        <v>0</v>
      </c>
      <c r="H32" s="774">
        <v>0</v>
      </c>
      <c r="I32" s="1392"/>
      <c r="J32" s="1397" t="s">
        <v>374</v>
      </c>
      <c r="K32" s="1403" t="s">
        <v>374</v>
      </c>
      <c r="L32" s="1403" t="s">
        <v>374</v>
      </c>
      <c r="M32" s="1404" t="s">
        <v>374</v>
      </c>
      <c r="N32" s="773" t="s">
        <v>374</v>
      </c>
      <c r="O32" s="775" t="s">
        <v>374</v>
      </c>
      <c r="P32" s="1363"/>
      <c r="Q32" s="1397" t="s">
        <v>374</v>
      </c>
      <c r="R32" s="1403" t="s">
        <v>374</v>
      </c>
      <c r="S32" s="1403" t="s">
        <v>374</v>
      </c>
      <c r="T32" s="1404" t="s">
        <v>374</v>
      </c>
      <c r="U32" s="773" t="s">
        <v>374</v>
      </c>
      <c r="V32" s="775" t="s">
        <v>374</v>
      </c>
      <c r="W32" s="1363"/>
      <c r="X32" s="1401">
        <v>529.82870000000003</v>
      </c>
      <c r="Y32" s="1394"/>
      <c r="Z32" s="776" t="s">
        <v>374</v>
      </c>
      <c r="AA32" s="775" t="s">
        <v>374</v>
      </c>
      <c r="AB32" s="1395"/>
      <c r="AC32" s="1395"/>
      <c r="AD32" s="1395"/>
      <c r="AE32" s="1395"/>
    </row>
    <row r="33" spans="1:31" s="758" customFormat="1">
      <c r="A33" s="1396" t="s">
        <v>343</v>
      </c>
      <c r="B33" s="1363"/>
      <c r="C33" s="1397" t="s">
        <v>374</v>
      </c>
      <c r="D33" s="1403">
        <v>189.41829999999999</v>
      </c>
      <c r="E33" s="1403" t="s">
        <v>374</v>
      </c>
      <c r="F33" s="1404">
        <v>189.41829999999999</v>
      </c>
      <c r="G33" s="773">
        <v>189.41829999999999</v>
      </c>
      <c r="H33" s="774" t="s">
        <v>374</v>
      </c>
      <c r="I33" s="1392"/>
      <c r="J33" s="1397" t="s">
        <v>374</v>
      </c>
      <c r="K33" s="1403" t="s">
        <v>374</v>
      </c>
      <c r="L33" s="1403" t="s">
        <v>374</v>
      </c>
      <c r="M33" s="1404" t="s">
        <v>374</v>
      </c>
      <c r="N33" s="773" t="s">
        <v>374</v>
      </c>
      <c r="O33" s="775" t="s">
        <v>374</v>
      </c>
      <c r="P33" s="1363"/>
      <c r="Q33" s="1397" t="s">
        <v>374</v>
      </c>
      <c r="R33" s="1403" t="s">
        <v>374</v>
      </c>
      <c r="S33" s="1403" t="s">
        <v>374</v>
      </c>
      <c r="T33" s="1404" t="s">
        <v>374</v>
      </c>
      <c r="U33" s="773" t="s">
        <v>374</v>
      </c>
      <c r="V33" s="775" t="s">
        <v>374</v>
      </c>
      <c r="W33" s="1363"/>
      <c r="X33" s="1401">
        <v>189.41829999999999</v>
      </c>
      <c r="Y33" s="1394"/>
      <c r="Z33" s="776">
        <v>189.41829999999999</v>
      </c>
      <c r="AA33" s="775" t="s">
        <v>374</v>
      </c>
      <c r="AB33" s="1395"/>
      <c r="AC33" s="1395"/>
      <c r="AD33" s="1395"/>
      <c r="AE33" s="1395"/>
    </row>
    <row r="34" spans="1:31" s="758" customFormat="1">
      <c r="A34" s="1396" t="s">
        <v>344</v>
      </c>
      <c r="B34" s="1363"/>
      <c r="C34" s="1397" t="s">
        <v>374</v>
      </c>
      <c r="D34" s="1403" t="s">
        <v>374</v>
      </c>
      <c r="E34" s="1403" t="s">
        <v>374</v>
      </c>
      <c r="F34" s="1404" t="s">
        <v>374</v>
      </c>
      <c r="G34" s="773"/>
      <c r="H34" s="774" t="s">
        <v>374</v>
      </c>
      <c r="I34" s="1392"/>
      <c r="J34" s="1397" t="s">
        <v>374</v>
      </c>
      <c r="K34" s="1403" t="s">
        <v>374</v>
      </c>
      <c r="L34" s="1403" t="s">
        <v>374</v>
      </c>
      <c r="M34" s="1404" t="s">
        <v>374</v>
      </c>
      <c r="N34" s="773" t="s">
        <v>374</v>
      </c>
      <c r="O34" s="775" t="s">
        <v>374</v>
      </c>
      <c r="P34" s="1363"/>
      <c r="Q34" s="1397" t="s">
        <v>374</v>
      </c>
      <c r="R34" s="1403" t="s">
        <v>374</v>
      </c>
      <c r="S34" s="1403" t="s">
        <v>374</v>
      </c>
      <c r="T34" s="1404" t="s">
        <v>374</v>
      </c>
      <c r="U34" s="773" t="s">
        <v>374</v>
      </c>
      <c r="V34" s="775" t="s">
        <v>374</v>
      </c>
      <c r="W34" s="1363"/>
      <c r="X34" s="1401" t="s">
        <v>374</v>
      </c>
      <c r="Y34" s="1394"/>
      <c r="Z34" s="776" t="s">
        <v>374</v>
      </c>
      <c r="AA34" s="775" t="s">
        <v>374</v>
      </c>
      <c r="AB34" s="1395"/>
      <c r="AC34" s="1395"/>
      <c r="AD34" s="1395"/>
      <c r="AE34" s="1395"/>
    </row>
    <row r="35" spans="1:31" s="758" customFormat="1">
      <c r="A35" s="1396" t="s">
        <v>345</v>
      </c>
      <c r="B35" s="1363"/>
      <c r="C35" s="1397" t="s">
        <v>374</v>
      </c>
      <c r="D35" s="1398">
        <v>507.65969999999999</v>
      </c>
      <c r="E35" s="1398">
        <v>483.76799999999997</v>
      </c>
      <c r="F35" s="1399">
        <v>495.66</v>
      </c>
      <c r="G35" s="773">
        <v>26.457600000000014</v>
      </c>
      <c r="H35" s="774">
        <v>5.6388458371056993E-2</v>
      </c>
      <c r="I35" s="1392"/>
      <c r="J35" s="1397" t="s">
        <v>374</v>
      </c>
      <c r="K35" s="1398" t="s">
        <v>374</v>
      </c>
      <c r="L35" s="1398" t="s">
        <v>374</v>
      </c>
      <c r="M35" s="1399" t="s">
        <v>374</v>
      </c>
      <c r="N35" s="773" t="s">
        <v>374</v>
      </c>
      <c r="O35" s="775" t="s">
        <v>374</v>
      </c>
      <c r="P35" s="1363"/>
      <c r="Q35" s="1397" t="s">
        <v>374</v>
      </c>
      <c r="R35" s="1398">
        <v>476.41800000000001</v>
      </c>
      <c r="S35" s="1398">
        <v>458.37520000000001</v>
      </c>
      <c r="T35" s="1399">
        <v>461.07549999999998</v>
      </c>
      <c r="U35" s="773">
        <v>2.2380999999999744</v>
      </c>
      <c r="V35" s="775">
        <v>4.8777627978886517E-3</v>
      </c>
      <c r="W35" s="1363"/>
      <c r="X35" s="1401">
        <v>468.16669999999999</v>
      </c>
      <c r="Y35" s="1382"/>
      <c r="Z35" s="776">
        <v>7.2040999999999826</v>
      </c>
      <c r="AA35" s="775">
        <v>1.5628382866635926E-2</v>
      </c>
      <c r="AB35" s="1395"/>
      <c r="AC35" s="1395"/>
      <c r="AD35" s="1395"/>
      <c r="AE35" s="1395"/>
    </row>
    <row r="36" spans="1:31" s="758" customFormat="1">
      <c r="A36" s="1396" t="s">
        <v>346</v>
      </c>
      <c r="B36" s="1363"/>
      <c r="C36" s="1397">
        <v>486.12150000000003</v>
      </c>
      <c r="D36" s="1398">
        <v>493.35160000000002</v>
      </c>
      <c r="E36" s="1398" t="s">
        <v>374</v>
      </c>
      <c r="F36" s="1399">
        <v>488.5025</v>
      </c>
      <c r="G36" s="773">
        <v>-0.18590000000000373</v>
      </c>
      <c r="H36" s="774">
        <v>-3.8040600104283229E-4</v>
      </c>
      <c r="I36" s="1392"/>
      <c r="J36" s="1397" t="s">
        <v>374</v>
      </c>
      <c r="K36" s="1398" t="s">
        <v>374</v>
      </c>
      <c r="L36" s="1398" t="s">
        <v>374</v>
      </c>
      <c r="M36" s="1399" t="s">
        <v>374</v>
      </c>
      <c r="N36" s="773" t="s">
        <v>374</v>
      </c>
      <c r="O36" s="775" t="s">
        <v>374</v>
      </c>
      <c r="P36" s="1363"/>
      <c r="Q36" s="1397">
        <v>531.34100000000001</v>
      </c>
      <c r="R36" s="1398">
        <v>509.60149999999999</v>
      </c>
      <c r="S36" s="1398" t="s">
        <v>374</v>
      </c>
      <c r="T36" s="1399">
        <v>522.60170000000005</v>
      </c>
      <c r="U36" s="773">
        <v>1.9523000000000366</v>
      </c>
      <c r="V36" s="775">
        <v>3.7497402282611336E-3</v>
      </c>
      <c r="W36" s="1363"/>
      <c r="X36" s="1401">
        <v>490.2414</v>
      </c>
      <c r="Y36" s="1382"/>
      <c r="Z36" s="776">
        <v>-7.6900000000023283E-2</v>
      </c>
      <c r="AA36" s="775">
        <v>-1.568368955432442E-4</v>
      </c>
      <c r="AB36" s="1395"/>
      <c r="AC36" s="1395"/>
      <c r="AD36" s="1395"/>
      <c r="AE36" s="1395"/>
    </row>
    <row r="37" spans="1:31" s="758" customFormat="1">
      <c r="A37" s="1396" t="s">
        <v>347</v>
      </c>
      <c r="B37" s="1363"/>
      <c r="C37" s="1397" t="s">
        <v>374</v>
      </c>
      <c r="D37" s="1398">
        <v>485.07139999999998</v>
      </c>
      <c r="E37" s="1398">
        <v>492.85930000000002</v>
      </c>
      <c r="F37" s="1399">
        <v>490.28730000000002</v>
      </c>
      <c r="G37" s="773">
        <v>-4.9823000000000093</v>
      </c>
      <c r="H37" s="774">
        <v>-1.0059773505177838E-2</v>
      </c>
      <c r="I37" s="1392"/>
      <c r="J37" s="1397" t="s">
        <v>374</v>
      </c>
      <c r="K37" s="1398" t="s">
        <v>374</v>
      </c>
      <c r="L37" s="1398" t="s">
        <v>374</v>
      </c>
      <c r="M37" s="1399" t="s">
        <v>374</v>
      </c>
      <c r="N37" s="773" t="s">
        <v>374</v>
      </c>
      <c r="O37" s="775" t="s">
        <v>374</v>
      </c>
      <c r="P37" s="1363"/>
      <c r="Q37" s="1397" t="s">
        <v>374</v>
      </c>
      <c r="R37" s="1398">
        <v>464.33030000000002</v>
      </c>
      <c r="S37" s="1398" t="s">
        <v>374</v>
      </c>
      <c r="T37" s="1399">
        <v>464.32729999999998</v>
      </c>
      <c r="U37" s="773">
        <v>-1.9698000000000206</v>
      </c>
      <c r="V37" s="775">
        <v>-4.2243453798018749E-3</v>
      </c>
      <c r="W37" s="1363"/>
      <c r="X37" s="1401">
        <v>490.08620000000002</v>
      </c>
      <c r="Y37" s="1382"/>
      <c r="Z37" s="776">
        <v>-4.9590000000000032</v>
      </c>
      <c r="AA37" s="775">
        <v>-1.0017267110154826E-2</v>
      </c>
      <c r="AB37" s="1395"/>
      <c r="AC37" s="1395"/>
      <c r="AD37" s="1395"/>
      <c r="AE37" s="1395"/>
    </row>
    <row r="38" spans="1:31" s="758" customFormat="1">
      <c r="A38" s="1396" t="s">
        <v>348</v>
      </c>
      <c r="B38" s="1363"/>
      <c r="C38" s="1397">
        <v>490.71390000000002</v>
      </c>
      <c r="D38" s="1398">
        <v>474.41180000000003</v>
      </c>
      <c r="E38" s="1398" t="s">
        <v>374</v>
      </c>
      <c r="F38" s="1399">
        <v>483.43279999999999</v>
      </c>
      <c r="G38" s="773">
        <v>3.1991999999999621</v>
      </c>
      <c r="H38" s="774">
        <v>6.661757944466995E-3</v>
      </c>
      <c r="I38" s="1392"/>
      <c r="J38" s="1397" t="s">
        <v>374</v>
      </c>
      <c r="K38" s="1398" t="s">
        <v>374</v>
      </c>
      <c r="L38" s="1398" t="s">
        <v>374</v>
      </c>
      <c r="M38" s="1399" t="s">
        <v>374</v>
      </c>
      <c r="N38" s="773" t="s">
        <v>374</v>
      </c>
      <c r="O38" s="775" t="s">
        <v>374</v>
      </c>
      <c r="P38" s="1363"/>
      <c r="Q38" s="1397">
        <v>484.53489999999999</v>
      </c>
      <c r="R38" s="1398">
        <v>435.52330000000001</v>
      </c>
      <c r="S38" s="1398" t="s">
        <v>374</v>
      </c>
      <c r="T38" s="1399">
        <v>442.86320000000001</v>
      </c>
      <c r="U38" s="773">
        <v>-5.0752999999999702</v>
      </c>
      <c r="V38" s="775">
        <v>-1.1330350036891201E-2</v>
      </c>
      <c r="W38" s="1363"/>
      <c r="X38" s="1401">
        <v>464.42079999999999</v>
      </c>
      <c r="Y38" s="1382"/>
      <c r="Z38" s="776">
        <v>-0.67850000000004229</v>
      </c>
      <c r="AA38" s="775">
        <v>-1.4588282545254794E-3</v>
      </c>
      <c r="AB38" s="1362"/>
      <c r="AC38" s="1362"/>
      <c r="AD38" s="1362"/>
      <c r="AE38" s="1362"/>
    </row>
    <row r="39" spans="1:31" s="758" customFormat="1">
      <c r="A39" s="1396" t="s">
        <v>349</v>
      </c>
      <c r="B39" s="1363"/>
      <c r="C39" s="1397" t="s">
        <v>374</v>
      </c>
      <c r="D39" s="1398">
        <v>386.54820000000001</v>
      </c>
      <c r="E39" s="1398">
        <v>419.71850000000001</v>
      </c>
      <c r="F39" s="1399">
        <v>410.5061</v>
      </c>
      <c r="G39" s="773">
        <v>-3.6548999999999978</v>
      </c>
      <c r="H39" s="774">
        <v>-8.8248289916240674E-3</v>
      </c>
      <c r="I39" s="1392"/>
      <c r="J39" s="1397" t="s">
        <v>374</v>
      </c>
      <c r="K39" s="1398" t="s">
        <v>374</v>
      </c>
      <c r="L39" s="1398" t="s">
        <v>374</v>
      </c>
      <c r="M39" s="1399" t="s">
        <v>374</v>
      </c>
      <c r="N39" s="773" t="s">
        <v>374</v>
      </c>
      <c r="O39" s="775" t="s">
        <v>374</v>
      </c>
      <c r="P39" s="1363"/>
      <c r="Q39" s="1397" t="s">
        <v>374</v>
      </c>
      <c r="R39" s="1398" t="s">
        <v>374</v>
      </c>
      <c r="S39" s="1398">
        <v>430.61</v>
      </c>
      <c r="T39" s="1399">
        <v>430.61</v>
      </c>
      <c r="U39" s="773">
        <v>39.148900000000026</v>
      </c>
      <c r="V39" s="775">
        <v>0.10000712714494497</v>
      </c>
      <c r="W39" s="1363"/>
      <c r="X39" s="1401">
        <v>424.72030000000001</v>
      </c>
      <c r="Y39" s="1382"/>
      <c r="Z39" s="776">
        <v>26.608900000000006</v>
      </c>
      <c r="AA39" s="775">
        <v>6.683782478974476E-2</v>
      </c>
      <c r="AB39" s="1395"/>
      <c r="AC39" s="1395"/>
      <c r="AD39" s="1395"/>
      <c r="AE39" s="1395"/>
    </row>
    <row r="40" spans="1:31" s="758" customFormat="1">
      <c r="A40" s="1396" t="s">
        <v>350</v>
      </c>
      <c r="B40" s="1363"/>
      <c r="C40" s="1397">
        <v>468.45850000000002</v>
      </c>
      <c r="D40" s="1398">
        <v>470.09809999999999</v>
      </c>
      <c r="E40" s="1398">
        <v>442.91840000000002</v>
      </c>
      <c r="F40" s="1399">
        <v>466.31200000000001</v>
      </c>
      <c r="G40" s="773">
        <v>17.641400000000033</v>
      </c>
      <c r="H40" s="774">
        <v>3.9319268969261634E-2</v>
      </c>
      <c r="I40" s="1392"/>
      <c r="J40" s="1397" t="s">
        <v>374</v>
      </c>
      <c r="K40" s="1398" t="s">
        <v>374</v>
      </c>
      <c r="L40" s="1398" t="s">
        <v>374</v>
      </c>
      <c r="M40" s="1399" t="s">
        <v>374</v>
      </c>
      <c r="N40" s="773" t="s">
        <v>374</v>
      </c>
      <c r="O40" s="775" t="s">
        <v>374</v>
      </c>
      <c r="P40" s="1363"/>
      <c r="Q40" s="1397" t="s">
        <v>374</v>
      </c>
      <c r="R40" s="1398" t="s">
        <v>374</v>
      </c>
      <c r="S40" s="1398">
        <v>479.4665</v>
      </c>
      <c r="T40" s="1399">
        <v>479.4665</v>
      </c>
      <c r="U40" s="773">
        <v>73.626300000000015</v>
      </c>
      <c r="V40" s="775">
        <v>0.18141697150750469</v>
      </c>
      <c r="W40" s="1363"/>
      <c r="X40" s="1401">
        <v>467.29059999999998</v>
      </c>
      <c r="Y40" s="1382"/>
      <c r="Z40" s="776">
        <v>21.80619999999999</v>
      </c>
      <c r="AA40" s="775">
        <v>4.8949413267894482E-2</v>
      </c>
      <c r="AB40" s="1395"/>
      <c r="AC40" s="1395"/>
      <c r="AD40" s="1395"/>
      <c r="AE40" s="1395"/>
    </row>
    <row r="41" spans="1:31" s="758" customFormat="1">
      <c r="A41" s="1396" t="s">
        <v>351</v>
      </c>
      <c r="B41" s="1363"/>
      <c r="C41" s="1397" t="s">
        <v>374</v>
      </c>
      <c r="D41" s="1398">
        <v>429.20659999999998</v>
      </c>
      <c r="E41" s="1398">
        <v>329.827</v>
      </c>
      <c r="F41" s="1399">
        <v>381.72620000000001</v>
      </c>
      <c r="G41" s="773">
        <v>3.0649000000000228</v>
      </c>
      <c r="H41" s="774">
        <v>8.0940407694158889E-3</v>
      </c>
      <c r="I41" s="1392"/>
      <c r="J41" s="1397" t="s">
        <v>374</v>
      </c>
      <c r="K41" s="1398" t="s">
        <v>374</v>
      </c>
      <c r="L41" s="1398" t="s">
        <v>374</v>
      </c>
      <c r="M41" s="1399" t="s">
        <v>374</v>
      </c>
      <c r="N41" s="773" t="s">
        <v>374</v>
      </c>
      <c r="O41" s="775" t="s">
        <v>374</v>
      </c>
      <c r="P41" s="1363"/>
      <c r="Q41" s="1397" t="s">
        <v>374</v>
      </c>
      <c r="R41" s="1398" t="s">
        <v>332</v>
      </c>
      <c r="S41" s="1398" t="s">
        <v>332</v>
      </c>
      <c r="T41" s="1399" t="s">
        <v>332</v>
      </c>
      <c r="U41" s="773" t="s">
        <v>374</v>
      </c>
      <c r="V41" s="775" t="s">
        <v>374</v>
      </c>
      <c r="W41" s="1363"/>
      <c r="X41" s="1401" t="s">
        <v>332</v>
      </c>
      <c r="Y41" s="1382"/>
      <c r="Z41" s="776" t="s">
        <v>374</v>
      </c>
      <c r="AA41" s="775" t="s">
        <v>374</v>
      </c>
      <c r="AB41" s="1395"/>
      <c r="AC41" s="1395"/>
      <c r="AD41" s="1395"/>
      <c r="AE41" s="1395"/>
    </row>
    <row r="42" spans="1:31" s="758" customFormat="1">
      <c r="A42" s="1396" t="s">
        <v>352</v>
      </c>
      <c r="B42" s="1363"/>
      <c r="C42" s="1397" t="s">
        <v>374</v>
      </c>
      <c r="D42" s="1398">
        <v>493.18959999999998</v>
      </c>
      <c r="E42" s="1398">
        <v>488.16750000000002</v>
      </c>
      <c r="F42" s="1399">
        <v>489.16149999999999</v>
      </c>
      <c r="G42" s="773">
        <v>2.2532999999999674</v>
      </c>
      <c r="H42" s="774">
        <v>4.6277717237046545E-3</v>
      </c>
      <c r="I42" s="1392"/>
      <c r="J42" s="1397" t="s">
        <v>374</v>
      </c>
      <c r="K42" s="1398" t="s">
        <v>374</v>
      </c>
      <c r="L42" s="1398" t="s">
        <v>374</v>
      </c>
      <c r="M42" s="1399" t="s">
        <v>374</v>
      </c>
      <c r="N42" s="773" t="s">
        <v>374</v>
      </c>
      <c r="O42" s="775" t="s">
        <v>374</v>
      </c>
      <c r="P42" s="1363"/>
      <c r="Q42" s="1397" t="s">
        <v>374</v>
      </c>
      <c r="R42" s="1398" t="s">
        <v>374</v>
      </c>
      <c r="S42" s="1398" t="s">
        <v>374</v>
      </c>
      <c r="T42" s="1399" t="s">
        <v>374</v>
      </c>
      <c r="U42" s="773" t="s">
        <v>374</v>
      </c>
      <c r="V42" s="775" t="s">
        <v>374</v>
      </c>
      <c r="W42" s="1363"/>
      <c r="X42" s="1401">
        <v>489.16149999999999</v>
      </c>
      <c r="Y42" s="1382"/>
      <c r="Z42" s="776">
        <v>2.2532999999999674</v>
      </c>
      <c r="AA42" s="775">
        <v>4.6277717237046545E-3</v>
      </c>
      <c r="AB42" s="1395"/>
      <c r="AC42" s="1395"/>
      <c r="AD42" s="1395"/>
      <c r="AE42" s="1395"/>
    </row>
    <row r="43" spans="1:31" s="758" customFormat="1" ht="13.5" thickBot="1">
      <c r="A43" s="1406" t="s">
        <v>353</v>
      </c>
      <c r="B43" s="1363"/>
      <c r="C43" s="1407" t="s">
        <v>374</v>
      </c>
      <c r="D43" s="1408">
        <v>509.57600000000002</v>
      </c>
      <c r="E43" s="1408">
        <v>525.68690000000004</v>
      </c>
      <c r="F43" s="1409">
        <v>518.97050000000002</v>
      </c>
      <c r="G43" s="778">
        <v>-1.3176999999999452</v>
      </c>
      <c r="H43" s="779">
        <v>-2.5326347974063967E-3</v>
      </c>
      <c r="I43" s="1392"/>
      <c r="J43" s="1407" t="s">
        <v>374</v>
      </c>
      <c r="K43" s="1408" t="s">
        <v>374</v>
      </c>
      <c r="L43" s="1408" t="s">
        <v>374</v>
      </c>
      <c r="M43" s="1409" t="s">
        <v>374</v>
      </c>
      <c r="N43" s="778" t="s">
        <v>374</v>
      </c>
      <c r="O43" s="780" t="s">
        <v>374</v>
      </c>
      <c r="P43" s="1363"/>
      <c r="Q43" s="1407" t="s">
        <v>374</v>
      </c>
      <c r="R43" s="1408">
        <v>559.66160000000002</v>
      </c>
      <c r="S43" s="1408" t="s">
        <v>374</v>
      </c>
      <c r="T43" s="1409">
        <v>559.66160000000002</v>
      </c>
      <c r="U43" s="778">
        <v>-1.421100000000024</v>
      </c>
      <c r="V43" s="780">
        <v>-2.5327817093629967E-3</v>
      </c>
      <c r="W43" s="1363"/>
      <c r="X43" s="1410">
        <v>521.58510000000001</v>
      </c>
      <c r="Y43" s="1382"/>
      <c r="Z43" s="781">
        <v>-1.3243999999999687</v>
      </c>
      <c r="AA43" s="780">
        <v>-2.5327518432921581E-3</v>
      </c>
      <c r="AB43" s="1362"/>
      <c r="AC43" s="1362"/>
      <c r="AD43" s="1362"/>
      <c r="AE43" s="1362"/>
    </row>
    <row r="44" spans="1:31">
      <c r="A44" s="1411" t="s">
        <v>403</v>
      </c>
    </row>
    <row r="55" spans="3:5" ht="15">
      <c r="D55" s="1362"/>
      <c r="E55" s="761"/>
    </row>
    <row r="59" spans="3:5" ht="20.85" customHeight="1">
      <c r="C59" s="741"/>
      <c r="D59" s="782" t="s">
        <v>428</v>
      </c>
    </row>
    <row r="60" spans="3:5">
      <c r="C60" s="744"/>
      <c r="D60" s="74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Z12" sqref="Y12:Z12"/>
    </sheetView>
  </sheetViews>
  <sheetFormatPr defaultRowHeight="12.75" outlineLevelCol="1"/>
  <cols>
    <col min="1" max="2" width="8.7109375" style="712" hidden="1" customWidth="1" outlineLevel="1"/>
    <col min="3" max="3" width="32" style="3" customWidth="1" collapsed="1"/>
    <col min="4" max="19" width="10.42578125" style="3" customWidth="1"/>
    <col min="20" max="16384" width="9.140625" style="3"/>
  </cols>
  <sheetData>
    <row r="1" spans="1:31" ht="53.1" customHeight="1">
      <c r="C1" s="826" t="s">
        <v>418</v>
      </c>
      <c r="D1" s="827"/>
      <c r="E1" s="827"/>
      <c r="F1" s="828"/>
      <c r="G1" s="828"/>
      <c r="H1" s="827"/>
      <c r="I1" s="827"/>
      <c r="J1" s="827"/>
      <c r="K1" s="827"/>
      <c r="L1" s="827"/>
      <c r="M1" s="827"/>
      <c r="N1" s="827"/>
      <c r="O1" s="827"/>
      <c r="P1" s="827"/>
      <c r="Q1" s="827"/>
      <c r="R1" s="827"/>
      <c r="S1" s="829" t="s">
        <v>419</v>
      </c>
      <c r="U1" s="712">
        <v>0</v>
      </c>
      <c r="AE1" s="3">
        <v>0</v>
      </c>
    </row>
    <row r="2" spans="1:31" s="660" customFormat="1" ht="20.85" customHeight="1">
      <c r="A2" s="887"/>
      <c r="B2" s="887"/>
      <c r="C2" s="830"/>
      <c r="D2" s="831"/>
      <c r="E2" s="831"/>
      <c r="F2" s="832"/>
      <c r="G2" s="832"/>
      <c r="H2" s="831"/>
      <c r="I2" s="831"/>
      <c r="J2" s="831"/>
      <c r="K2" s="831"/>
      <c r="L2" s="831"/>
      <c r="M2" s="831"/>
      <c r="N2" s="831"/>
      <c r="O2" s="831"/>
      <c r="P2" s="831"/>
      <c r="Q2" s="831"/>
      <c r="R2" s="831"/>
      <c r="S2" s="833" t="s">
        <v>522</v>
      </c>
      <c r="U2" s="887"/>
    </row>
    <row r="3" spans="1:31" s="713" customFormat="1">
      <c r="C3" s="888"/>
      <c r="Q3" s="889" t="s">
        <v>524</v>
      </c>
      <c r="R3" s="890" t="s">
        <v>420</v>
      </c>
      <c r="S3" s="891">
        <v>44886</v>
      </c>
    </row>
    <row r="4" spans="1:31" s="713" customFormat="1">
      <c r="C4" s="888"/>
      <c r="D4" s="892"/>
      <c r="E4" s="892"/>
      <c r="F4" s="892"/>
      <c r="R4" s="890" t="s">
        <v>421</v>
      </c>
      <c r="S4" s="891">
        <v>44892</v>
      </c>
    </row>
    <row r="5" spans="1:31" ht="6.6" customHeight="1">
      <c r="C5" s="834"/>
    </row>
    <row r="6" spans="1:31" ht="28.35" customHeight="1">
      <c r="C6" s="1663" t="s">
        <v>422</v>
      </c>
      <c r="D6" s="1663"/>
      <c r="E6" s="1663"/>
      <c r="F6" s="1663"/>
      <c r="G6" s="1663"/>
      <c r="H6" s="1663"/>
      <c r="I6" s="1663"/>
      <c r="J6" s="1663"/>
      <c r="K6" s="1663"/>
      <c r="L6" s="1663"/>
      <c r="M6" s="1663"/>
      <c r="N6" s="1663"/>
      <c r="O6" s="1663"/>
      <c r="P6" s="1663"/>
      <c r="Q6" s="1663"/>
      <c r="R6" s="1663"/>
      <c r="S6" s="1663"/>
    </row>
    <row r="7" spans="1:31" ht="5.85" customHeight="1">
      <c r="C7" s="835"/>
      <c r="D7" s="835"/>
      <c r="E7" s="835"/>
      <c r="F7" s="835"/>
      <c r="G7" s="835"/>
      <c r="H7" s="835"/>
      <c r="I7" s="835"/>
      <c r="J7" s="835"/>
      <c r="K7" s="835"/>
      <c r="L7" s="835"/>
      <c r="M7" s="835"/>
      <c r="N7" s="835"/>
      <c r="O7" s="835"/>
      <c r="P7" s="835"/>
      <c r="Q7" s="836"/>
      <c r="R7" s="835"/>
      <c r="S7" s="835"/>
    </row>
    <row r="8" spans="1:31" ht="13.5" thickBot="1">
      <c r="A8" s="893"/>
      <c r="B8" s="893"/>
      <c r="C8" s="835"/>
      <c r="D8" s="835"/>
      <c r="E8" s="835"/>
      <c r="F8" s="835"/>
      <c r="G8" s="835"/>
      <c r="H8" s="835"/>
      <c r="I8" s="835"/>
      <c r="J8" s="835"/>
      <c r="K8" s="835"/>
      <c r="L8" s="835"/>
      <c r="M8" s="835"/>
      <c r="N8" s="835"/>
      <c r="O8" s="835"/>
      <c r="P8" s="835"/>
      <c r="Q8" s="835"/>
      <c r="R8" s="835"/>
      <c r="S8" s="835"/>
    </row>
    <row r="9" spans="1:31" ht="18.75" thickBot="1">
      <c r="A9" s="893"/>
      <c r="B9" s="893"/>
      <c r="C9" s="837" t="s">
        <v>378</v>
      </c>
      <c r="D9" s="838"/>
      <c r="E9" s="838"/>
      <c r="F9" s="838"/>
      <c r="G9" s="838"/>
      <c r="H9" s="838"/>
      <c r="I9" s="838"/>
      <c r="J9" s="838"/>
      <c r="K9" s="838"/>
      <c r="L9" s="838"/>
      <c r="M9" s="838"/>
      <c r="N9" s="838"/>
      <c r="O9" s="838"/>
      <c r="P9" s="838"/>
      <c r="Q9" s="838"/>
      <c r="R9" s="839"/>
      <c r="S9" s="835"/>
    </row>
    <row r="10" spans="1:31" ht="13.5" thickBot="1">
      <c r="A10" s="712" t="s">
        <v>380</v>
      </c>
      <c r="B10" s="712" t="s">
        <v>381</v>
      </c>
      <c r="C10" s="840"/>
      <c r="D10" s="841" t="s">
        <v>326</v>
      </c>
      <c r="E10" s="842" t="s">
        <v>329</v>
      </c>
      <c r="F10" s="842" t="s">
        <v>330</v>
      </c>
      <c r="G10" s="842" t="s">
        <v>333</v>
      </c>
      <c r="H10" s="842" t="s">
        <v>335</v>
      </c>
      <c r="I10" s="842" t="s">
        <v>336</v>
      </c>
      <c r="J10" s="842" t="s">
        <v>338</v>
      </c>
      <c r="K10" s="842" t="s">
        <v>345</v>
      </c>
      <c r="L10" s="842" t="s">
        <v>346</v>
      </c>
      <c r="M10" s="842" t="s">
        <v>347</v>
      </c>
      <c r="N10" s="842" t="s">
        <v>348</v>
      </c>
      <c r="O10" s="842" t="s">
        <v>349</v>
      </c>
      <c r="P10" s="843" t="s">
        <v>350</v>
      </c>
      <c r="Q10" s="843" t="s">
        <v>353</v>
      </c>
      <c r="R10" s="844" t="s">
        <v>379</v>
      </c>
      <c r="S10" s="835"/>
    </row>
    <row r="11" spans="1:31" ht="14.25">
      <c r="C11" s="845" t="s">
        <v>382</v>
      </c>
      <c r="D11" s="846"/>
      <c r="E11" s="847"/>
      <c r="F11" s="847"/>
      <c r="G11" s="847"/>
      <c r="H11" s="847"/>
      <c r="I11" s="847"/>
      <c r="J11" s="847"/>
      <c r="K11" s="847"/>
      <c r="L11" s="847"/>
      <c r="M11" s="847"/>
      <c r="N11" s="847"/>
      <c r="O11" s="847"/>
      <c r="P11" s="847"/>
      <c r="Q11" s="847"/>
      <c r="R11" s="848"/>
      <c r="S11" s="835"/>
    </row>
    <row r="12" spans="1:31">
      <c r="C12" s="849" t="s">
        <v>383</v>
      </c>
      <c r="D12" s="894">
        <v>61</v>
      </c>
      <c r="E12" s="895">
        <v>87.397800000000004</v>
      </c>
      <c r="F12" s="895">
        <v>77.760000000000005</v>
      </c>
      <c r="G12" s="895">
        <v>74.459999999999994</v>
      </c>
      <c r="H12" s="895">
        <v>123.92</v>
      </c>
      <c r="I12" s="895">
        <v>61</v>
      </c>
      <c r="J12" s="895">
        <v>127.33</v>
      </c>
      <c r="K12" s="895">
        <v>83</v>
      </c>
      <c r="L12" s="895">
        <v>99.95</v>
      </c>
      <c r="M12" s="895">
        <v>153.21420000000001</v>
      </c>
      <c r="N12" s="895" t="e">
        <v>#N/A</v>
      </c>
      <c r="O12" s="895">
        <v>39.631799999999998</v>
      </c>
      <c r="P12" s="896" t="e">
        <v>#N/A</v>
      </c>
      <c r="Q12" s="896" t="e">
        <v>#N/A</v>
      </c>
      <c r="R12" s="897">
        <v>88.930899999999994</v>
      </c>
      <c r="S12" s="835"/>
    </row>
    <row r="13" spans="1:31">
      <c r="A13" s="898"/>
      <c r="B13" s="898"/>
      <c r="C13" s="850" t="s">
        <v>384</v>
      </c>
      <c r="D13" s="899">
        <v>63.17</v>
      </c>
      <c r="E13" s="900">
        <v>87.383499999999998</v>
      </c>
      <c r="F13" s="900">
        <v>81.91</v>
      </c>
      <c r="G13" s="900">
        <v>90.51</v>
      </c>
      <c r="H13" s="900">
        <v>123.41</v>
      </c>
      <c r="I13" s="900">
        <v>61</v>
      </c>
      <c r="J13" s="900">
        <v>127.14</v>
      </c>
      <c r="K13" s="900">
        <v>83</v>
      </c>
      <c r="L13" s="900">
        <v>142.69</v>
      </c>
      <c r="M13" s="900">
        <v>166.94300000000001</v>
      </c>
      <c r="N13" s="900" t="e">
        <v>#N/A</v>
      </c>
      <c r="O13" s="900">
        <v>44.599499999999999</v>
      </c>
      <c r="P13" s="901" t="e">
        <v>#N/A</v>
      </c>
      <c r="Q13" s="901" t="e">
        <v>#N/A</v>
      </c>
      <c r="R13" s="902">
        <v>94.399000000000001</v>
      </c>
      <c r="S13" s="835"/>
    </row>
    <row r="14" spans="1:31">
      <c r="A14" s="898"/>
      <c r="B14" s="898"/>
      <c r="C14" s="851" t="s">
        <v>385</v>
      </c>
      <c r="D14" s="903">
        <v>2.1700000000000017</v>
      </c>
      <c r="E14" s="904">
        <v>1.4300000000005753E-2</v>
      </c>
      <c r="F14" s="904">
        <v>-4.1499999999999915</v>
      </c>
      <c r="G14" s="904">
        <v>-16.050000000000011</v>
      </c>
      <c r="H14" s="904">
        <v>0.51000000000000512</v>
      </c>
      <c r="I14" s="904">
        <v>0</v>
      </c>
      <c r="J14" s="904">
        <v>0.18999999999999773</v>
      </c>
      <c r="K14" s="904">
        <v>0</v>
      </c>
      <c r="L14" s="904">
        <v>-42.739999999999995</v>
      </c>
      <c r="M14" s="904">
        <v>-13.728800000000007</v>
      </c>
      <c r="N14" s="905" t="e">
        <v>#N/A</v>
      </c>
      <c r="O14" s="904">
        <v>-4.9677000000000007</v>
      </c>
      <c r="P14" s="906"/>
      <c r="Q14" s="907"/>
      <c r="R14" s="908">
        <v>-5.4681000000000068</v>
      </c>
      <c r="S14" s="835"/>
    </row>
    <row r="15" spans="1:31">
      <c r="A15" s="909"/>
      <c r="B15" s="909"/>
      <c r="C15" s="851" t="s">
        <v>386</v>
      </c>
      <c r="D15" s="852">
        <v>68.592581431201083</v>
      </c>
      <c r="E15" s="853">
        <v>98.276077268980757</v>
      </c>
      <c r="F15" s="853">
        <v>87.438674296560606</v>
      </c>
      <c r="G15" s="853">
        <v>83.727928087987408</v>
      </c>
      <c r="H15" s="853">
        <v>139.3441424746629</v>
      </c>
      <c r="I15" s="853">
        <v>68.592581431201083</v>
      </c>
      <c r="J15" s="853">
        <v>143.17858022352186</v>
      </c>
      <c r="K15" s="853">
        <v>93.330889488355567</v>
      </c>
      <c r="L15" s="853">
        <v>112.39063137784507</v>
      </c>
      <c r="M15" s="853">
        <v>172.28454901502178</v>
      </c>
      <c r="N15" s="853"/>
      <c r="O15" s="853">
        <v>44.564712602706145</v>
      </c>
      <c r="P15" s="854"/>
      <c r="Q15" s="854"/>
      <c r="R15" s="855"/>
      <c r="S15" s="835"/>
    </row>
    <row r="16" spans="1:31">
      <c r="A16" s="712" t="s">
        <v>380</v>
      </c>
      <c r="B16" s="712" t="s">
        <v>388</v>
      </c>
      <c r="C16" s="856" t="s">
        <v>387</v>
      </c>
      <c r="D16" s="857">
        <v>3</v>
      </c>
      <c r="E16" s="858">
        <v>3.15</v>
      </c>
      <c r="F16" s="858">
        <v>21.9</v>
      </c>
      <c r="G16" s="858">
        <v>8.1300000000000008</v>
      </c>
      <c r="H16" s="858">
        <v>4.53</v>
      </c>
      <c r="I16" s="858">
        <v>19.02</v>
      </c>
      <c r="J16" s="858">
        <v>10.45</v>
      </c>
      <c r="K16" s="858">
        <v>8.76</v>
      </c>
      <c r="L16" s="858">
        <v>2.93</v>
      </c>
      <c r="M16" s="858">
        <v>11.87</v>
      </c>
      <c r="N16" s="858">
        <v>0</v>
      </c>
      <c r="O16" s="858">
        <v>6.26</v>
      </c>
      <c r="P16" s="859"/>
      <c r="Q16" s="860"/>
      <c r="R16" s="861">
        <v>100.00000000000003</v>
      </c>
      <c r="S16" s="835"/>
    </row>
    <row r="17" spans="1:19" ht="14.25">
      <c r="C17" s="845" t="s">
        <v>389</v>
      </c>
      <c r="D17" s="862"/>
      <c r="E17" s="863"/>
      <c r="F17" s="863"/>
      <c r="G17" s="863"/>
      <c r="H17" s="863"/>
      <c r="I17" s="863"/>
      <c r="J17" s="863"/>
      <c r="K17" s="863"/>
      <c r="L17" s="863"/>
      <c r="M17" s="863"/>
      <c r="N17" s="863"/>
      <c r="O17" s="863"/>
      <c r="P17" s="863"/>
      <c r="Q17" s="863"/>
      <c r="R17" s="864"/>
      <c r="S17" s="835"/>
    </row>
    <row r="18" spans="1:19">
      <c r="C18" s="849" t="s">
        <v>383</v>
      </c>
      <c r="D18" s="894" t="e">
        <v>#N/A</v>
      </c>
      <c r="E18" s="895" t="e">
        <v>#N/A</v>
      </c>
      <c r="F18" s="895" t="e">
        <v>#N/A</v>
      </c>
      <c r="G18" s="895" t="e">
        <v>#N/A</v>
      </c>
      <c r="H18" s="895" t="e">
        <v>#N/A</v>
      </c>
      <c r="I18" s="895" t="e">
        <v>#N/A</v>
      </c>
      <c r="J18" s="895" t="e">
        <v>#N/A</v>
      </c>
      <c r="K18" s="895" t="e">
        <v>#N/A</v>
      </c>
      <c r="L18" s="895" t="e">
        <v>#N/A</v>
      </c>
      <c r="M18" s="895" t="e">
        <v>#N/A</v>
      </c>
      <c r="N18" s="895" t="e">
        <v>#N/A</v>
      </c>
      <c r="O18" s="895" t="e">
        <v>#N/A</v>
      </c>
      <c r="P18" s="896"/>
      <c r="Q18" s="896"/>
      <c r="R18" s="897" t="e">
        <v>#N/A</v>
      </c>
      <c r="S18" s="835"/>
    </row>
    <row r="19" spans="1:19">
      <c r="A19" s="898"/>
      <c r="B19" s="898"/>
      <c r="C19" s="850" t="s">
        <v>384</v>
      </c>
      <c r="D19" s="899">
        <v>349.44</v>
      </c>
      <c r="E19" s="900">
        <v>164.60220000000001</v>
      </c>
      <c r="F19" s="900">
        <v>195.8</v>
      </c>
      <c r="G19" s="900">
        <v>204.74</v>
      </c>
      <c r="H19" s="900">
        <v>247.59</v>
      </c>
      <c r="I19" s="900">
        <v>183</v>
      </c>
      <c r="J19" s="900">
        <v>258.95</v>
      </c>
      <c r="K19" s="900">
        <v>201</v>
      </c>
      <c r="L19" s="900">
        <v>273.69</v>
      </c>
      <c r="M19" s="900">
        <v>230.44560000000001</v>
      </c>
      <c r="N19" s="900" t="e">
        <v>#N/A</v>
      </c>
      <c r="O19" s="900">
        <v>367.69889999999998</v>
      </c>
      <c r="P19" s="901"/>
      <c r="Q19" s="901"/>
      <c r="R19" s="902">
        <v>222.7141</v>
      </c>
      <c r="S19" s="835"/>
    </row>
    <row r="20" spans="1:19">
      <c r="A20" s="898"/>
      <c r="B20" s="898"/>
      <c r="C20" s="851" t="s">
        <v>385</v>
      </c>
      <c r="D20" s="903" t="e">
        <v>#N/A</v>
      </c>
      <c r="E20" s="905" t="e">
        <v>#N/A</v>
      </c>
      <c r="F20" s="904" t="e">
        <v>#N/A</v>
      </c>
      <c r="G20" s="904" t="e">
        <v>#N/A</v>
      </c>
      <c r="H20" s="904" t="e">
        <v>#N/A</v>
      </c>
      <c r="I20" s="904" t="e">
        <v>#N/A</v>
      </c>
      <c r="J20" s="904" t="e">
        <v>#N/A</v>
      </c>
      <c r="K20" s="904" t="e">
        <v>#N/A</v>
      </c>
      <c r="L20" s="904" t="e">
        <v>#N/A</v>
      </c>
      <c r="M20" s="904" t="e">
        <v>#N/A</v>
      </c>
      <c r="N20" s="905">
        <v>0</v>
      </c>
      <c r="O20" s="904" t="e">
        <v>#N/A</v>
      </c>
      <c r="P20" s="906"/>
      <c r="Q20" s="907"/>
      <c r="R20" s="908" t="e">
        <v>#N/A</v>
      </c>
      <c r="S20" s="835"/>
    </row>
    <row r="21" spans="1:19">
      <c r="A21" s="909"/>
      <c r="B21" s="909"/>
      <c r="C21" s="851" t="s">
        <v>386</v>
      </c>
      <c r="D21" s="852" t="e">
        <v>#N/A</v>
      </c>
      <c r="E21" s="865" t="e">
        <v>#N/A</v>
      </c>
      <c r="F21" s="853" t="e">
        <v>#N/A</v>
      </c>
      <c r="G21" s="853" t="e">
        <v>#N/A</v>
      </c>
      <c r="H21" s="853" t="e">
        <v>#N/A</v>
      </c>
      <c r="I21" s="853" t="e">
        <v>#N/A</v>
      </c>
      <c r="J21" s="853" t="e">
        <v>#N/A</v>
      </c>
      <c r="K21" s="853" t="e">
        <v>#N/A</v>
      </c>
      <c r="L21" s="853" t="e">
        <v>#N/A</v>
      </c>
      <c r="M21" s="853" t="e">
        <v>#N/A</v>
      </c>
      <c r="N21" s="853"/>
      <c r="O21" s="853" t="e">
        <v>#N/A</v>
      </c>
      <c r="P21" s="854"/>
      <c r="Q21" s="854"/>
      <c r="R21" s="855"/>
      <c r="S21" s="835"/>
    </row>
    <row r="22" spans="1:19" ht="13.5" thickBot="1">
      <c r="C22" s="866" t="s">
        <v>387</v>
      </c>
      <c r="D22" s="867">
        <v>3.43</v>
      </c>
      <c r="E22" s="868">
        <v>2.4</v>
      </c>
      <c r="F22" s="868">
        <v>16.91</v>
      </c>
      <c r="G22" s="868">
        <v>8.85</v>
      </c>
      <c r="H22" s="868">
        <v>10.82</v>
      </c>
      <c r="I22" s="868">
        <v>27.44</v>
      </c>
      <c r="J22" s="868">
        <v>8.34</v>
      </c>
      <c r="K22" s="868">
        <v>5.99</v>
      </c>
      <c r="L22" s="868">
        <v>2.66</v>
      </c>
      <c r="M22" s="868">
        <v>8.89</v>
      </c>
      <c r="N22" s="868">
        <v>0</v>
      </c>
      <c r="O22" s="868">
        <v>4.26</v>
      </c>
      <c r="P22" s="869"/>
      <c r="Q22" s="870"/>
      <c r="R22" s="871">
        <v>99.990000000000009</v>
      </c>
      <c r="S22" s="835"/>
    </row>
    <row r="23" spans="1:19" ht="13.5" thickBot="1">
      <c r="A23" s="893"/>
      <c r="B23" s="893"/>
      <c r="C23" s="835"/>
      <c r="D23" s="835"/>
      <c r="E23" s="835"/>
      <c r="F23" s="835"/>
      <c r="G23" s="835"/>
      <c r="H23" s="835"/>
      <c r="I23" s="835"/>
      <c r="J23" s="835"/>
      <c r="K23" s="835"/>
      <c r="L23" s="835"/>
      <c r="M23" s="835"/>
      <c r="N23" s="835"/>
      <c r="O23" s="835"/>
      <c r="P23" s="835"/>
      <c r="Q23" s="835"/>
      <c r="R23" s="835"/>
      <c r="S23" s="835"/>
    </row>
    <row r="24" spans="1:19" ht="18.75" thickBot="1">
      <c r="A24" s="893"/>
      <c r="B24" s="893"/>
      <c r="C24" s="872" t="s">
        <v>390</v>
      </c>
      <c r="D24" s="838"/>
      <c r="E24" s="838"/>
      <c r="F24" s="838"/>
      <c r="G24" s="838"/>
      <c r="H24" s="838"/>
      <c r="I24" s="838"/>
      <c r="J24" s="838"/>
      <c r="K24" s="838"/>
      <c r="L24" s="838"/>
      <c r="M24" s="838"/>
      <c r="N24" s="838"/>
      <c r="O24" s="838"/>
      <c r="P24" s="838"/>
      <c r="Q24" s="838"/>
      <c r="R24" s="839"/>
      <c r="S24" s="835"/>
    </row>
    <row r="25" spans="1:19" ht="13.5" thickBot="1">
      <c r="A25" s="712" t="s">
        <v>391</v>
      </c>
      <c r="B25" s="712" t="s">
        <v>392</v>
      </c>
      <c r="C25" s="840"/>
      <c r="D25" s="841" t="s">
        <v>326</v>
      </c>
      <c r="E25" s="842" t="s">
        <v>329</v>
      </c>
      <c r="F25" s="842" t="s">
        <v>330</v>
      </c>
      <c r="G25" s="842" t="s">
        <v>333</v>
      </c>
      <c r="H25" s="842" t="s">
        <v>335</v>
      </c>
      <c r="I25" s="842" t="s">
        <v>336</v>
      </c>
      <c r="J25" s="842" t="s">
        <v>338</v>
      </c>
      <c r="K25" s="842" t="s">
        <v>345</v>
      </c>
      <c r="L25" s="842" t="s">
        <v>346</v>
      </c>
      <c r="M25" s="842" t="s">
        <v>347</v>
      </c>
      <c r="N25" s="842" t="s">
        <v>348</v>
      </c>
      <c r="O25" s="842" t="s">
        <v>349</v>
      </c>
      <c r="P25" s="843" t="s">
        <v>350</v>
      </c>
      <c r="Q25" s="843" t="s">
        <v>353</v>
      </c>
      <c r="R25" s="844" t="s">
        <v>379</v>
      </c>
      <c r="S25" s="835"/>
    </row>
    <row r="26" spans="1:19" ht="14.25">
      <c r="C26" s="845" t="s">
        <v>393</v>
      </c>
      <c r="D26" s="846"/>
      <c r="E26" s="847"/>
      <c r="F26" s="847"/>
      <c r="G26" s="847"/>
      <c r="H26" s="847"/>
      <c r="I26" s="847"/>
      <c r="J26" s="847"/>
      <c r="K26" s="847"/>
      <c r="L26" s="847"/>
      <c r="M26" s="847"/>
      <c r="N26" s="847"/>
      <c r="O26" s="847"/>
      <c r="P26" s="847"/>
      <c r="Q26" s="847"/>
      <c r="R26" s="848"/>
      <c r="S26" s="835"/>
    </row>
    <row r="27" spans="1:19">
      <c r="C27" s="849" t="s">
        <v>394</v>
      </c>
      <c r="D27" s="894">
        <v>4.5</v>
      </c>
      <c r="E27" s="895"/>
      <c r="F27" s="895"/>
      <c r="G27" s="895">
        <v>2.39</v>
      </c>
      <c r="H27" s="895">
        <v>2.95</v>
      </c>
      <c r="I27" s="895">
        <v>3.37</v>
      </c>
      <c r="J27" s="895">
        <v>3.33</v>
      </c>
      <c r="K27" s="895"/>
      <c r="L27" s="895">
        <v>2.42</v>
      </c>
      <c r="M27" s="895"/>
      <c r="N27" s="895"/>
      <c r="O27" s="895"/>
      <c r="P27" s="896"/>
      <c r="Q27" s="896">
        <v>2.6518999999999999</v>
      </c>
      <c r="R27" s="897">
        <v>3.1149</v>
      </c>
      <c r="S27" s="835"/>
    </row>
    <row r="28" spans="1:19">
      <c r="A28" s="898"/>
      <c r="B28" s="898"/>
      <c r="C28" s="850" t="s">
        <v>384</v>
      </c>
      <c r="D28" s="899">
        <v>4.5</v>
      </c>
      <c r="E28" s="873"/>
      <c r="F28" s="874"/>
      <c r="G28" s="874">
        <v>2.42</v>
      </c>
      <c r="H28" s="874">
        <v>2.94</v>
      </c>
      <c r="I28" s="874">
        <v>3.39</v>
      </c>
      <c r="J28" s="874">
        <v>3.33</v>
      </c>
      <c r="K28" s="874"/>
      <c r="L28" s="874">
        <v>2.62</v>
      </c>
      <c r="M28" s="874"/>
      <c r="N28" s="874"/>
      <c r="O28" s="874"/>
      <c r="P28" s="875"/>
      <c r="Q28" s="875">
        <v>2.6518999999999999</v>
      </c>
      <c r="R28" s="902">
        <v>3.1162000000000001</v>
      </c>
      <c r="S28" s="835"/>
    </row>
    <row r="29" spans="1:19">
      <c r="A29" s="898"/>
      <c r="B29" s="898"/>
      <c r="C29" s="851" t="s">
        <v>385</v>
      </c>
      <c r="D29" s="903">
        <v>0</v>
      </c>
      <c r="E29" s="905"/>
      <c r="F29" s="904"/>
      <c r="G29" s="904">
        <v>-2.9999999999999805E-2</v>
      </c>
      <c r="H29" s="904">
        <v>1.0000000000000231E-2</v>
      </c>
      <c r="I29" s="904">
        <v>-2.0000000000000018E-2</v>
      </c>
      <c r="J29" s="904">
        <v>0</v>
      </c>
      <c r="K29" s="904"/>
      <c r="L29" s="904">
        <v>-0.20000000000000018</v>
      </c>
      <c r="M29" s="904"/>
      <c r="N29" s="905"/>
      <c r="O29" s="905"/>
      <c r="P29" s="907"/>
      <c r="Q29" s="906">
        <v>0</v>
      </c>
      <c r="R29" s="908">
        <v>-1.3000000000000789E-3</v>
      </c>
      <c r="S29" s="835"/>
    </row>
    <row r="30" spans="1:19">
      <c r="A30" s="909"/>
      <c r="B30" s="909"/>
      <c r="C30" s="851" t="s">
        <v>386</v>
      </c>
      <c r="D30" s="852">
        <v>144.46691707598958</v>
      </c>
      <c r="E30" s="865"/>
      <c r="F30" s="853"/>
      <c r="G30" s="853">
        <v>76.727984847025581</v>
      </c>
      <c r="H30" s="853">
        <v>94.706090083148737</v>
      </c>
      <c r="I30" s="853">
        <v>108.18966901024109</v>
      </c>
      <c r="J30" s="853">
        <v>106.9055186362323</v>
      </c>
      <c r="K30" s="853"/>
      <c r="L30" s="853">
        <v>77.691097627532173</v>
      </c>
      <c r="M30" s="853"/>
      <c r="N30" s="853"/>
      <c r="O30" s="853"/>
      <c r="P30" s="854"/>
      <c r="Q30" s="854">
        <v>85.135959420848181</v>
      </c>
      <c r="R30" s="876"/>
      <c r="S30" s="835"/>
    </row>
    <row r="31" spans="1:19">
      <c r="A31" s="712" t="s">
        <v>391</v>
      </c>
      <c r="B31" s="712" t="s">
        <v>395</v>
      </c>
      <c r="C31" s="856" t="s">
        <v>387</v>
      </c>
      <c r="D31" s="857">
        <v>5.49</v>
      </c>
      <c r="E31" s="858"/>
      <c r="F31" s="858"/>
      <c r="G31" s="858">
        <v>20.59</v>
      </c>
      <c r="H31" s="858">
        <v>6.71</v>
      </c>
      <c r="I31" s="858">
        <v>45.97</v>
      </c>
      <c r="J31" s="858">
        <v>7.95</v>
      </c>
      <c r="K31" s="858"/>
      <c r="L31" s="858">
        <v>4.55</v>
      </c>
      <c r="M31" s="858"/>
      <c r="N31" s="858"/>
      <c r="O31" s="858"/>
      <c r="P31" s="859"/>
      <c r="Q31" s="860">
        <v>4.5</v>
      </c>
      <c r="R31" s="861">
        <v>99.99</v>
      </c>
      <c r="S31" s="835"/>
    </row>
    <row r="32" spans="1:19" ht="14.25">
      <c r="C32" s="845" t="s">
        <v>396</v>
      </c>
      <c r="D32" s="862"/>
      <c r="E32" s="863"/>
      <c r="F32" s="863"/>
      <c r="G32" s="863"/>
      <c r="H32" s="863"/>
      <c r="I32" s="863"/>
      <c r="J32" s="863"/>
      <c r="K32" s="863"/>
      <c r="L32" s="863"/>
      <c r="M32" s="863"/>
      <c r="N32" s="863"/>
      <c r="O32" s="863"/>
      <c r="P32" s="863"/>
      <c r="Q32" s="863"/>
      <c r="R32" s="864"/>
      <c r="S32" s="835"/>
    </row>
    <row r="33" spans="1:19">
      <c r="C33" s="849" t="s">
        <v>394</v>
      </c>
      <c r="D33" s="894">
        <v>4.32</v>
      </c>
      <c r="E33" s="895"/>
      <c r="F33" s="895">
        <v>4.4400000000000004</v>
      </c>
      <c r="G33" s="895">
        <v>2.21</v>
      </c>
      <c r="H33" s="895" t="e">
        <v>#N/A</v>
      </c>
      <c r="I33" s="895">
        <v>3.28</v>
      </c>
      <c r="J33" s="895">
        <v>3.59</v>
      </c>
      <c r="K33" s="895"/>
      <c r="L33" s="895">
        <v>2.42</v>
      </c>
      <c r="M33" s="895"/>
      <c r="N33" s="895"/>
      <c r="O33" s="895"/>
      <c r="P33" s="896"/>
      <c r="Q33" s="896">
        <v>2.4018000000000002</v>
      </c>
      <c r="R33" s="897">
        <v>3.3380000000000001</v>
      </c>
      <c r="S33" s="835"/>
    </row>
    <row r="34" spans="1:19">
      <c r="A34" s="898"/>
      <c r="B34" s="898"/>
      <c r="C34" s="850" t="s">
        <v>384</v>
      </c>
      <c r="D34" s="899">
        <v>4.32</v>
      </c>
      <c r="E34" s="900"/>
      <c r="F34" s="900">
        <v>4.3899999999999997</v>
      </c>
      <c r="G34" s="900">
        <v>2.16</v>
      </c>
      <c r="H34" s="900" t="e">
        <v>#N/A</v>
      </c>
      <c r="I34" s="900">
        <v>3.28</v>
      </c>
      <c r="J34" s="900">
        <v>3.57</v>
      </c>
      <c r="K34" s="900"/>
      <c r="L34" s="900">
        <v>2.31</v>
      </c>
      <c r="M34" s="900"/>
      <c r="N34" s="900"/>
      <c r="O34" s="900"/>
      <c r="P34" s="901"/>
      <c r="Q34" s="901">
        <v>2.4018000000000002</v>
      </c>
      <c r="R34" s="902">
        <v>3.2702</v>
      </c>
      <c r="S34" s="835"/>
    </row>
    <row r="35" spans="1:19">
      <c r="A35" s="898"/>
      <c r="B35" s="898"/>
      <c r="C35" s="851" t="s">
        <v>385</v>
      </c>
      <c r="D35" s="903">
        <v>0</v>
      </c>
      <c r="E35" s="905"/>
      <c r="F35" s="904">
        <v>5.0000000000000711E-2</v>
      </c>
      <c r="G35" s="904">
        <v>4.9999999999999822E-2</v>
      </c>
      <c r="H35" s="904" t="e">
        <v>#N/A</v>
      </c>
      <c r="I35" s="904">
        <v>0</v>
      </c>
      <c r="J35" s="904">
        <v>2.0000000000000018E-2</v>
      </c>
      <c r="K35" s="904"/>
      <c r="L35" s="904">
        <v>0.10999999999999988</v>
      </c>
      <c r="M35" s="905"/>
      <c r="N35" s="905"/>
      <c r="O35" s="905"/>
      <c r="P35" s="907"/>
      <c r="Q35" s="906">
        <v>0</v>
      </c>
      <c r="R35" s="908">
        <v>6.7800000000000082E-2</v>
      </c>
      <c r="S35" s="835"/>
    </row>
    <row r="36" spans="1:19">
      <c r="A36" s="909"/>
      <c r="B36" s="909"/>
      <c r="C36" s="851" t="s">
        <v>386</v>
      </c>
      <c r="D36" s="852">
        <v>129.41881366087478</v>
      </c>
      <c r="E36" s="865"/>
      <c r="F36" s="853">
        <v>133.0137807070102</v>
      </c>
      <c r="G36" s="853">
        <v>66.207309766327143</v>
      </c>
      <c r="H36" s="853" t="e">
        <v>#N/A</v>
      </c>
      <c r="I36" s="853">
        <v>98.26243259436788</v>
      </c>
      <c r="J36" s="853">
        <v>107.54943079688435</v>
      </c>
      <c r="K36" s="853"/>
      <c r="L36" s="853">
        <v>72.498502097064105</v>
      </c>
      <c r="M36" s="853"/>
      <c r="N36" s="853"/>
      <c r="O36" s="853"/>
      <c r="P36" s="854"/>
      <c r="Q36" s="854">
        <v>71.953265428400243</v>
      </c>
      <c r="R36" s="855"/>
      <c r="S36" s="835"/>
    </row>
    <row r="37" spans="1:19">
      <c r="A37" s="712" t="s">
        <v>391</v>
      </c>
      <c r="B37" s="712" t="s">
        <v>397</v>
      </c>
      <c r="C37" s="856" t="s">
        <v>387</v>
      </c>
      <c r="D37" s="857">
        <v>2.95</v>
      </c>
      <c r="E37" s="858"/>
      <c r="F37" s="858">
        <v>25.08</v>
      </c>
      <c r="G37" s="858">
        <v>22.55</v>
      </c>
      <c r="H37" s="858">
        <v>0</v>
      </c>
      <c r="I37" s="858">
        <v>22.35</v>
      </c>
      <c r="J37" s="858">
        <v>16.63</v>
      </c>
      <c r="K37" s="858"/>
      <c r="L37" s="858">
        <v>4.67</v>
      </c>
      <c r="M37" s="858"/>
      <c r="N37" s="858"/>
      <c r="O37" s="858"/>
      <c r="P37" s="859"/>
      <c r="Q37" s="860">
        <v>3.44</v>
      </c>
      <c r="R37" s="861">
        <v>100</v>
      </c>
      <c r="S37" s="835"/>
    </row>
    <row r="38" spans="1:19" ht="14.25">
      <c r="C38" s="845" t="s">
        <v>398</v>
      </c>
      <c r="D38" s="862"/>
      <c r="E38" s="863"/>
      <c r="F38" s="863"/>
      <c r="G38" s="863"/>
      <c r="H38" s="863"/>
      <c r="I38" s="863"/>
      <c r="J38" s="863"/>
      <c r="K38" s="863"/>
      <c r="L38" s="863"/>
      <c r="M38" s="863"/>
      <c r="N38" s="863"/>
      <c r="O38" s="863"/>
      <c r="P38" s="863"/>
      <c r="Q38" s="863"/>
      <c r="R38" s="864"/>
      <c r="S38" s="835"/>
    </row>
    <row r="39" spans="1:19">
      <c r="C39" s="849" t="s">
        <v>394</v>
      </c>
      <c r="D39" s="894">
        <v>3.13</v>
      </c>
      <c r="E39" s="895"/>
      <c r="F39" s="895">
        <v>2.2799999999999998</v>
      </c>
      <c r="G39" s="895">
        <v>2.25</v>
      </c>
      <c r="H39" s="895" t="e">
        <v>#N/A</v>
      </c>
      <c r="I39" s="895">
        <v>3.16</v>
      </c>
      <c r="J39" s="895">
        <v>3</v>
      </c>
      <c r="K39" s="895"/>
      <c r="L39" s="895">
        <v>1.98</v>
      </c>
      <c r="M39" s="895"/>
      <c r="N39" s="895"/>
      <c r="O39" s="895"/>
      <c r="P39" s="896"/>
      <c r="Q39" s="896">
        <v>2.3014999999999999</v>
      </c>
      <c r="R39" s="897">
        <v>2.7237</v>
      </c>
      <c r="S39" s="835"/>
    </row>
    <row r="40" spans="1:19">
      <c r="A40" s="898"/>
      <c r="B40" s="898"/>
      <c r="C40" s="850" t="s">
        <v>384</v>
      </c>
      <c r="D40" s="899">
        <v>3.13</v>
      </c>
      <c r="E40" s="900"/>
      <c r="F40" s="900">
        <v>2.2799999999999998</v>
      </c>
      <c r="G40" s="900">
        <v>2.2000000000000002</v>
      </c>
      <c r="H40" s="900" t="e">
        <v>#N/A</v>
      </c>
      <c r="I40" s="900">
        <v>3.16</v>
      </c>
      <c r="J40" s="900">
        <v>3</v>
      </c>
      <c r="K40" s="900"/>
      <c r="L40" s="900">
        <v>2.27</v>
      </c>
      <c r="M40" s="900"/>
      <c r="N40" s="900"/>
      <c r="O40" s="900"/>
      <c r="P40" s="901"/>
      <c r="Q40" s="901">
        <v>2.3014999999999999</v>
      </c>
      <c r="R40" s="902">
        <v>2.7183999999999999</v>
      </c>
      <c r="S40" s="835"/>
    </row>
    <row r="41" spans="1:19">
      <c r="A41" s="898"/>
      <c r="B41" s="898"/>
      <c r="C41" s="851" t="s">
        <v>385</v>
      </c>
      <c r="D41" s="903">
        <v>0</v>
      </c>
      <c r="E41" s="905"/>
      <c r="F41" s="904">
        <v>0</v>
      </c>
      <c r="G41" s="904">
        <v>4.9999999999999822E-2</v>
      </c>
      <c r="H41" s="904" t="e">
        <v>#N/A</v>
      </c>
      <c r="I41" s="904">
        <v>0</v>
      </c>
      <c r="J41" s="904">
        <v>0</v>
      </c>
      <c r="K41" s="904"/>
      <c r="L41" s="904">
        <v>-0.29000000000000004</v>
      </c>
      <c r="M41" s="905"/>
      <c r="N41" s="905"/>
      <c r="O41" s="905"/>
      <c r="P41" s="907"/>
      <c r="Q41" s="906">
        <v>0</v>
      </c>
      <c r="R41" s="908">
        <v>5.3000000000000824E-3</v>
      </c>
      <c r="S41" s="835"/>
    </row>
    <row r="42" spans="1:19">
      <c r="A42" s="909"/>
      <c r="B42" s="909"/>
      <c r="C42" s="851" t="s">
        <v>386</v>
      </c>
      <c r="D42" s="852">
        <v>114.91720820942099</v>
      </c>
      <c r="E42" s="865"/>
      <c r="F42" s="853">
        <v>83.709659654146932</v>
      </c>
      <c r="G42" s="853">
        <v>82.608216763960783</v>
      </c>
      <c r="H42" s="853" t="e">
        <v>#N/A</v>
      </c>
      <c r="I42" s="853">
        <v>116.01865109960715</v>
      </c>
      <c r="J42" s="853">
        <v>110.14428901861439</v>
      </c>
      <c r="K42" s="853"/>
      <c r="L42" s="853">
        <v>72.695230752285482</v>
      </c>
      <c r="M42" s="853"/>
      <c r="N42" s="853"/>
      <c r="O42" s="853"/>
      <c r="P42" s="854"/>
      <c r="Q42" s="854">
        <v>84.499027058780328</v>
      </c>
      <c r="R42" s="855"/>
      <c r="S42" s="835"/>
    </row>
    <row r="43" spans="1:19" ht="13.5" thickBot="1">
      <c r="C43" s="866" t="s">
        <v>387</v>
      </c>
      <c r="D43" s="867">
        <v>5.08</v>
      </c>
      <c r="E43" s="868"/>
      <c r="F43" s="868">
        <v>25.3</v>
      </c>
      <c r="G43" s="868">
        <v>13.42</v>
      </c>
      <c r="H43" s="868">
        <v>0</v>
      </c>
      <c r="I43" s="868">
        <v>32.520000000000003</v>
      </c>
      <c r="J43" s="868">
        <v>14.6</v>
      </c>
      <c r="K43" s="868"/>
      <c r="L43" s="868">
        <v>3.63</v>
      </c>
      <c r="M43" s="868"/>
      <c r="N43" s="868"/>
      <c r="O43" s="868"/>
      <c r="P43" s="869"/>
      <c r="Q43" s="870">
        <v>2.93</v>
      </c>
      <c r="R43" s="871">
        <v>100</v>
      </c>
      <c r="S43" s="835"/>
    </row>
    <row r="44" spans="1:19" ht="13.5" thickBot="1">
      <c r="A44" s="893" t="s">
        <v>399</v>
      </c>
      <c r="B44" s="893" t="s">
        <v>400</v>
      </c>
      <c r="C44" s="835"/>
      <c r="D44" s="835"/>
      <c r="E44" s="835"/>
      <c r="F44" s="835"/>
      <c r="G44" s="835"/>
      <c r="H44" s="835"/>
      <c r="I44" s="835"/>
      <c r="J44" s="835"/>
      <c r="K44" s="835"/>
      <c r="L44" s="835"/>
      <c r="M44" s="835"/>
      <c r="N44" s="835"/>
      <c r="O44" s="835"/>
      <c r="P44" s="835"/>
      <c r="Q44" s="835"/>
      <c r="R44" s="835"/>
      <c r="S44" s="835"/>
    </row>
    <row r="45" spans="1:19" ht="18.75" thickBot="1">
      <c r="A45" s="893"/>
      <c r="B45" s="893"/>
      <c r="C45" s="837" t="s">
        <v>401</v>
      </c>
      <c r="D45" s="838"/>
      <c r="E45" s="838"/>
      <c r="F45" s="838"/>
      <c r="G45" s="838"/>
      <c r="H45" s="838"/>
      <c r="I45" s="838"/>
      <c r="J45" s="838"/>
      <c r="K45" s="838"/>
      <c r="L45" s="838"/>
      <c r="M45" s="838"/>
      <c r="N45" s="838"/>
      <c r="O45" s="838"/>
      <c r="P45" s="838"/>
      <c r="Q45" s="838"/>
      <c r="R45" s="839"/>
      <c r="S45" s="835"/>
    </row>
    <row r="46" spans="1:19" ht="13.5" thickBot="1">
      <c r="C46" s="840"/>
      <c r="D46" s="841" t="s">
        <v>326</v>
      </c>
      <c r="E46" s="842" t="s">
        <v>329</v>
      </c>
      <c r="F46" s="842" t="s">
        <v>330</v>
      </c>
      <c r="G46" s="842" t="s">
        <v>333</v>
      </c>
      <c r="H46" s="842" t="s">
        <v>335</v>
      </c>
      <c r="I46" s="842" t="s">
        <v>336</v>
      </c>
      <c r="J46" s="842" t="s">
        <v>338</v>
      </c>
      <c r="K46" s="842" t="s">
        <v>345</v>
      </c>
      <c r="L46" s="842" t="s">
        <v>346</v>
      </c>
      <c r="M46" s="842" t="s">
        <v>347</v>
      </c>
      <c r="N46" s="842" t="s">
        <v>348</v>
      </c>
      <c r="O46" s="842" t="s">
        <v>349</v>
      </c>
      <c r="P46" s="843" t="s">
        <v>350</v>
      </c>
      <c r="Q46" s="843" t="s">
        <v>353</v>
      </c>
      <c r="R46" s="844" t="s">
        <v>379</v>
      </c>
      <c r="S46" s="835"/>
    </row>
    <row r="47" spans="1:19">
      <c r="C47" s="877" t="s">
        <v>402</v>
      </c>
      <c r="D47" s="878">
        <v>713.25</v>
      </c>
      <c r="E47" s="879"/>
      <c r="F47" s="880">
        <v>591</v>
      </c>
      <c r="G47" s="880"/>
      <c r="H47" s="880"/>
      <c r="I47" s="880">
        <v>716</v>
      </c>
      <c r="J47" s="880">
        <v>585.5</v>
      </c>
      <c r="K47" s="879">
        <v>591.95000000000005</v>
      </c>
      <c r="L47" s="879"/>
      <c r="M47" s="879"/>
      <c r="N47" s="879">
        <v>448.76</v>
      </c>
      <c r="O47" s="879"/>
      <c r="P47" s="879">
        <v>439.52</v>
      </c>
      <c r="Q47" s="879"/>
      <c r="R47" s="881">
        <v>635.27499999999998</v>
      </c>
      <c r="S47" s="835"/>
    </row>
    <row r="48" spans="1:19">
      <c r="A48" s="898"/>
      <c r="B48" s="898"/>
      <c r="C48" s="882" t="s">
        <v>384</v>
      </c>
      <c r="D48" s="883">
        <v>709</v>
      </c>
      <c r="E48" s="884"/>
      <c r="F48" s="884">
        <v>589</v>
      </c>
      <c r="G48" s="884"/>
      <c r="H48" s="884"/>
      <c r="I48" s="884">
        <v>716</v>
      </c>
      <c r="J48" s="884">
        <v>651</v>
      </c>
      <c r="K48" s="884">
        <v>586.95000000000005</v>
      </c>
      <c r="L48" s="884"/>
      <c r="M48" s="884"/>
      <c r="N48" s="884">
        <v>457.61</v>
      </c>
      <c r="O48" s="884"/>
      <c r="P48" s="884">
        <v>437.29</v>
      </c>
      <c r="Q48" s="885"/>
      <c r="R48" s="886">
        <v>643.52390000000003</v>
      </c>
      <c r="S48" s="835"/>
    </row>
    <row r="49" spans="1:19">
      <c r="A49" s="898"/>
      <c r="B49" s="898"/>
      <c r="C49" s="851" t="s">
        <v>385</v>
      </c>
      <c r="D49" s="903">
        <v>4.25</v>
      </c>
      <c r="E49" s="905"/>
      <c r="F49" s="904">
        <v>2</v>
      </c>
      <c r="G49" s="904"/>
      <c r="H49" s="904"/>
      <c r="I49" s="904">
        <v>0</v>
      </c>
      <c r="J49" s="904">
        <v>-65.5</v>
      </c>
      <c r="K49" s="904">
        <v>5</v>
      </c>
      <c r="L49" s="904"/>
      <c r="M49" s="904"/>
      <c r="N49" s="904">
        <v>-8.8500000000000227</v>
      </c>
      <c r="O49" s="904"/>
      <c r="P49" s="904">
        <v>2.2299999999999613</v>
      </c>
      <c r="Q49" s="907"/>
      <c r="R49" s="908">
        <v>-8.2489000000000487</v>
      </c>
      <c r="S49" s="835"/>
    </row>
    <row r="50" spans="1:19">
      <c r="A50" s="909"/>
      <c r="B50" s="909"/>
      <c r="C50" s="851" t="s">
        <v>386</v>
      </c>
      <c r="D50" s="852">
        <v>112.27421195545237</v>
      </c>
      <c r="E50" s="853"/>
      <c r="F50" s="853">
        <v>93.030577309039401</v>
      </c>
      <c r="G50" s="853"/>
      <c r="H50" s="853"/>
      <c r="I50" s="853">
        <v>112.70709535240644</v>
      </c>
      <c r="J50" s="853">
        <v>92.164810515131251</v>
      </c>
      <c r="K50" s="853">
        <v>93.180118846168995</v>
      </c>
      <c r="L50" s="853"/>
      <c r="M50" s="853"/>
      <c r="N50" s="853">
        <v>70.640273897131166</v>
      </c>
      <c r="O50" s="853"/>
      <c r="P50" s="853">
        <v>69.185785683365481</v>
      </c>
      <c r="Q50" s="854"/>
      <c r="R50" s="876"/>
      <c r="S50" s="835"/>
    </row>
    <row r="51" spans="1:19" ht="13.5" thickBot="1">
      <c r="C51" s="866" t="s">
        <v>387</v>
      </c>
      <c r="D51" s="867">
        <v>7.44</v>
      </c>
      <c r="E51" s="868"/>
      <c r="F51" s="868">
        <v>8.1</v>
      </c>
      <c r="G51" s="868"/>
      <c r="H51" s="868"/>
      <c r="I51" s="868">
        <v>30.78</v>
      </c>
      <c r="J51" s="868">
        <v>15.61</v>
      </c>
      <c r="K51" s="868">
        <v>36.520000000000003</v>
      </c>
      <c r="L51" s="868"/>
      <c r="M51" s="868"/>
      <c r="N51" s="868">
        <v>1.22</v>
      </c>
      <c r="O51" s="868"/>
      <c r="P51" s="869">
        <v>0.33</v>
      </c>
      <c r="Q51" s="870"/>
      <c r="R51" s="871">
        <v>100</v>
      </c>
      <c r="S51" s="835"/>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L20" sqref="L20"/>
    </sheetView>
  </sheetViews>
  <sheetFormatPr defaultRowHeight="12.75"/>
  <cols>
    <col min="1" max="1" width="18.85546875" style="1150" customWidth="1"/>
    <col min="2" max="2" width="14.28515625" style="1150" customWidth="1"/>
    <col min="3" max="3" width="13.7109375" style="1150" customWidth="1"/>
    <col min="4" max="4" width="15" style="1150" customWidth="1"/>
    <col min="5" max="5" width="14.28515625" style="1150" customWidth="1"/>
    <col min="6" max="6" width="18.42578125" style="1150" customWidth="1"/>
    <col min="7" max="7" width="9.140625" style="1150"/>
    <col min="8" max="8" width="18.85546875" style="1150" bestFit="1" customWidth="1"/>
    <col min="9" max="9" width="12.5703125" style="1150" customWidth="1"/>
    <col min="10" max="251" width="9.140625" style="1150"/>
    <col min="252" max="252" width="4.42578125" style="1150" customWidth="1"/>
    <col min="253" max="253" width="20.85546875" style="1150" customWidth="1"/>
    <col min="254" max="255" width="12" style="1150" customWidth="1"/>
    <col min="256" max="256" width="14.5703125" style="1150" customWidth="1"/>
    <col min="257" max="257" width="12.42578125" style="1150" customWidth="1"/>
    <col min="258" max="258" width="19.7109375" style="1150" customWidth="1"/>
    <col min="259" max="259" width="9.140625" style="1150"/>
    <col min="260" max="260" width="16.85546875" style="1150" customWidth="1"/>
    <col min="261" max="261" width="12.5703125" style="1150" customWidth="1"/>
    <col min="262" max="262" width="11.7109375" style="1150" customWidth="1"/>
    <col min="263" max="263" width="12.28515625" style="1150" customWidth="1"/>
    <col min="264" max="507" width="9.140625" style="1150"/>
    <col min="508" max="508" width="4.42578125" style="1150" customWidth="1"/>
    <col min="509" max="509" width="20.85546875" style="1150" customWidth="1"/>
    <col min="510" max="511" width="12" style="1150" customWidth="1"/>
    <col min="512" max="512" width="14.5703125" style="1150" customWidth="1"/>
    <col min="513" max="513" width="12.42578125" style="1150" customWidth="1"/>
    <col min="514" max="514" width="19.7109375" style="1150" customWidth="1"/>
    <col min="515" max="515" width="9.140625" style="1150"/>
    <col min="516" max="516" width="16.85546875" style="1150" customWidth="1"/>
    <col min="517" max="517" width="12.5703125" style="1150" customWidth="1"/>
    <col min="518" max="518" width="11.7109375" style="1150" customWidth="1"/>
    <col min="519" max="519" width="12.28515625" style="1150" customWidth="1"/>
    <col min="520" max="763" width="9.140625" style="1150"/>
    <col min="764" max="764" width="4.42578125" style="1150" customWidth="1"/>
    <col min="765" max="765" width="20.85546875" style="1150" customWidth="1"/>
    <col min="766" max="767" width="12" style="1150" customWidth="1"/>
    <col min="768" max="768" width="14.5703125" style="1150" customWidth="1"/>
    <col min="769" max="769" width="12.42578125" style="1150" customWidth="1"/>
    <col min="770" max="770" width="19.7109375" style="1150" customWidth="1"/>
    <col min="771" max="771" width="9.140625" style="1150"/>
    <col min="772" max="772" width="16.85546875" style="1150" customWidth="1"/>
    <col min="773" max="773" width="12.5703125" style="1150" customWidth="1"/>
    <col min="774" max="774" width="11.7109375" style="1150" customWidth="1"/>
    <col min="775" max="775" width="12.28515625" style="1150" customWidth="1"/>
    <col min="776" max="1019" width="9.140625" style="1150"/>
    <col min="1020" max="1020" width="4.42578125" style="1150" customWidth="1"/>
    <col min="1021" max="1021" width="20.85546875" style="1150" customWidth="1"/>
    <col min="1022" max="1023" width="12" style="1150" customWidth="1"/>
    <col min="1024" max="1024" width="14.5703125" style="1150" customWidth="1"/>
    <col min="1025" max="1025" width="12.42578125" style="1150" customWidth="1"/>
    <col min="1026" max="1026" width="19.7109375" style="1150" customWidth="1"/>
    <col min="1027" max="1027" width="9.140625" style="1150"/>
    <col min="1028" max="1028" width="16.85546875" style="1150" customWidth="1"/>
    <col min="1029" max="1029" width="12.5703125" style="1150" customWidth="1"/>
    <col min="1030" max="1030" width="11.7109375" style="1150" customWidth="1"/>
    <col min="1031" max="1031" width="12.28515625" style="1150" customWidth="1"/>
    <col min="1032" max="1275" width="9.140625" style="1150"/>
    <col min="1276" max="1276" width="4.42578125" style="1150" customWidth="1"/>
    <col min="1277" max="1277" width="20.85546875" style="1150" customWidth="1"/>
    <col min="1278" max="1279" width="12" style="1150" customWidth="1"/>
    <col min="1280" max="1280" width="14.5703125" style="1150" customWidth="1"/>
    <col min="1281" max="1281" width="12.42578125" style="1150" customWidth="1"/>
    <col min="1282" max="1282" width="19.7109375" style="1150" customWidth="1"/>
    <col min="1283" max="1283" width="9.140625" style="1150"/>
    <col min="1284" max="1284" width="16.85546875" style="1150" customWidth="1"/>
    <col min="1285" max="1285" width="12.5703125" style="1150" customWidth="1"/>
    <col min="1286" max="1286" width="11.7109375" style="1150" customWidth="1"/>
    <col min="1287" max="1287" width="12.28515625" style="1150" customWidth="1"/>
    <col min="1288" max="1531" width="9.140625" style="1150"/>
    <col min="1532" max="1532" width="4.42578125" style="1150" customWidth="1"/>
    <col min="1533" max="1533" width="20.85546875" style="1150" customWidth="1"/>
    <col min="1534" max="1535" width="12" style="1150" customWidth="1"/>
    <col min="1536" max="1536" width="14.5703125" style="1150" customWidth="1"/>
    <col min="1537" max="1537" width="12.42578125" style="1150" customWidth="1"/>
    <col min="1538" max="1538" width="19.7109375" style="1150" customWidth="1"/>
    <col min="1539" max="1539" width="9.140625" style="1150"/>
    <col min="1540" max="1540" width="16.85546875" style="1150" customWidth="1"/>
    <col min="1541" max="1541" width="12.5703125" style="1150" customWidth="1"/>
    <col min="1542" max="1542" width="11.7109375" style="1150" customWidth="1"/>
    <col min="1543" max="1543" width="12.28515625" style="1150" customWidth="1"/>
    <col min="1544" max="1787" width="9.140625" style="1150"/>
    <col min="1788" max="1788" width="4.42578125" style="1150" customWidth="1"/>
    <col min="1789" max="1789" width="20.85546875" style="1150" customWidth="1"/>
    <col min="1790" max="1791" width="12" style="1150" customWidth="1"/>
    <col min="1792" max="1792" width="14.5703125" style="1150" customWidth="1"/>
    <col min="1793" max="1793" width="12.42578125" style="1150" customWidth="1"/>
    <col min="1794" max="1794" width="19.7109375" style="1150" customWidth="1"/>
    <col min="1795" max="1795" width="9.140625" style="1150"/>
    <col min="1796" max="1796" width="16.85546875" style="1150" customWidth="1"/>
    <col min="1797" max="1797" width="12.5703125" style="1150" customWidth="1"/>
    <col min="1798" max="1798" width="11.7109375" style="1150" customWidth="1"/>
    <col min="1799" max="1799" width="12.28515625" style="1150" customWidth="1"/>
    <col min="1800" max="2043" width="9.140625" style="1150"/>
    <col min="2044" max="2044" width="4.42578125" style="1150" customWidth="1"/>
    <col min="2045" max="2045" width="20.85546875" style="1150" customWidth="1"/>
    <col min="2046" max="2047" width="12" style="1150" customWidth="1"/>
    <col min="2048" max="2048" width="14.5703125" style="1150" customWidth="1"/>
    <col min="2049" max="2049" width="12.42578125" style="1150" customWidth="1"/>
    <col min="2050" max="2050" width="19.7109375" style="1150" customWidth="1"/>
    <col min="2051" max="2051" width="9.140625" style="1150"/>
    <col min="2052" max="2052" width="16.85546875" style="1150" customWidth="1"/>
    <col min="2053" max="2053" width="12.5703125" style="1150" customWidth="1"/>
    <col min="2054" max="2054" width="11.7109375" style="1150" customWidth="1"/>
    <col min="2055" max="2055" width="12.28515625" style="1150" customWidth="1"/>
    <col min="2056" max="2299" width="9.140625" style="1150"/>
    <col min="2300" max="2300" width="4.42578125" style="1150" customWidth="1"/>
    <col min="2301" max="2301" width="20.85546875" style="1150" customWidth="1"/>
    <col min="2302" max="2303" width="12" style="1150" customWidth="1"/>
    <col min="2304" max="2304" width="14.5703125" style="1150" customWidth="1"/>
    <col min="2305" max="2305" width="12.42578125" style="1150" customWidth="1"/>
    <col min="2306" max="2306" width="19.7109375" style="1150" customWidth="1"/>
    <col min="2307" max="2307" width="9.140625" style="1150"/>
    <col min="2308" max="2308" width="16.85546875" style="1150" customWidth="1"/>
    <col min="2309" max="2309" width="12.5703125" style="1150" customWidth="1"/>
    <col min="2310" max="2310" width="11.7109375" style="1150" customWidth="1"/>
    <col min="2311" max="2311" width="12.28515625" style="1150" customWidth="1"/>
    <col min="2312" max="2555" width="9.140625" style="1150"/>
    <col min="2556" max="2556" width="4.42578125" style="1150" customWidth="1"/>
    <col min="2557" max="2557" width="20.85546875" style="1150" customWidth="1"/>
    <col min="2558" max="2559" width="12" style="1150" customWidth="1"/>
    <col min="2560" max="2560" width="14.5703125" style="1150" customWidth="1"/>
    <col min="2561" max="2561" width="12.42578125" style="1150" customWidth="1"/>
    <col min="2562" max="2562" width="19.7109375" style="1150" customWidth="1"/>
    <col min="2563" max="2563" width="9.140625" style="1150"/>
    <col min="2564" max="2564" width="16.85546875" style="1150" customWidth="1"/>
    <col min="2565" max="2565" width="12.5703125" style="1150" customWidth="1"/>
    <col min="2566" max="2566" width="11.7109375" style="1150" customWidth="1"/>
    <col min="2567" max="2567" width="12.28515625" style="1150" customWidth="1"/>
    <col min="2568" max="2811" width="9.140625" style="1150"/>
    <col min="2812" max="2812" width="4.42578125" style="1150" customWidth="1"/>
    <col min="2813" max="2813" width="20.85546875" style="1150" customWidth="1"/>
    <col min="2814" max="2815" width="12" style="1150" customWidth="1"/>
    <col min="2816" max="2816" width="14.5703125" style="1150" customWidth="1"/>
    <col min="2817" max="2817" width="12.42578125" style="1150" customWidth="1"/>
    <col min="2818" max="2818" width="19.7109375" style="1150" customWidth="1"/>
    <col min="2819" max="2819" width="9.140625" style="1150"/>
    <col min="2820" max="2820" width="16.85546875" style="1150" customWidth="1"/>
    <col min="2821" max="2821" width="12.5703125" style="1150" customWidth="1"/>
    <col min="2822" max="2822" width="11.7109375" style="1150" customWidth="1"/>
    <col min="2823" max="2823" width="12.28515625" style="1150" customWidth="1"/>
    <col min="2824" max="3067" width="9.140625" style="1150"/>
    <col min="3068" max="3068" width="4.42578125" style="1150" customWidth="1"/>
    <col min="3069" max="3069" width="20.85546875" style="1150" customWidth="1"/>
    <col min="3070" max="3071" width="12" style="1150" customWidth="1"/>
    <col min="3072" max="3072" width="14.5703125" style="1150" customWidth="1"/>
    <col min="3073" max="3073" width="12.42578125" style="1150" customWidth="1"/>
    <col min="3074" max="3074" width="19.7109375" style="1150" customWidth="1"/>
    <col min="3075" max="3075" width="9.140625" style="1150"/>
    <col min="3076" max="3076" width="16.85546875" style="1150" customWidth="1"/>
    <col min="3077" max="3077" width="12.5703125" style="1150" customWidth="1"/>
    <col min="3078" max="3078" width="11.7109375" style="1150" customWidth="1"/>
    <col min="3079" max="3079" width="12.28515625" style="1150" customWidth="1"/>
    <col min="3080" max="3323" width="9.140625" style="1150"/>
    <col min="3324" max="3324" width="4.42578125" style="1150" customWidth="1"/>
    <col min="3325" max="3325" width="20.85546875" style="1150" customWidth="1"/>
    <col min="3326" max="3327" width="12" style="1150" customWidth="1"/>
    <col min="3328" max="3328" width="14.5703125" style="1150" customWidth="1"/>
    <col min="3329" max="3329" width="12.42578125" style="1150" customWidth="1"/>
    <col min="3330" max="3330" width="19.7109375" style="1150" customWidth="1"/>
    <col min="3331" max="3331" width="9.140625" style="1150"/>
    <col min="3332" max="3332" width="16.85546875" style="1150" customWidth="1"/>
    <col min="3333" max="3333" width="12.5703125" style="1150" customWidth="1"/>
    <col min="3334" max="3334" width="11.7109375" style="1150" customWidth="1"/>
    <col min="3335" max="3335" width="12.28515625" style="1150" customWidth="1"/>
    <col min="3336" max="3579" width="9.140625" style="1150"/>
    <col min="3580" max="3580" width="4.42578125" style="1150" customWidth="1"/>
    <col min="3581" max="3581" width="20.85546875" style="1150" customWidth="1"/>
    <col min="3582" max="3583" width="12" style="1150" customWidth="1"/>
    <col min="3584" max="3584" width="14.5703125" style="1150" customWidth="1"/>
    <col min="3585" max="3585" width="12.42578125" style="1150" customWidth="1"/>
    <col min="3586" max="3586" width="19.7109375" style="1150" customWidth="1"/>
    <col min="3587" max="3587" width="9.140625" style="1150"/>
    <col min="3588" max="3588" width="16.85546875" style="1150" customWidth="1"/>
    <col min="3589" max="3589" width="12.5703125" style="1150" customWidth="1"/>
    <col min="3590" max="3590" width="11.7109375" style="1150" customWidth="1"/>
    <col min="3591" max="3591" width="12.28515625" style="1150" customWidth="1"/>
    <col min="3592" max="3835" width="9.140625" style="1150"/>
    <col min="3836" max="3836" width="4.42578125" style="1150" customWidth="1"/>
    <col min="3837" max="3837" width="20.85546875" style="1150" customWidth="1"/>
    <col min="3838" max="3839" width="12" style="1150" customWidth="1"/>
    <col min="3840" max="3840" width="14.5703125" style="1150" customWidth="1"/>
    <col min="3841" max="3841" width="12.42578125" style="1150" customWidth="1"/>
    <col min="3842" max="3842" width="19.7109375" style="1150" customWidth="1"/>
    <col min="3843" max="3843" width="9.140625" style="1150"/>
    <col min="3844" max="3844" width="16.85546875" style="1150" customWidth="1"/>
    <col min="3845" max="3845" width="12.5703125" style="1150" customWidth="1"/>
    <col min="3846" max="3846" width="11.7109375" style="1150" customWidth="1"/>
    <col min="3847" max="3847" width="12.28515625" style="1150" customWidth="1"/>
    <col min="3848" max="4091" width="9.140625" style="1150"/>
    <col min="4092" max="4092" width="4.42578125" style="1150" customWidth="1"/>
    <col min="4093" max="4093" width="20.85546875" style="1150" customWidth="1"/>
    <col min="4094" max="4095" width="12" style="1150" customWidth="1"/>
    <col min="4096" max="4096" width="14.5703125" style="1150" customWidth="1"/>
    <col min="4097" max="4097" width="12.42578125" style="1150" customWidth="1"/>
    <col min="4098" max="4098" width="19.7109375" style="1150" customWidth="1"/>
    <col min="4099" max="4099" width="9.140625" style="1150"/>
    <col min="4100" max="4100" width="16.85546875" style="1150" customWidth="1"/>
    <col min="4101" max="4101" width="12.5703125" style="1150" customWidth="1"/>
    <col min="4102" max="4102" width="11.7109375" style="1150" customWidth="1"/>
    <col min="4103" max="4103" width="12.28515625" style="1150" customWidth="1"/>
    <col min="4104" max="4347" width="9.140625" style="1150"/>
    <col min="4348" max="4348" width="4.42578125" style="1150" customWidth="1"/>
    <col min="4349" max="4349" width="20.85546875" style="1150" customWidth="1"/>
    <col min="4350" max="4351" width="12" style="1150" customWidth="1"/>
    <col min="4352" max="4352" width="14.5703125" style="1150" customWidth="1"/>
    <col min="4353" max="4353" width="12.42578125" style="1150" customWidth="1"/>
    <col min="4354" max="4354" width="19.7109375" style="1150" customWidth="1"/>
    <col min="4355" max="4355" width="9.140625" style="1150"/>
    <col min="4356" max="4356" width="16.85546875" style="1150" customWidth="1"/>
    <col min="4357" max="4357" width="12.5703125" style="1150" customWidth="1"/>
    <col min="4358" max="4358" width="11.7109375" style="1150" customWidth="1"/>
    <col min="4359" max="4359" width="12.28515625" style="1150" customWidth="1"/>
    <col min="4360" max="4603" width="9.140625" style="1150"/>
    <col min="4604" max="4604" width="4.42578125" style="1150" customWidth="1"/>
    <col min="4605" max="4605" width="20.85546875" style="1150" customWidth="1"/>
    <col min="4606" max="4607" width="12" style="1150" customWidth="1"/>
    <col min="4608" max="4608" width="14.5703125" style="1150" customWidth="1"/>
    <col min="4609" max="4609" width="12.42578125" style="1150" customWidth="1"/>
    <col min="4610" max="4610" width="19.7109375" style="1150" customWidth="1"/>
    <col min="4611" max="4611" width="9.140625" style="1150"/>
    <col min="4612" max="4612" width="16.85546875" style="1150" customWidth="1"/>
    <col min="4613" max="4613" width="12.5703125" style="1150" customWidth="1"/>
    <col min="4614" max="4614" width="11.7109375" style="1150" customWidth="1"/>
    <col min="4615" max="4615" width="12.28515625" style="1150" customWidth="1"/>
    <col min="4616" max="4859" width="9.140625" style="1150"/>
    <col min="4860" max="4860" width="4.42578125" style="1150" customWidth="1"/>
    <col min="4861" max="4861" width="20.85546875" style="1150" customWidth="1"/>
    <col min="4862" max="4863" width="12" style="1150" customWidth="1"/>
    <col min="4864" max="4864" width="14.5703125" style="1150" customWidth="1"/>
    <col min="4865" max="4865" width="12.42578125" style="1150" customWidth="1"/>
    <col min="4866" max="4866" width="19.7109375" style="1150" customWidth="1"/>
    <col min="4867" max="4867" width="9.140625" style="1150"/>
    <col min="4868" max="4868" width="16.85546875" style="1150" customWidth="1"/>
    <col min="4869" max="4869" width="12.5703125" style="1150" customWidth="1"/>
    <col min="4870" max="4870" width="11.7109375" style="1150" customWidth="1"/>
    <col min="4871" max="4871" width="12.28515625" style="1150" customWidth="1"/>
    <col min="4872" max="5115" width="9.140625" style="1150"/>
    <col min="5116" max="5116" width="4.42578125" style="1150" customWidth="1"/>
    <col min="5117" max="5117" width="20.85546875" style="1150" customWidth="1"/>
    <col min="5118" max="5119" width="12" style="1150" customWidth="1"/>
    <col min="5120" max="5120" width="14.5703125" style="1150" customWidth="1"/>
    <col min="5121" max="5121" width="12.42578125" style="1150" customWidth="1"/>
    <col min="5122" max="5122" width="19.7109375" style="1150" customWidth="1"/>
    <col min="5123" max="5123" width="9.140625" style="1150"/>
    <col min="5124" max="5124" width="16.85546875" style="1150" customWidth="1"/>
    <col min="5125" max="5125" width="12.5703125" style="1150" customWidth="1"/>
    <col min="5126" max="5126" width="11.7109375" style="1150" customWidth="1"/>
    <col min="5127" max="5127" width="12.28515625" style="1150" customWidth="1"/>
    <col min="5128" max="5371" width="9.140625" style="1150"/>
    <col min="5372" max="5372" width="4.42578125" style="1150" customWidth="1"/>
    <col min="5373" max="5373" width="20.85546875" style="1150" customWidth="1"/>
    <col min="5374" max="5375" width="12" style="1150" customWidth="1"/>
    <col min="5376" max="5376" width="14.5703125" style="1150" customWidth="1"/>
    <col min="5377" max="5377" width="12.42578125" style="1150" customWidth="1"/>
    <col min="5378" max="5378" width="19.7109375" style="1150" customWidth="1"/>
    <col min="5379" max="5379" width="9.140625" style="1150"/>
    <col min="5380" max="5380" width="16.85546875" style="1150" customWidth="1"/>
    <col min="5381" max="5381" width="12.5703125" style="1150" customWidth="1"/>
    <col min="5382" max="5382" width="11.7109375" style="1150" customWidth="1"/>
    <col min="5383" max="5383" width="12.28515625" style="1150" customWidth="1"/>
    <col min="5384" max="5627" width="9.140625" style="1150"/>
    <col min="5628" max="5628" width="4.42578125" style="1150" customWidth="1"/>
    <col min="5629" max="5629" width="20.85546875" style="1150" customWidth="1"/>
    <col min="5630" max="5631" width="12" style="1150" customWidth="1"/>
    <col min="5632" max="5632" width="14.5703125" style="1150" customWidth="1"/>
    <col min="5633" max="5633" width="12.42578125" style="1150" customWidth="1"/>
    <col min="5634" max="5634" width="19.7109375" style="1150" customWidth="1"/>
    <col min="5635" max="5635" width="9.140625" style="1150"/>
    <col min="5636" max="5636" width="16.85546875" style="1150" customWidth="1"/>
    <col min="5637" max="5637" width="12.5703125" style="1150" customWidth="1"/>
    <col min="5638" max="5638" width="11.7109375" style="1150" customWidth="1"/>
    <col min="5639" max="5639" width="12.28515625" style="1150" customWidth="1"/>
    <col min="5640" max="5883" width="9.140625" style="1150"/>
    <col min="5884" max="5884" width="4.42578125" style="1150" customWidth="1"/>
    <col min="5885" max="5885" width="20.85546875" style="1150" customWidth="1"/>
    <col min="5886" max="5887" width="12" style="1150" customWidth="1"/>
    <col min="5888" max="5888" width="14.5703125" style="1150" customWidth="1"/>
    <col min="5889" max="5889" width="12.42578125" style="1150" customWidth="1"/>
    <col min="5890" max="5890" width="19.7109375" style="1150" customWidth="1"/>
    <col min="5891" max="5891" width="9.140625" style="1150"/>
    <col min="5892" max="5892" width="16.85546875" style="1150" customWidth="1"/>
    <col min="5893" max="5893" width="12.5703125" style="1150" customWidth="1"/>
    <col min="5894" max="5894" width="11.7109375" style="1150" customWidth="1"/>
    <col min="5895" max="5895" width="12.28515625" style="1150" customWidth="1"/>
    <col min="5896" max="6139" width="9.140625" style="1150"/>
    <col min="6140" max="6140" width="4.42578125" style="1150" customWidth="1"/>
    <col min="6141" max="6141" width="20.85546875" style="1150" customWidth="1"/>
    <col min="6142" max="6143" width="12" style="1150" customWidth="1"/>
    <col min="6144" max="6144" width="14.5703125" style="1150" customWidth="1"/>
    <col min="6145" max="6145" width="12.42578125" style="1150" customWidth="1"/>
    <col min="6146" max="6146" width="19.7109375" style="1150" customWidth="1"/>
    <col min="6147" max="6147" width="9.140625" style="1150"/>
    <col min="6148" max="6148" width="16.85546875" style="1150" customWidth="1"/>
    <col min="6149" max="6149" width="12.5703125" style="1150" customWidth="1"/>
    <col min="6150" max="6150" width="11.7109375" style="1150" customWidth="1"/>
    <col min="6151" max="6151" width="12.28515625" style="1150" customWidth="1"/>
    <col min="6152" max="6395" width="9.140625" style="1150"/>
    <col min="6396" max="6396" width="4.42578125" style="1150" customWidth="1"/>
    <col min="6397" max="6397" width="20.85546875" style="1150" customWidth="1"/>
    <col min="6398" max="6399" width="12" style="1150" customWidth="1"/>
    <col min="6400" max="6400" width="14.5703125" style="1150" customWidth="1"/>
    <col min="6401" max="6401" width="12.42578125" style="1150" customWidth="1"/>
    <col min="6402" max="6402" width="19.7109375" style="1150" customWidth="1"/>
    <col min="6403" max="6403" width="9.140625" style="1150"/>
    <col min="6404" max="6404" width="16.85546875" style="1150" customWidth="1"/>
    <col min="6405" max="6405" width="12.5703125" style="1150" customWidth="1"/>
    <col min="6406" max="6406" width="11.7109375" style="1150" customWidth="1"/>
    <col min="6407" max="6407" width="12.28515625" style="1150" customWidth="1"/>
    <col min="6408" max="6651" width="9.140625" style="1150"/>
    <col min="6652" max="6652" width="4.42578125" style="1150" customWidth="1"/>
    <col min="6653" max="6653" width="20.85546875" style="1150" customWidth="1"/>
    <col min="6654" max="6655" width="12" style="1150" customWidth="1"/>
    <col min="6656" max="6656" width="14.5703125" style="1150" customWidth="1"/>
    <col min="6657" max="6657" width="12.42578125" style="1150" customWidth="1"/>
    <col min="6658" max="6658" width="19.7109375" style="1150" customWidth="1"/>
    <col min="6659" max="6659" width="9.140625" style="1150"/>
    <col min="6660" max="6660" width="16.85546875" style="1150" customWidth="1"/>
    <col min="6661" max="6661" width="12.5703125" style="1150" customWidth="1"/>
    <col min="6662" max="6662" width="11.7109375" style="1150" customWidth="1"/>
    <col min="6663" max="6663" width="12.28515625" style="1150" customWidth="1"/>
    <col min="6664" max="6907" width="9.140625" style="1150"/>
    <col min="6908" max="6908" width="4.42578125" style="1150" customWidth="1"/>
    <col min="6909" max="6909" width="20.85546875" style="1150" customWidth="1"/>
    <col min="6910" max="6911" width="12" style="1150" customWidth="1"/>
    <col min="6912" max="6912" width="14.5703125" style="1150" customWidth="1"/>
    <col min="6913" max="6913" width="12.42578125" style="1150" customWidth="1"/>
    <col min="6914" max="6914" width="19.7109375" style="1150" customWidth="1"/>
    <col min="6915" max="6915" width="9.140625" style="1150"/>
    <col min="6916" max="6916" width="16.85546875" style="1150" customWidth="1"/>
    <col min="6917" max="6917" width="12.5703125" style="1150" customWidth="1"/>
    <col min="6918" max="6918" width="11.7109375" style="1150" customWidth="1"/>
    <col min="6919" max="6919" width="12.28515625" style="1150" customWidth="1"/>
    <col min="6920" max="7163" width="9.140625" style="1150"/>
    <col min="7164" max="7164" width="4.42578125" style="1150" customWidth="1"/>
    <col min="7165" max="7165" width="20.85546875" style="1150" customWidth="1"/>
    <col min="7166" max="7167" width="12" style="1150" customWidth="1"/>
    <col min="7168" max="7168" width="14.5703125" style="1150" customWidth="1"/>
    <col min="7169" max="7169" width="12.42578125" style="1150" customWidth="1"/>
    <col min="7170" max="7170" width="19.7109375" style="1150" customWidth="1"/>
    <col min="7171" max="7171" width="9.140625" style="1150"/>
    <col min="7172" max="7172" width="16.85546875" style="1150" customWidth="1"/>
    <col min="7173" max="7173" width="12.5703125" style="1150" customWidth="1"/>
    <col min="7174" max="7174" width="11.7109375" style="1150" customWidth="1"/>
    <col min="7175" max="7175" width="12.28515625" style="1150" customWidth="1"/>
    <col min="7176" max="7419" width="9.140625" style="1150"/>
    <col min="7420" max="7420" width="4.42578125" style="1150" customWidth="1"/>
    <col min="7421" max="7421" width="20.85546875" style="1150" customWidth="1"/>
    <col min="7422" max="7423" width="12" style="1150" customWidth="1"/>
    <col min="7424" max="7424" width="14.5703125" style="1150" customWidth="1"/>
    <col min="7425" max="7425" width="12.42578125" style="1150" customWidth="1"/>
    <col min="7426" max="7426" width="19.7109375" style="1150" customWidth="1"/>
    <col min="7427" max="7427" width="9.140625" style="1150"/>
    <col min="7428" max="7428" width="16.85546875" style="1150" customWidth="1"/>
    <col min="7429" max="7429" width="12.5703125" style="1150" customWidth="1"/>
    <col min="7430" max="7430" width="11.7109375" style="1150" customWidth="1"/>
    <col min="7431" max="7431" width="12.28515625" style="1150" customWidth="1"/>
    <col min="7432" max="7675" width="9.140625" style="1150"/>
    <col min="7676" max="7676" width="4.42578125" style="1150" customWidth="1"/>
    <col min="7677" max="7677" width="20.85546875" style="1150" customWidth="1"/>
    <col min="7678" max="7679" width="12" style="1150" customWidth="1"/>
    <col min="7680" max="7680" width="14.5703125" style="1150" customWidth="1"/>
    <col min="7681" max="7681" width="12.42578125" style="1150" customWidth="1"/>
    <col min="7682" max="7682" width="19.7109375" style="1150" customWidth="1"/>
    <col min="7683" max="7683" width="9.140625" style="1150"/>
    <col min="7684" max="7684" width="16.85546875" style="1150" customWidth="1"/>
    <col min="7685" max="7685" width="12.5703125" style="1150" customWidth="1"/>
    <col min="7686" max="7686" width="11.7109375" style="1150" customWidth="1"/>
    <col min="7687" max="7687" width="12.28515625" style="1150" customWidth="1"/>
    <col min="7688" max="7931" width="9.140625" style="1150"/>
    <col min="7932" max="7932" width="4.42578125" style="1150" customWidth="1"/>
    <col min="7933" max="7933" width="20.85546875" style="1150" customWidth="1"/>
    <col min="7934" max="7935" width="12" style="1150" customWidth="1"/>
    <col min="7936" max="7936" width="14.5703125" style="1150" customWidth="1"/>
    <col min="7937" max="7937" width="12.42578125" style="1150" customWidth="1"/>
    <col min="7938" max="7938" width="19.7109375" style="1150" customWidth="1"/>
    <col min="7939" max="7939" width="9.140625" style="1150"/>
    <col min="7940" max="7940" width="16.85546875" style="1150" customWidth="1"/>
    <col min="7941" max="7941" width="12.5703125" style="1150" customWidth="1"/>
    <col min="7942" max="7942" width="11.7109375" style="1150" customWidth="1"/>
    <col min="7943" max="7943" width="12.28515625" style="1150" customWidth="1"/>
    <col min="7944" max="8187" width="9.140625" style="1150"/>
    <col min="8188" max="8188" width="4.42578125" style="1150" customWidth="1"/>
    <col min="8189" max="8189" width="20.85546875" style="1150" customWidth="1"/>
    <col min="8190" max="8191" width="12" style="1150" customWidth="1"/>
    <col min="8192" max="8192" width="14.5703125" style="1150" customWidth="1"/>
    <col min="8193" max="8193" width="12.42578125" style="1150" customWidth="1"/>
    <col min="8194" max="8194" width="19.7109375" style="1150" customWidth="1"/>
    <col min="8195" max="8195" width="9.140625" style="1150"/>
    <col min="8196" max="8196" width="16.85546875" style="1150" customWidth="1"/>
    <col min="8197" max="8197" width="12.5703125" style="1150" customWidth="1"/>
    <col min="8198" max="8198" width="11.7109375" style="1150" customWidth="1"/>
    <col min="8199" max="8199" width="12.28515625" style="1150" customWidth="1"/>
    <col min="8200" max="8443" width="9.140625" style="1150"/>
    <col min="8444" max="8444" width="4.42578125" style="1150" customWidth="1"/>
    <col min="8445" max="8445" width="20.85546875" style="1150" customWidth="1"/>
    <col min="8446" max="8447" width="12" style="1150" customWidth="1"/>
    <col min="8448" max="8448" width="14.5703125" style="1150" customWidth="1"/>
    <col min="8449" max="8449" width="12.42578125" style="1150" customWidth="1"/>
    <col min="8450" max="8450" width="19.7109375" style="1150" customWidth="1"/>
    <col min="8451" max="8451" width="9.140625" style="1150"/>
    <col min="8452" max="8452" width="16.85546875" style="1150" customWidth="1"/>
    <col min="8453" max="8453" width="12.5703125" style="1150" customWidth="1"/>
    <col min="8454" max="8454" width="11.7109375" style="1150" customWidth="1"/>
    <col min="8455" max="8455" width="12.28515625" style="1150" customWidth="1"/>
    <col min="8456" max="8699" width="9.140625" style="1150"/>
    <col min="8700" max="8700" width="4.42578125" style="1150" customWidth="1"/>
    <col min="8701" max="8701" width="20.85546875" style="1150" customWidth="1"/>
    <col min="8702" max="8703" width="12" style="1150" customWidth="1"/>
    <col min="8704" max="8704" width="14.5703125" style="1150" customWidth="1"/>
    <col min="8705" max="8705" width="12.42578125" style="1150" customWidth="1"/>
    <col min="8706" max="8706" width="19.7109375" style="1150" customWidth="1"/>
    <col min="8707" max="8707" width="9.140625" style="1150"/>
    <col min="8708" max="8708" width="16.85546875" style="1150" customWidth="1"/>
    <col min="8709" max="8709" width="12.5703125" style="1150" customWidth="1"/>
    <col min="8710" max="8710" width="11.7109375" style="1150" customWidth="1"/>
    <col min="8711" max="8711" width="12.28515625" style="1150" customWidth="1"/>
    <col min="8712" max="8955" width="9.140625" style="1150"/>
    <col min="8956" max="8956" width="4.42578125" style="1150" customWidth="1"/>
    <col min="8957" max="8957" width="20.85546875" style="1150" customWidth="1"/>
    <col min="8958" max="8959" width="12" style="1150" customWidth="1"/>
    <col min="8960" max="8960" width="14.5703125" style="1150" customWidth="1"/>
    <col min="8961" max="8961" width="12.42578125" style="1150" customWidth="1"/>
    <col min="8962" max="8962" width="19.7109375" style="1150" customWidth="1"/>
    <col min="8963" max="8963" width="9.140625" style="1150"/>
    <col min="8964" max="8964" width="16.85546875" style="1150" customWidth="1"/>
    <col min="8965" max="8965" width="12.5703125" style="1150" customWidth="1"/>
    <col min="8966" max="8966" width="11.7109375" style="1150" customWidth="1"/>
    <col min="8967" max="8967" width="12.28515625" style="1150" customWidth="1"/>
    <col min="8968" max="9211" width="9.140625" style="1150"/>
    <col min="9212" max="9212" width="4.42578125" style="1150" customWidth="1"/>
    <col min="9213" max="9213" width="20.85546875" style="1150" customWidth="1"/>
    <col min="9214" max="9215" width="12" style="1150" customWidth="1"/>
    <col min="9216" max="9216" width="14.5703125" style="1150" customWidth="1"/>
    <col min="9217" max="9217" width="12.42578125" style="1150" customWidth="1"/>
    <col min="9218" max="9218" width="19.7109375" style="1150" customWidth="1"/>
    <col min="9219" max="9219" width="9.140625" style="1150"/>
    <col min="9220" max="9220" width="16.85546875" style="1150" customWidth="1"/>
    <col min="9221" max="9221" width="12.5703125" style="1150" customWidth="1"/>
    <col min="9222" max="9222" width="11.7109375" style="1150" customWidth="1"/>
    <col min="9223" max="9223" width="12.28515625" style="1150" customWidth="1"/>
    <col min="9224" max="9467" width="9.140625" style="1150"/>
    <col min="9468" max="9468" width="4.42578125" style="1150" customWidth="1"/>
    <col min="9469" max="9469" width="20.85546875" style="1150" customWidth="1"/>
    <col min="9470" max="9471" width="12" style="1150" customWidth="1"/>
    <col min="9472" max="9472" width="14.5703125" style="1150" customWidth="1"/>
    <col min="9473" max="9473" width="12.42578125" style="1150" customWidth="1"/>
    <col min="9474" max="9474" width="19.7109375" style="1150" customWidth="1"/>
    <col min="9475" max="9475" width="9.140625" style="1150"/>
    <col min="9476" max="9476" width="16.85546875" style="1150" customWidth="1"/>
    <col min="9477" max="9477" width="12.5703125" style="1150" customWidth="1"/>
    <col min="9478" max="9478" width="11.7109375" style="1150" customWidth="1"/>
    <col min="9479" max="9479" width="12.28515625" style="1150" customWidth="1"/>
    <col min="9480" max="9723" width="9.140625" style="1150"/>
    <col min="9724" max="9724" width="4.42578125" style="1150" customWidth="1"/>
    <col min="9725" max="9725" width="20.85546875" style="1150" customWidth="1"/>
    <col min="9726" max="9727" width="12" style="1150" customWidth="1"/>
    <col min="9728" max="9728" width="14.5703125" style="1150" customWidth="1"/>
    <col min="9729" max="9729" width="12.42578125" style="1150" customWidth="1"/>
    <col min="9730" max="9730" width="19.7109375" style="1150" customWidth="1"/>
    <col min="9731" max="9731" width="9.140625" style="1150"/>
    <col min="9732" max="9732" width="16.85546875" style="1150" customWidth="1"/>
    <col min="9733" max="9733" width="12.5703125" style="1150" customWidth="1"/>
    <col min="9734" max="9734" width="11.7109375" style="1150" customWidth="1"/>
    <col min="9735" max="9735" width="12.28515625" style="1150" customWidth="1"/>
    <col min="9736" max="9979" width="9.140625" style="1150"/>
    <col min="9980" max="9980" width="4.42578125" style="1150" customWidth="1"/>
    <col min="9981" max="9981" width="20.85546875" style="1150" customWidth="1"/>
    <col min="9982" max="9983" width="12" style="1150" customWidth="1"/>
    <col min="9984" max="9984" width="14.5703125" style="1150" customWidth="1"/>
    <col min="9985" max="9985" width="12.42578125" style="1150" customWidth="1"/>
    <col min="9986" max="9986" width="19.7109375" style="1150" customWidth="1"/>
    <col min="9987" max="9987" width="9.140625" style="1150"/>
    <col min="9988" max="9988" width="16.85546875" style="1150" customWidth="1"/>
    <col min="9989" max="9989" width="12.5703125" style="1150" customWidth="1"/>
    <col min="9990" max="9990" width="11.7109375" style="1150" customWidth="1"/>
    <col min="9991" max="9991" width="12.28515625" style="1150" customWidth="1"/>
    <col min="9992" max="10235" width="9.140625" style="1150"/>
    <col min="10236" max="10236" width="4.42578125" style="1150" customWidth="1"/>
    <col min="10237" max="10237" width="20.85546875" style="1150" customWidth="1"/>
    <col min="10238" max="10239" width="12" style="1150" customWidth="1"/>
    <col min="10240" max="10240" width="14.5703125" style="1150" customWidth="1"/>
    <col min="10241" max="10241" width="12.42578125" style="1150" customWidth="1"/>
    <col min="10242" max="10242" width="19.7109375" style="1150" customWidth="1"/>
    <col min="10243" max="10243" width="9.140625" style="1150"/>
    <col min="10244" max="10244" width="16.85546875" style="1150" customWidth="1"/>
    <col min="10245" max="10245" width="12.5703125" style="1150" customWidth="1"/>
    <col min="10246" max="10246" width="11.7109375" style="1150" customWidth="1"/>
    <col min="10247" max="10247" width="12.28515625" style="1150" customWidth="1"/>
    <col min="10248" max="10491" width="9.140625" style="1150"/>
    <col min="10492" max="10492" width="4.42578125" style="1150" customWidth="1"/>
    <col min="10493" max="10493" width="20.85546875" style="1150" customWidth="1"/>
    <col min="10494" max="10495" width="12" style="1150" customWidth="1"/>
    <col min="10496" max="10496" width="14.5703125" style="1150" customWidth="1"/>
    <col min="10497" max="10497" width="12.42578125" style="1150" customWidth="1"/>
    <col min="10498" max="10498" width="19.7109375" style="1150" customWidth="1"/>
    <col min="10499" max="10499" width="9.140625" style="1150"/>
    <col min="10500" max="10500" width="16.85546875" style="1150" customWidth="1"/>
    <col min="10501" max="10501" width="12.5703125" style="1150" customWidth="1"/>
    <col min="10502" max="10502" width="11.7109375" style="1150" customWidth="1"/>
    <col min="10503" max="10503" width="12.28515625" style="1150" customWidth="1"/>
    <col min="10504" max="10747" width="9.140625" style="1150"/>
    <col min="10748" max="10748" width="4.42578125" style="1150" customWidth="1"/>
    <col min="10749" max="10749" width="20.85546875" style="1150" customWidth="1"/>
    <col min="10750" max="10751" width="12" style="1150" customWidth="1"/>
    <col min="10752" max="10752" width="14.5703125" style="1150" customWidth="1"/>
    <col min="10753" max="10753" width="12.42578125" style="1150" customWidth="1"/>
    <col min="10754" max="10754" width="19.7109375" style="1150" customWidth="1"/>
    <col min="10755" max="10755" width="9.140625" style="1150"/>
    <col min="10756" max="10756" width="16.85546875" style="1150" customWidth="1"/>
    <col min="10757" max="10757" width="12.5703125" style="1150" customWidth="1"/>
    <col min="10758" max="10758" width="11.7109375" style="1150" customWidth="1"/>
    <col min="10759" max="10759" width="12.28515625" style="1150" customWidth="1"/>
    <col min="10760" max="11003" width="9.140625" style="1150"/>
    <col min="11004" max="11004" width="4.42578125" style="1150" customWidth="1"/>
    <col min="11005" max="11005" width="20.85546875" style="1150" customWidth="1"/>
    <col min="11006" max="11007" width="12" style="1150" customWidth="1"/>
    <col min="11008" max="11008" width="14.5703125" style="1150" customWidth="1"/>
    <col min="11009" max="11009" width="12.42578125" style="1150" customWidth="1"/>
    <col min="11010" max="11010" width="19.7109375" style="1150" customWidth="1"/>
    <col min="11011" max="11011" width="9.140625" style="1150"/>
    <col min="11012" max="11012" width="16.85546875" style="1150" customWidth="1"/>
    <col min="11013" max="11013" width="12.5703125" style="1150" customWidth="1"/>
    <col min="11014" max="11014" width="11.7109375" style="1150" customWidth="1"/>
    <col min="11015" max="11015" width="12.28515625" style="1150" customWidth="1"/>
    <col min="11016" max="11259" width="9.140625" style="1150"/>
    <col min="11260" max="11260" width="4.42578125" style="1150" customWidth="1"/>
    <col min="11261" max="11261" width="20.85546875" style="1150" customWidth="1"/>
    <col min="11262" max="11263" width="12" style="1150" customWidth="1"/>
    <col min="11264" max="11264" width="14.5703125" style="1150" customWidth="1"/>
    <col min="11265" max="11265" width="12.42578125" style="1150" customWidth="1"/>
    <col min="11266" max="11266" width="19.7109375" style="1150" customWidth="1"/>
    <col min="11267" max="11267" width="9.140625" style="1150"/>
    <col min="11268" max="11268" width="16.85546875" style="1150" customWidth="1"/>
    <col min="11269" max="11269" width="12.5703125" style="1150" customWidth="1"/>
    <col min="11270" max="11270" width="11.7109375" style="1150" customWidth="1"/>
    <col min="11271" max="11271" width="12.28515625" style="1150" customWidth="1"/>
    <col min="11272" max="11515" width="9.140625" style="1150"/>
    <col min="11516" max="11516" width="4.42578125" style="1150" customWidth="1"/>
    <col min="11517" max="11517" width="20.85546875" style="1150" customWidth="1"/>
    <col min="11518" max="11519" width="12" style="1150" customWidth="1"/>
    <col min="11520" max="11520" width="14.5703125" style="1150" customWidth="1"/>
    <col min="11521" max="11521" width="12.42578125" style="1150" customWidth="1"/>
    <col min="11522" max="11522" width="19.7109375" style="1150" customWidth="1"/>
    <col min="11523" max="11523" width="9.140625" style="1150"/>
    <col min="11524" max="11524" width="16.85546875" style="1150" customWidth="1"/>
    <col min="11525" max="11525" width="12.5703125" style="1150" customWidth="1"/>
    <col min="11526" max="11526" width="11.7109375" style="1150" customWidth="1"/>
    <col min="11527" max="11527" width="12.28515625" style="1150" customWidth="1"/>
    <col min="11528" max="11771" width="9.140625" style="1150"/>
    <col min="11772" max="11772" width="4.42578125" style="1150" customWidth="1"/>
    <col min="11773" max="11773" width="20.85546875" style="1150" customWidth="1"/>
    <col min="11774" max="11775" width="12" style="1150" customWidth="1"/>
    <col min="11776" max="11776" width="14.5703125" style="1150" customWidth="1"/>
    <col min="11777" max="11777" width="12.42578125" style="1150" customWidth="1"/>
    <col min="11778" max="11778" width="19.7109375" style="1150" customWidth="1"/>
    <col min="11779" max="11779" width="9.140625" style="1150"/>
    <col min="11780" max="11780" width="16.85546875" style="1150" customWidth="1"/>
    <col min="11781" max="11781" width="12.5703125" style="1150" customWidth="1"/>
    <col min="11782" max="11782" width="11.7109375" style="1150" customWidth="1"/>
    <col min="11783" max="11783" width="12.28515625" style="1150" customWidth="1"/>
    <col min="11784" max="12027" width="9.140625" style="1150"/>
    <col min="12028" max="12028" width="4.42578125" style="1150" customWidth="1"/>
    <col min="12029" max="12029" width="20.85546875" style="1150" customWidth="1"/>
    <col min="12030" max="12031" width="12" style="1150" customWidth="1"/>
    <col min="12032" max="12032" width="14.5703125" style="1150" customWidth="1"/>
    <col min="12033" max="12033" width="12.42578125" style="1150" customWidth="1"/>
    <col min="12034" max="12034" width="19.7109375" style="1150" customWidth="1"/>
    <col min="12035" max="12035" width="9.140625" style="1150"/>
    <col min="12036" max="12036" width="16.85546875" style="1150" customWidth="1"/>
    <col min="12037" max="12037" width="12.5703125" style="1150" customWidth="1"/>
    <col min="12038" max="12038" width="11.7109375" style="1150" customWidth="1"/>
    <col min="12039" max="12039" width="12.28515625" style="1150" customWidth="1"/>
    <col min="12040" max="12283" width="9.140625" style="1150"/>
    <col min="12284" max="12284" width="4.42578125" style="1150" customWidth="1"/>
    <col min="12285" max="12285" width="20.85546875" style="1150" customWidth="1"/>
    <col min="12286" max="12287" width="12" style="1150" customWidth="1"/>
    <col min="12288" max="12288" width="14.5703125" style="1150" customWidth="1"/>
    <col min="12289" max="12289" width="12.42578125" style="1150" customWidth="1"/>
    <col min="12290" max="12290" width="19.7109375" style="1150" customWidth="1"/>
    <col min="12291" max="12291" width="9.140625" style="1150"/>
    <col min="12292" max="12292" width="16.85546875" style="1150" customWidth="1"/>
    <col min="12293" max="12293" width="12.5703125" style="1150" customWidth="1"/>
    <col min="12294" max="12294" width="11.7109375" style="1150" customWidth="1"/>
    <col min="12295" max="12295" width="12.28515625" style="1150" customWidth="1"/>
    <col min="12296" max="12539" width="9.140625" style="1150"/>
    <col min="12540" max="12540" width="4.42578125" style="1150" customWidth="1"/>
    <col min="12541" max="12541" width="20.85546875" style="1150" customWidth="1"/>
    <col min="12542" max="12543" width="12" style="1150" customWidth="1"/>
    <col min="12544" max="12544" width="14.5703125" style="1150" customWidth="1"/>
    <col min="12545" max="12545" width="12.42578125" style="1150" customWidth="1"/>
    <col min="12546" max="12546" width="19.7109375" style="1150" customWidth="1"/>
    <col min="12547" max="12547" width="9.140625" style="1150"/>
    <col min="12548" max="12548" width="16.85546875" style="1150" customWidth="1"/>
    <col min="12549" max="12549" width="12.5703125" style="1150" customWidth="1"/>
    <col min="12550" max="12550" width="11.7109375" style="1150" customWidth="1"/>
    <col min="12551" max="12551" width="12.28515625" style="1150" customWidth="1"/>
    <col min="12552" max="12795" width="9.140625" style="1150"/>
    <col min="12796" max="12796" width="4.42578125" style="1150" customWidth="1"/>
    <col min="12797" max="12797" width="20.85546875" style="1150" customWidth="1"/>
    <col min="12798" max="12799" width="12" style="1150" customWidth="1"/>
    <col min="12800" max="12800" width="14.5703125" style="1150" customWidth="1"/>
    <col min="12801" max="12801" width="12.42578125" style="1150" customWidth="1"/>
    <col min="12802" max="12802" width="19.7109375" style="1150" customWidth="1"/>
    <col min="12803" max="12803" width="9.140625" style="1150"/>
    <col min="12804" max="12804" width="16.85546875" style="1150" customWidth="1"/>
    <col min="12805" max="12805" width="12.5703125" style="1150" customWidth="1"/>
    <col min="12806" max="12806" width="11.7109375" style="1150" customWidth="1"/>
    <col min="12807" max="12807" width="12.28515625" style="1150" customWidth="1"/>
    <col min="12808" max="13051" width="9.140625" style="1150"/>
    <col min="13052" max="13052" width="4.42578125" style="1150" customWidth="1"/>
    <col min="13053" max="13053" width="20.85546875" style="1150" customWidth="1"/>
    <col min="13054" max="13055" width="12" style="1150" customWidth="1"/>
    <col min="13056" max="13056" width="14.5703125" style="1150" customWidth="1"/>
    <col min="13057" max="13057" width="12.42578125" style="1150" customWidth="1"/>
    <col min="13058" max="13058" width="19.7109375" style="1150" customWidth="1"/>
    <col min="13059" max="13059" width="9.140625" style="1150"/>
    <col min="13060" max="13060" width="16.85546875" style="1150" customWidth="1"/>
    <col min="13061" max="13061" width="12.5703125" style="1150" customWidth="1"/>
    <col min="13062" max="13062" width="11.7109375" style="1150" customWidth="1"/>
    <col min="13063" max="13063" width="12.28515625" style="1150" customWidth="1"/>
    <col min="13064" max="13307" width="9.140625" style="1150"/>
    <col min="13308" max="13308" width="4.42578125" style="1150" customWidth="1"/>
    <col min="13309" max="13309" width="20.85546875" style="1150" customWidth="1"/>
    <col min="13310" max="13311" width="12" style="1150" customWidth="1"/>
    <col min="13312" max="13312" width="14.5703125" style="1150" customWidth="1"/>
    <col min="13313" max="13313" width="12.42578125" style="1150" customWidth="1"/>
    <col min="13314" max="13314" width="19.7109375" style="1150" customWidth="1"/>
    <col min="13315" max="13315" width="9.140625" style="1150"/>
    <col min="13316" max="13316" width="16.85546875" style="1150" customWidth="1"/>
    <col min="13317" max="13317" width="12.5703125" style="1150" customWidth="1"/>
    <col min="13318" max="13318" width="11.7109375" style="1150" customWidth="1"/>
    <col min="13319" max="13319" width="12.28515625" style="1150" customWidth="1"/>
    <col min="13320" max="13563" width="9.140625" style="1150"/>
    <col min="13564" max="13564" width="4.42578125" style="1150" customWidth="1"/>
    <col min="13565" max="13565" width="20.85546875" style="1150" customWidth="1"/>
    <col min="13566" max="13567" width="12" style="1150" customWidth="1"/>
    <col min="13568" max="13568" width="14.5703125" style="1150" customWidth="1"/>
    <col min="13569" max="13569" width="12.42578125" style="1150" customWidth="1"/>
    <col min="13570" max="13570" width="19.7109375" style="1150" customWidth="1"/>
    <col min="13571" max="13571" width="9.140625" style="1150"/>
    <col min="13572" max="13572" width="16.85546875" style="1150" customWidth="1"/>
    <col min="13573" max="13573" width="12.5703125" style="1150" customWidth="1"/>
    <col min="13574" max="13574" width="11.7109375" style="1150" customWidth="1"/>
    <col min="13575" max="13575" width="12.28515625" style="1150" customWidth="1"/>
    <col min="13576" max="13819" width="9.140625" style="1150"/>
    <col min="13820" max="13820" width="4.42578125" style="1150" customWidth="1"/>
    <col min="13821" max="13821" width="20.85546875" style="1150" customWidth="1"/>
    <col min="13822" max="13823" width="12" style="1150" customWidth="1"/>
    <col min="13824" max="13824" width="14.5703125" style="1150" customWidth="1"/>
    <col min="13825" max="13825" width="12.42578125" style="1150" customWidth="1"/>
    <col min="13826" max="13826" width="19.7109375" style="1150" customWidth="1"/>
    <col min="13827" max="13827" width="9.140625" style="1150"/>
    <col min="13828" max="13828" width="16.85546875" style="1150" customWidth="1"/>
    <col min="13829" max="13829" width="12.5703125" style="1150" customWidth="1"/>
    <col min="13830" max="13830" width="11.7109375" style="1150" customWidth="1"/>
    <col min="13831" max="13831" width="12.28515625" style="1150" customWidth="1"/>
    <col min="13832" max="14075" width="9.140625" style="1150"/>
    <col min="14076" max="14076" width="4.42578125" style="1150" customWidth="1"/>
    <col min="14077" max="14077" width="20.85546875" style="1150" customWidth="1"/>
    <col min="14078" max="14079" width="12" style="1150" customWidth="1"/>
    <col min="14080" max="14080" width="14.5703125" style="1150" customWidth="1"/>
    <col min="14081" max="14081" width="12.42578125" style="1150" customWidth="1"/>
    <col min="14082" max="14082" width="19.7109375" style="1150" customWidth="1"/>
    <col min="14083" max="14083" width="9.140625" style="1150"/>
    <col min="14084" max="14084" width="16.85546875" style="1150" customWidth="1"/>
    <col min="14085" max="14085" width="12.5703125" style="1150" customWidth="1"/>
    <col min="14086" max="14086" width="11.7109375" style="1150" customWidth="1"/>
    <col min="14087" max="14087" width="12.28515625" style="1150" customWidth="1"/>
    <col min="14088" max="14331" width="9.140625" style="1150"/>
    <col min="14332" max="14332" width="4.42578125" style="1150" customWidth="1"/>
    <col min="14333" max="14333" width="20.85546875" style="1150" customWidth="1"/>
    <col min="14334" max="14335" width="12" style="1150" customWidth="1"/>
    <col min="14336" max="14336" width="14.5703125" style="1150" customWidth="1"/>
    <col min="14337" max="14337" width="12.42578125" style="1150" customWidth="1"/>
    <col min="14338" max="14338" width="19.7109375" style="1150" customWidth="1"/>
    <col min="14339" max="14339" width="9.140625" style="1150"/>
    <col min="14340" max="14340" width="16.85546875" style="1150" customWidth="1"/>
    <col min="14341" max="14341" width="12.5703125" style="1150" customWidth="1"/>
    <col min="14342" max="14342" width="11.7109375" style="1150" customWidth="1"/>
    <col min="14343" max="14343" width="12.28515625" style="1150" customWidth="1"/>
    <col min="14344" max="14587" width="9.140625" style="1150"/>
    <col min="14588" max="14588" width="4.42578125" style="1150" customWidth="1"/>
    <col min="14589" max="14589" width="20.85546875" style="1150" customWidth="1"/>
    <col min="14590" max="14591" width="12" style="1150" customWidth="1"/>
    <col min="14592" max="14592" width="14.5703125" style="1150" customWidth="1"/>
    <col min="14593" max="14593" width="12.42578125" style="1150" customWidth="1"/>
    <col min="14594" max="14594" width="19.7109375" style="1150" customWidth="1"/>
    <col min="14595" max="14595" width="9.140625" style="1150"/>
    <col min="14596" max="14596" width="16.85546875" style="1150" customWidth="1"/>
    <col min="14597" max="14597" width="12.5703125" style="1150" customWidth="1"/>
    <col min="14598" max="14598" width="11.7109375" style="1150" customWidth="1"/>
    <col min="14599" max="14599" width="12.28515625" style="1150" customWidth="1"/>
    <col min="14600" max="14843" width="9.140625" style="1150"/>
    <col min="14844" max="14844" width="4.42578125" style="1150" customWidth="1"/>
    <col min="14845" max="14845" width="20.85546875" style="1150" customWidth="1"/>
    <col min="14846" max="14847" width="12" style="1150" customWidth="1"/>
    <col min="14848" max="14848" width="14.5703125" style="1150" customWidth="1"/>
    <col min="14849" max="14849" width="12.42578125" style="1150" customWidth="1"/>
    <col min="14850" max="14850" width="19.7109375" style="1150" customWidth="1"/>
    <col min="14851" max="14851" width="9.140625" style="1150"/>
    <col min="14852" max="14852" width="16.85546875" style="1150" customWidth="1"/>
    <col min="14853" max="14853" width="12.5703125" style="1150" customWidth="1"/>
    <col min="14854" max="14854" width="11.7109375" style="1150" customWidth="1"/>
    <col min="14855" max="14855" width="12.28515625" style="1150" customWidth="1"/>
    <col min="14856" max="15099" width="9.140625" style="1150"/>
    <col min="15100" max="15100" width="4.42578125" style="1150" customWidth="1"/>
    <col min="15101" max="15101" width="20.85546875" style="1150" customWidth="1"/>
    <col min="15102" max="15103" width="12" style="1150" customWidth="1"/>
    <col min="15104" max="15104" width="14.5703125" style="1150" customWidth="1"/>
    <col min="15105" max="15105" width="12.42578125" style="1150" customWidth="1"/>
    <col min="15106" max="15106" width="19.7109375" style="1150" customWidth="1"/>
    <col min="15107" max="15107" width="9.140625" style="1150"/>
    <col min="15108" max="15108" width="16.85546875" style="1150" customWidth="1"/>
    <col min="15109" max="15109" width="12.5703125" style="1150" customWidth="1"/>
    <col min="15110" max="15110" width="11.7109375" style="1150" customWidth="1"/>
    <col min="15111" max="15111" width="12.28515625" style="1150" customWidth="1"/>
    <col min="15112" max="15355" width="9.140625" style="1150"/>
    <col min="15356" max="15356" width="4.42578125" style="1150" customWidth="1"/>
    <col min="15357" max="15357" width="20.85546875" style="1150" customWidth="1"/>
    <col min="15358" max="15359" width="12" style="1150" customWidth="1"/>
    <col min="15360" max="15360" width="14.5703125" style="1150" customWidth="1"/>
    <col min="15361" max="15361" width="12.42578125" style="1150" customWidth="1"/>
    <col min="15362" max="15362" width="19.7109375" style="1150" customWidth="1"/>
    <col min="15363" max="15363" width="9.140625" style="1150"/>
    <col min="15364" max="15364" width="16.85546875" style="1150" customWidth="1"/>
    <col min="15365" max="15365" width="12.5703125" style="1150" customWidth="1"/>
    <col min="15366" max="15366" width="11.7109375" style="1150" customWidth="1"/>
    <col min="15367" max="15367" width="12.28515625" style="1150" customWidth="1"/>
    <col min="15368" max="15611" width="9.140625" style="1150"/>
    <col min="15612" max="15612" width="4.42578125" style="1150" customWidth="1"/>
    <col min="15613" max="15613" width="20.85546875" style="1150" customWidth="1"/>
    <col min="15614" max="15615" width="12" style="1150" customWidth="1"/>
    <col min="15616" max="15616" width="14.5703125" style="1150" customWidth="1"/>
    <col min="15617" max="15617" width="12.42578125" style="1150" customWidth="1"/>
    <col min="15618" max="15618" width="19.7109375" style="1150" customWidth="1"/>
    <col min="15619" max="15619" width="9.140625" style="1150"/>
    <col min="15620" max="15620" width="16.85546875" style="1150" customWidth="1"/>
    <col min="15621" max="15621" width="12.5703125" style="1150" customWidth="1"/>
    <col min="15622" max="15622" width="11.7109375" style="1150" customWidth="1"/>
    <col min="15623" max="15623" width="12.28515625" style="1150" customWidth="1"/>
    <col min="15624" max="15867" width="9.140625" style="1150"/>
    <col min="15868" max="15868" width="4.42578125" style="1150" customWidth="1"/>
    <col min="15869" max="15869" width="20.85546875" style="1150" customWidth="1"/>
    <col min="15870" max="15871" width="12" style="1150" customWidth="1"/>
    <col min="15872" max="15872" width="14.5703125" style="1150" customWidth="1"/>
    <col min="15873" max="15873" width="12.42578125" style="1150" customWidth="1"/>
    <col min="15874" max="15874" width="19.7109375" style="1150" customWidth="1"/>
    <col min="15875" max="15875" width="9.140625" style="1150"/>
    <col min="15876" max="15876" width="16.85546875" style="1150" customWidth="1"/>
    <col min="15877" max="15877" width="12.5703125" style="1150" customWidth="1"/>
    <col min="15878" max="15878" width="11.7109375" style="1150" customWidth="1"/>
    <col min="15879" max="15879" width="12.28515625" style="1150" customWidth="1"/>
    <col min="15880" max="16123" width="9.140625" style="1150"/>
    <col min="16124" max="16124" width="4.42578125" style="1150" customWidth="1"/>
    <col min="16125" max="16125" width="20.85546875" style="1150" customWidth="1"/>
    <col min="16126" max="16127" width="12" style="1150" customWidth="1"/>
    <col min="16128" max="16128" width="14.5703125" style="1150" customWidth="1"/>
    <col min="16129" max="16129" width="12.42578125" style="1150" customWidth="1"/>
    <col min="16130" max="16130" width="19.7109375" style="1150" customWidth="1"/>
    <col min="16131" max="16131" width="9.140625" style="1150"/>
    <col min="16132" max="16132" width="16.85546875" style="1150" customWidth="1"/>
    <col min="16133" max="16133" width="12.5703125" style="1150" customWidth="1"/>
    <col min="16134" max="16134" width="11.7109375" style="1150" customWidth="1"/>
    <col min="16135" max="16135" width="12.28515625" style="1150" customWidth="1"/>
    <col min="16136" max="16384" width="9.140625" style="1150"/>
  </cols>
  <sheetData>
    <row r="1" spans="1:20" ht="15.75">
      <c r="A1" s="1149" t="s">
        <v>247</v>
      </c>
    </row>
    <row r="2" spans="1:20" ht="26.25" customHeight="1">
      <c r="A2" s="1151" t="s">
        <v>248</v>
      </c>
    </row>
    <row r="5" spans="1:20" ht="38.25" customHeight="1" thickBot="1">
      <c r="A5" s="1665" t="s">
        <v>528</v>
      </c>
      <c r="B5" s="1665"/>
      <c r="C5" s="1665"/>
      <c r="D5" s="1665"/>
      <c r="E5" s="1665"/>
      <c r="F5" s="1665"/>
      <c r="H5" s="1152" t="s">
        <v>267</v>
      </c>
    </row>
    <row r="6" spans="1:20" ht="15.75" customHeight="1" thickBot="1">
      <c r="A6" s="1666" t="s">
        <v>116</v>
      </c>
      <c r="B6" s="1668" t="s">
        <v>527</v>
      </c>
      <c r="C6" s="1669"/>
      <c r="D6" s="1670"/>
      <c r="E6" s="1671" t="s">
        <v>500</v>
      </c>
      <c r="F6" s="1673" t="s">
        <v>504</v>
      </c>
    </row>
    <row r="7" spans="1:20" ht="21" customHeight="1" thickBot="1">
      <c r="A7" s="1667"/>
      <c r="B7" s="1153" t="s">
        <v>254</v>
      </c>
      <c r="C7" s="1153" t="s">
        <v>257</v>
      </c>
      <c r="D7" s="1153" t="s">
        <v>258</v>
      </c>
      <c r="E7" s="1672"/>
      <c r="F7" s="1674"/>
      <c r="K7"/>
      <c r="L7"/>
      <c r="M7"/>
      <c r="N7"/>
    </row>
    <row r="8" spans="1:20" ht="17.25" customHeight="1" thickBot="1">
      <c r="A8" s="1154" t="s">
        <v>117</v>
      </c>
      <c r="B8" s="1155">
        <v>9510.76</v>
      </c>
      <c r="C8" s="1156">
        <v>5399.74</v>
      </c>
      <c r="D8" s="1157">
        <f t="shared" ref="D8:D13" si="0">(C8/B8)*100</f>
        <v>56.775063191585105</v>
      </c>
      <c r="E8" s="1156">
        <v>11496.308999999999</v>
      </c>
      <c r="F8" s="1157">
        <f t="shared" ref="F8:F13" si="1">((B8-E8)/E8)*100</f>
        <v>-17.27118677829553</v>
      </c>
      <c r="H8" s="1158" t="s">
        <v>118</v>
      </c>
      <c r="K8"/>
      <c r="L8"/>
      <c r="M8"/>
      <c r="N8"/>
    </row>
    <row r="9" spans="1:20" ht="18" customHeight="1" thickBot="1">
      <c r="A9" s="1154" t="s">
        <v>119</v>
      </c>
      <c r="B9" s="1159">
        <v>37160</v>
      </c>
      <c r="C9" s="1156">
        <v>11248</v>
      </c>
      <c r="D9" s="1157">
        <f t="shared" si="0"/>
        <v>30.269106566200215</v>
      </c>
      <c r="E9" s="1160">
        <v>44429</v>
      </c>
      <c r="F9" s="1157">
        <f t="shared" si="1"/>
        <v>-16.360935425060209</v>
      </c>
      <c r="H9" s="1161">
        <f>B9-E9</f>
        <v>-7269</v>
      </c>
      <c r="K9"/>
      <c r="L9"/>
      <c r="M9"/>
      <c r="N9"/>
      <c r="O9"/>
      <c r="P9" s="1120"/>
      <c r="Q9" s="1120"/>
      <c r="R9" s="1120"/>
      <c r="S9" s="1120"/>
      <c r="T9" s="1120"/>
    </row>
    <row r="10" spans="1:20" ht="15" customHeight="1" thickBot="1">
      <c r="A10" s="1162" t="s">
        <v>249</v>
      </c>
      <c r="B10" s="1159">
        <v>11634</v>
      </c>
      <c r="C10" s="1163">
        <v>0</v>
      </c>
      <c r="D10" s="1164">
        <f t="shared" si="0"/>
        <v>0</v>
      </c>
      <c r="E10" s="1163">
        <v>10167</v>
      </c>
      <c r="F10" s="1164">
        <f t="shared" si="1"/>
        <v>14.429035113602835</v>
      </c>
      <c r="K10"/>
      <c r="L10"/>
      <c r="M10"/>
      <c r="N10"/>
      <c r="O10"/>
      <c r="P10" s="1120"/>
      <c r="Q10" s="1120"/>
      <c r="R10" s="1120"/>
      <c r="S10" s="1120"/>
      <c r="T10" s="1120"/>
    </row>
    <row r="11" spans="1:20" ht="17.25" customHeight="1" thickBot="1">
      <c r="A11" s="1154" t="s">
        <v>120</v>
      </c>
      <c r="B11" s="1159">
        <v>210734.717</v>
      </c>
      <c r="C11" s="1165">
        <v>17833.958999999999</v>
      </c>
      <c r="D11" s="1157">
        <f t="shared" si="0"/>
        <v>8.4627531969495084</v>
      </c>
      <c r="E11" s="1165">
        <v>203038.85</v>
      </c>
      <c r="F11" s="1157">
        <f t="shared" si="1"/>
        <v>3.790342094628687</v>
      </c>
      <c r="J11" s="1166"/>
      <c r="K11"/>
      <c r="L11"/>
      <c r="M11"/>
      <c r="N11"/>
      <c r="O11"/>
      <c r="P11" s="1120"/>
      <c r="Q11" s="1120"/>
      <c r="R11" s="1120"/>
      <c r="S11" s="1120"/>
      <c r="T11" s="1120"/>
    </row>
    <row r="12" spans="1:20" ht="15" customHeight="1" thickBot="1">
      <c r="A12" s="1167" t="s">
        <v>121</v>
      </c>
      <c r="B12" s="1159">
        <v>90759.747000000003</v>
      </c>
      <c r="C12" s="1168">
        <v>19416.189999999999</v>
      </c>
      <c r="D12" s="1157">
        <f t="shared" si="0"/>
        <v>21.392952979474479</v>
      </c>
      <c r="E12" s="1168">
        <v>81430.063999999998</v>
      </c>
      <c r="F12" s="1157">
        <f t="shared" si="1"/>
        <v>11.457295428381347</v>
      </c>
      <c r="K12"/>
      <c r="L12"/>
      <c r="M12"/>
      <c r="N12"/>
      <c r="O12"/>
      <c r="P12" s="1120"/>
      <c r="Q12" s="1120"/>
      <c r="R12" s="1120"/>
      <c r="S12" s="1120"/>
      <c r="T12" s="1120"/>
    </row>
    <row r="13" spans="1:20" ht="15" customHeight="1" thickBot="1">
      <c r="A13" s="1167" t="s">
        <v>122</v>
      </c>
      <c r="B13" s="1159">
        <f>B11+B12</f>
        <v>301494.46400000004</v>
      </c>
      <c r="C13" s="1168">
        <f>C11+C12</f>
        <v>37250.148999999998</v>
      </c>
      <c r="D13" s="1169">
        <f t="shared" si="0"/>
        <v>12.355168484951019</v>
      </c>
      <c r="E13" s="1168">
        <f>E11+E12</f>
        <v>284468.91399999999</v>
      </c>
      <c r="F13" s="1169">
        <f t="shared" si="1"/>
        <v>5.985030054988731</v>
      </c>
      <c r="K13"/>
      <c r="L13"/>
      <c r="M13"/>
      <c r="N13"/>
      <c r="O13"/>
      <c r="P13" s="1120"/>
      <c r="Q13" s="1120"/>
      <c r="R13" s="1120"/>
      <c r="S13" s="1120"/>
      <c r="T13" s="1120"/>
    </row>
    <row r="14" spans="1:20">
      <c r="E14" s="1170"/>
      <c r="K14"/>
      <c r="L14"/>
      <c r="M14"/>
      <c r="N14"/>
      <c r="O14"/>
      <c r="P14" s="1120"/>
      <c r="Q14" s="1120"/>
      <c r="R14" s="1120"/>
      <c r="S14" s="1120"/>
      <c r="T14" s="1120"/>
    </row>
    <row r="15" spans="1:20">
      <c r="K15"/>
      <c r="L15"/>
      <c r="M15"/>
      <c r="N15"/>
      <c r="O15"/>
      <c r="P15" s="1120"/>
      <c r="Q15" s="1120"/>
      <c r="R15" s="1120"/>
      <c r="S15" s="1120"/>
      <c r="T15" s="1120"/>
    </row>
    <row r="16" spans="1:20" ht="15.75">
      <c r="A16" s="1171" t="s">
        <v>250</v>
      </c>
      <c r="L16"/>
      <c r="M16"/>
      <c r="N16"/>
      <c r="O16"/>
      <c r="P16" s="1120"/>
      <c r="Q16" s="1120"/>
      <c r="R16" s="1120"/>
      <c r="S16" s="1120"/>
      <c r="T16" s="1120"/>
    </row>
    <row r="17" spans="1:20">
      <c r="L17" s="1120"/>
      <c r="M17" s="1120"/>
      <c r="O17" s="1120"/>
      <c r="P17" s="1120"/>
      <c r="Q17" s="1120"/>
      <c r="R17" s="1120"/>
      <c r="S17" s="1120"/>
      <c r="T17" s="1120"/>
    </row>
    <row r="18" spans="1:20" ht="33" customHeight="1" thickBot="1">
      <c r="A18" s="1665" t="s">
        <v>503</v>
      </c>
      <c r="B18" s="1665"/>
      <c r="C18" s="1665"/>
      <c r="D18" s="1665"/>
      <c r="E18" s="1665"/>
      <c r="F18" s="1665"/>
      <c r="K18" s="1120"/>
      <c r="L18" s="1120"/>
      <c r="M18" s="1120"/>
      <c r="O18" s="1120"/>
      <c r="P18" s="1120"/>
      <c r="Q18" s="1120"/>
      <c r="R18" s="1120"/>
      <c r="S18" s="1120"/>
      <c r="T18" s="1120"/>
    </row>
    <row r="19" spans="1:20" ht="16.5" customHeight="1" thickBot="1">
      <c r="A19" s="1675" t="s">
        <v>123</v>
      </c>
      <c r="B19" s="1668" t="s">
        <v>499</v>
      </c>
      <c r="C19" s="1669"/>
      <c r="D19" s="1670"/>
      <c r="E19" s="1671" t="s">
        <v>505</v>
      </c>
      <c r="F19" s="1673" t="s">
        <v>506</v>
      </c>
      <c r="K19" s="1120"/>
      <c r="L19" s="1120"/>
      <c r="M19" s="1120"/>
      <c r="O19" s="1120"/>
      <c r="P19" s="1120"/>
      <c r="Q19" s="1120"/>
      <c r="R19" s="1120"/>
      <c r="S19" s="1120"/>
      <c r="T19" s="1120"/>
    </row>
    <row r="20" spans="1:20" ht="21" customHeight="1" thickBot="1">
      <c r="A20" s="1676"/>
      <c r="B20" s="1172" t="s">
        <v>254</v>
      </c>
      <c r="C20" s="1172" t="s">
        <v>367</v>
      </c>
      <c r="D20" s="1172" t="s">
        <v>368</v>
      </c>
      <c r="E20" s="1677"/>
      <c r="F20" s="1678"/>
      <c r="K20" s="1120"/>
      <c r="L20" s="1120"/>
      <c r="M20" s="1120"/>
      <c r="O20" s="1120"/>
      <c r="P20" s="1120"/>
      <c r="Q20" s="1120"/>
      <c r="R20" s="1120"/>
      <c r="S20" s="1120"/>
      <c r="T20" s="1120"/>
    </row>
    <row r="21" spans="1:20" ht="15.75" thickBot="1">
      <c r="A21" s="1173" t="s">
        <v>117</v>
      </c>
      <c r="B21" s="1159">
        <v>51957.938000000002</v>
      </c>
      <c r="C21" s="1174">
        <v>0</v>
      </c>
      <c r="D21" s="1175">
        <f t="shared" ref="D21:D26" si="2">(C21/B21)*100</f>
        <v>0</v>
      </c>
      <c r="E21" s="1168">
        <v>31753.292000000001</v>
      </c>
      <c r="F21" s="1175">
        <f t="shared" ref="F21:F26" si="3">((B21-E21)/E21)*100</f>
        <v>63.630082827317558</v>
      </c>
      <c r="H21" s="1158" t="s">
        <v>124</v>
      </c>
      <c r="K21" s="1120"/>
      <c r="L21" s="1120"/>
      <c r="M21" s="1120"/>
      <c r="O21" s="1120"/>
      <c r="P21" s="1120"/>
      <c r="Q21" s="1120"/>
      <c r="R21" s="1120"/>
      <c r="S21" s="1120"/>
      <c r="T21" s="1120"/>
    </row>
    <row r="22" spans="1:20" ht="15.75" thickBot="1">
      <c r="A22" s="1173" t="s">
        <v>119</v>
      </c>
      <c r="B22" s="1159">
        <v>194087</v>
      </c>
      <c r="C22" s="1174">
        <v>0</v>
      </c>
      <c r="D22" s="1157">
        <f t="shared" si="2"/>
        <v>0</v>
      </c>
      <c r="E22" s="1168">
        <v>125456</v>
      </c>
      <c r="F22" s="1157">
        <f t="shared" si="3"/>
        <v>54.705235301619695</v>
      </c>
      <c r="H22" s="1161">
        <f>B22-E22</f>
        <v>68631</v>
      </c>
      <c r="K22" s="1120"/>
      <c r="L22" s="1120"/>
      <c r="M22" s="1120"/>
      <c r="O22" s="1120"/>
      <c r="P22" s="1120"/>
      <c r="Q22" s="1120"/>
      <c r="R22" s="1120"/>
      <c r="S22" s="1120"/>
      <c r="T22" s="1120"/>
    </row>
    <row r="23" spans="1:20" ht="15.75" thickBot="1">
      <c r="A23" s="1176" t="s">
        <v>249</v>
      </c>
      <c r="B23" s="1159">
        <v>53663</v>
      </c>
      <c r="C23" s="1177">
        <v>0</v>
      </c>
      <c r="D23" s="1157">
        <f t="shared" si="2"/>
        <v>0</v>
      </c>
      <c r="E23" s="1163">
        <v>32588</v>
      </c>
      <c r="F23" s="1157">
        <f t="shared" si="3"/>
        <v>64.671044556278389</v>
      </c>
      <c r="N23" s="1120"/>
      <c r="O23" s="1120"/>
      <c r="P23" s="1120"/>
      <c r="Q23" s="1120"/>
      <c r="R23" s="1120"/>
      <c r="S23" s="1120"/>
      <c r="T23" s="1120"/>
    </row>
    <row r="24" spans="1:20" ht="15.75" thickBot="1">
      <c r="A24" s="1173" t="s">
        <v>120</v>
      </c>
      <c r="B24" s="1159">
        <v>10477.253000000001</v>
      </c>
      <c r="C24" s="1178">
        <v>125.852</v>
      </c>
      <c r="D24" s="1164">
        <f t="shared" si="2"/>
        <v>1.2011927172131855</v>
      </c>
      <c r="E24" s="1168">
        <v>10466.050999999999</v>
      </c>
      <c r="F24" s="1164">
        <f t="shared" si="3"/>
        <v>0.10703177349318416</v>
      </c>
      <c r="N24" s="1120"/>
      <c r="O24" s="1120"/>
      <c r="P24" s="1120"/>
      <c r="Q24" s="1120"/>
      <c r="R24" s="1120"/>
      <c r="S24" s="1120"/>
      <c r="T24" s="1120"/>
    </row>
    <row r="25" spans="1:20" ht="15.75" thickBot="1">
      <c r="A25" s="1173" t="s">
        <v>121</v>
      </c>
      <c r="B25" s="1159">
        <v>8330.3960000000006</v>
      </c>
      <c r="C25" s="1178">
        <v>684.36699999999996</v>
      </c>
      <c r="D25" s="1157">
        <f t="shared" si="2"/>
        <v>8.2152997288484233</v>
      </c>
      <c r="E25" s="1168">
        <v>4959.5450000000001</v>
      </c>
      <c r="F25" s="1157">
        <f t="shared" si="3"/>
        <v>67.966940515712636</v>
      </c>
      <c r="N25" s="1120"/>
      <c r="O25" s="1120"/>
      <c r="P25" s="1120"/>
      <c r="Q25" s="1120"/>
      <c r="R25" s="1120"/>
      <c r="S25" s="1120"/>
      <c r="T25" s="1120"/>
    </row>
    <row r="26" spans="1:20" ht="15.75" thickBot="1">
      <c r="A26" s="1173" t="s">
        <v>122</v>
      </c>
      <c r="B26" s="1159">
        <f>B24+B25</f>
        <v>18807.649000000001</v>
      </c>
      <c r="C26" s="1168">
        <f>C24+C25</f>
        <v>810.21899999999994</v>
      </c>
      <c r="D26" s="1169">
        <f t="shared" si="2"/>
        <v>4.3079228031105847</v>
      </c>
      <c r="E26" s="1168">
        <f>E24+E25</f>
        <v>15425.596</v>
      </c>
      <c r="F26" s="1169">
        <f t="shared" si="3"/>
        <v>21.924942154585157</v>
      </c>
      <c r="N26" s="1120"/>
      <c r="O26" s="1120"/>
      <c r="P26" s="1120"/>
      <c r="Q26" s="1120"/>
      <c r="R26" s="1120"/>
      <c r="S26" s="1120"/>
      <c r="T26" s="1120"/>
    </row>
    <row r="27" spans="1:20">
      <c r="A27" s="1179" t="s">
        <v>370</v>
      </c>
      <c r="B27" s="1180"/>
      <c r="C27" s="1181"/>
      <c r="D27" s="1181"/>
      <c r="E27" s="1181"/>
      <c r="F27" s="1182"/>
      <c r="H27" s="1120"/>
      <c r="I27" s="1120"/>
      <c r="J27" s="1120"/>
      <c r="K27" s="1120"/>
      <c r="L27" s="1120"/>
      <c r="M27" s="1120"/>
      <c r="N27" s="1120"/>
      <c r="O27" s="1120"/>
      <c r="P27" s="1120"/>
      <c r="Q27" s="1120"/>
      <c r="R27" s="1120"/>
      <c r="S27" s="1120"/>
      <c r="T27" s="1120"/>
    </row>
    <row r="28" spans="1:20">
      <c r="A28" s="1183"/>
      <c r="B28" s="1184"/>
      <c r="C28" s="1185"/>
      <c r="D28" s="1186"/>
      <c r="E28" s="1120"/>
      <c r="F28" s="1120"/>
      <c r="G28" s="1120"/>
      <c r="H28" s="1120"/>
      <c r="I28" s="1120"/>
      <c r="J28" s="1120"/>
      <c r="K28" s="1120"/>
      <c r="L28" s="1120"/>
      <c r="M28" s="1120"/>
      <c r="N28" s="1120"/>
      <c r="O28" s="1120"/>
      <c r="P28" s="1120"/>
      <c r="Q28" s="1120"/>
      <c r="R28" s="1120"/>
      <c r="S28" s="1120"/>
      <c r="T28" s="1120"/>
    </row>
    <row r="29" spans="1:20">
      <c r="A29" s="1183"/>
      <c r="B29" s="1187"/>
      <c r="C29" s="1186"/>
      <c r="D29" s="1188"/>
      <c r="E29" s="1120"/>
      <c r="F29" s="1120"/>
      <c r="G29" s="1120"/>
      <c r="H29" s="1120"/>
      <c r="I29" s="1120"/>
      <c r="J29" s="1120"/>
      <c r="K29" s="1120"/>
      <c r="L29" s="1120"/>
      <c r="M29" s="1120"/>
      <c r="N29" s="1120"/>
      <c r="O29" s="1120"/>
      <c r="P29" s="1120"/>
      <c r="Q29" s="1120"/>
      <c r="R29" s="1120"/>
      <c r="S29" s="1120"/>
      <c r="T29" s="1120"/>
    </row>
    <row r="30" spans="1:20">
      <c r="A30" s="1180"/>
      <c r="B30" s="1186"/>
      <c r="C30" s="1664"/>
      <c r="D30" s="1664"/>
      <c r="E30" s="1120"/>
      <c r="F30" s="1120"/>
      <c r="G30" s="1120"/>
      <c r="H30" s="1120"/>
      <c r="I30" s="1120"/>
      <c r="J30" s="1120"/>
      <c r="K30" s="1120"/>
      <c r="L30" s="1120"/>
      <c r="M30" s="1120"/>
      <c r="N30" s="1120"/>
      <c r="O30" s="1120"/>
      <c r="P30" s="1120"/>
      <c r="Q30" s="1120"/>
      <c r="R30" s="1120"/>
      <c r="S30" s="1120"/>
      <c r="T30" s="1120"/>
    </row>
    <row r="31" spans="1:20">
      <c r="A31" s="1186"/>
      <c r="B31" s="1188"/>
      <c r="C31" s="1186"/>
      <c r="D31" s="1186"/>
      <c r="E31" s="1120"/>
      <c r="F31" s="1120"/>
      <c r="G31" s="1120"/>
      <c r="H31" s="1120"/>
      <c r="I31" s="1120"/>
      <c r="J31" s="1120"/>
      <c r="K31" s="1120"/>
      <c r="L31" s="1120"/>
      <c r="M31" s="1120"/>
      <c r="N31" s="1120"/>
      <c r="O31" s="1120"/>
      <c r="P31" s="1120"/>
      <c r="Q31" s="1120"/>
      <c r="R31" s="1120"/>
      <c r="S31" s="1120"/>
      <c r="T31" s="1120"/>
    </row>
    <row r="32" spans="1:20" ht="15.75">
      <c r="A32" s="1189"/>
      <c r="B32" s="1188"/>
      <c r="C32" s="1190"/>
      <c r="D32" s="1120"/>
      <c r="E32" s="1120"/>
      <c r="F32" s="1120"/>
      <c r="G32" s="1120"/>
      <c r="H32" s="1120"/>
      <c r="I32" s="1120"/>
      <c r="J32" s="1120"/>
      <c r="K32" s="1120"/>
      <c r="L32" s="1120"/>
      <c r="M32" s="1120"/>
      <c r="N32" s="1120"/>
      <c r="O32" s="1120"/>
      <c r="P32" s="1120"/>
      <c r="Q32" s="1120"/>
      <c r="R32" s="1120"/>
      <c r="S32" s="1120"/>
      <c r="T32" s="1120"/>
    </row>
    <row r="33" spans="1:20">
      <c r="A33" s="1186"/>
      <c r="B33" s="1191"/>
      <c r="C33" s="1186"/>
      <c r="D33" s="1120"/>
      <c r="E33" s="1120"/>
      <c r="F33" s="1120"/>
      <c r="G33" s="1120"/>
      <c r="H33" s="1120"/>
      <c r="I33" s="1120"/>
      <c r="J33" s="1120"/>
      <c r="K33" s="1120"/>
      <c r="L33" s="1120"/>
      <c r="M33" s="1120"/>
      <c r="N33" s="1120"/>
      <c r="O33" s="1120"/>
      <c r="P33" s="1120"/>
      <c r="Q33" s="1120"/>
      <c r="R33" s="1120"/>
      <c r="S33" s="1120"/>
      <c r="T33" s="1120"/>
    </row>
    <row r="34" spans="1:20">
      <c r="A34" s="1192"/>
      <c r="B34" s="1191"/>
      <c r="C34" s="1186"/>
      <c r="D34" s="1120"/>
      <c r="E34" s="1120"/>
      <c r="F34" s="1120"/>
      <c r="G34" s="1120"/>
      <c r="H34" s="1120"/>
      <c r="I34" s="1120"/>
      <c r="J34" s="1120"/>
      <c r="K34" s="1120"/>
      <c r="L34" s="1120"/>
      <c r="M34" s="1120"/>
      <c r="N34" s="1120"/>
      <c r="O34" s="1120"/>
      <c r="P34" s="1120"/>
      <c r="Q34" s="1120"/>
      <c r="R34" s="1120"/>
      <c r="S34" s="1120"/>
      <c r="T34" s="1120"/>
    </row>
    <row r="35" spans="1:20">
      <c r="A35" s="1192"/>
      <c r="B35" s="1186"/>
      <c r="C35" s="1186"/>
      <c r="D35" s="1120"/>
      <c r="E35" s="1120"/>
      <c r="F35" s="1186"/>
      <c r="G35" s="1186"/>
      <c r="H35" s="1120"/>
      <c r="I35" s="1120"/>
      <c r="J35" s="1120"/>
      <c r="K35" s="1120"/>
      <c r="L35" s="1120"/>
      <c r="M35" s="1120"/>
      <c r="N35" s="1120"/>
      <c r="O35" s="1120"/>
      <c r="P35" s="1120"/>
      <c r="Q35" s="1120"/>
      <c r="R35" s="1120"/>
      <c r="S35" s="1120"/>
      <c r="T35" s="1120"/>
    </row>
    <row r="36" spans="1:20">
      <c r="A36" s="1183"/>
      <c r="B36" s="1193"/>
      <c r="C36" s="1193"/>
      <c r="D36" s="1120"/>
      <c r="E36" s="1120"/>
      <c r="F36" s="1182"/>
      <c r="G36" s="1186"/>
      <c r="H36" s="1120"/>
      <c r="I36" s="1120"/>
      <c r="J36" s="1120"/>
      <c r="K36" s="1120"/>
      <c r="L36" s="1120"/>
      <c r="M36" s="1120"/>
      <c r="N36" s="1120"/>
      <c r="O36" s="1120"/>
      <c r="P36" s="1120"/>
      <c r="Q36" s="1120"/>
      <c r="R36" s="1120"/>
    </row>
    <row r="37" spans="1:20">
      <c r="A37" s="1183"/>
      <c r="B37" s="1193"/>
      <c r="C37" s="1193"/>
      <c r="D37" s="1120"/>
      <c r="E37" s="1120"/>
      <c r="F37" s="1182"/>
      <c r="G37" s="1186"/>
      <c r="H37" s="1120"/>
      <c r="I37" s="1120"/>
      <c r="J37" s="1120"/>
      <c r="K37" s="1120"/>
      <c r="L37" s="1120"/>
      <c r="M37" s="1120"/>
      <c r="N37" s="1120"/>
      <c r="O37" s="1120"/>
      <c r="P37" s="1120"/>
      <c r="Q37" s="1120"/>
      <c r="R37" s="1120"/>
    </row>
    <row r="38" spans="1:20">
      <c r="A38" s="1180"/>
      <c r="B38" s="1181"/>
      <c r="C38" s="1181"/>
      <c r="D38" s="1120"/>
      <c r="E38" s="1120"/>
      <c r="F38" s="1182"/>
      <c r="G38" s="1194"/>
      <c r="H38" s="1120"/>
      <c r="I38" s="1120"/>
      <c r="J38" s="1120"/>
      <c r="K38" s="1120"/>
      <c r="L38" s="1120"/>
      <c r="M38" s="1120"/>
      <c r="N38" s="1120"/>
      <c r="O38" s="1120"/>
      <c r="P38" s="1120"/>
      <c r="Q38" s="1120"/>
      <c r="R38" s="1120"/>
    </row>
    <row r="39" spans="1:20">
      <c r="A39" s="1184"/>
      <c r="B39" s="1186"/>
      <c r="C39" s="1186"/>
      <c r="D39" s="1120"/>
      <c r="E39" s="1120"/>
      <c r="F39" s="1186"/>
      <c r="G39" s="1186"/>
      <c r="H39" s="1120"/>
      <c r="I39" s="1120"/>
      <c r="J39" s="1120"/>
      <c r="K39" s="1120"/>
      <c r="L39" s="1120"/>
      <c r="M39" s="1120"/>
      <c r="N39" s="1120"/>
      <c r="O39" s="1120"/>
      <c r="P39" s="1120"/>
      <c r="Q39" s="1120"/>
      <c r="R39" s="1120"/>
    </row>
    <row r="40" spans="1:20">
      <c r="A40" s="1187"/>
      <c r="B40" s="1186"/>
      <c r="C40" s="1188"/>
      <c r="D40" s="1120"/>
      <c r="E40" s="1120"/>
      <c r="F40" s="1186"/>
      <c r="G40" s="1186"/>
      <c r="H40" s="1186"/>
    </row>
    <row r="41" spans="1:20">
      <c r="A41" s="1186"/>
      <c r="B41" s="1664"/>
      <c r="C41" s="1664"/>
      <c r="D41" s="1186"/>
      <c r="E41" s="1186"/>
      <c r="F41" s="1186"/>
      <c r="G41" s="1186"/>
    </row>
    <row r="42" spans="1:20">
      <c r="A42" s="1188"/>
      <c r="B42" s="1186"/>
      <c r="C42" s="1186"/>
      <c r="D42" s="1186"/>
      <c r="E42" s="1186"/>
      <c r="F42" s="1186"/>
      <c r="G42" s="1186"/>
    </row>
    <row r="43" spans="1:20">
      <c r="A43" s="1188"/>
      <c r="B43" s="1190"/>
      <c r="C43" s="1186"/>
      <c r="D43" s="1186"/>
      <c r="E43" s="1186"/>
      <c r="F43" s="1186"/>
      <c r="G43" s="1186"/>
    </row>
    <row r="44" spans="1:20">
      <c r="A44" s="1191"/>
      <c r="B44" s="1186"/>
      <c r="C44" s="1186"/>
      <c r="D44" s="1186"/>
      <c r="E44" s="1186"/>
      <c r="F44" s="1186"/>
      <c r="G44" s="1186"/>
    </row>
    <row r="45" spans="1:20">
      <c r="A45" s="1191"/>
      <c r="B45" s="1186"/>
      <c r="C45" s="1186"/>
      <c r="D45" s="1190"/>
      <c r="E45" s="1186"/>
      <c r="F45" s="1186"/>
      <c r="G45" s="1186"/>
    </row>
    <row r="46" spans="1:20">
      <c r="A46" s="1186"/>
      <c r="B46" s="1186"/>
      <c r="C46" s="1186"/>
      <c r="D46" s="1186"/>
      <c r="E46" s="1186"/>
      <c r="F46" s="1186"/>
      <c r="G46" s="1186"/>
    </row>
    <row r="47" spans="1:20">
      <c r="A47" s="1186"/>
      <c r="B47" s="1186"/>
      <c r="C47" s="1186"/>
      <c r="D47" s="1186"/>
      <c r="E47" s="1186"/>
      <c r="F47" s="1186"/>
      <c r="G47" s="118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abSelected="1" workbookViewId="0">
      <selection activeCell="P50" sqref="P50"/>
    </sheetView>
  </sheetViews>
  <sheetFormatPr defaultRowHeight="12.75"/>
  <cols>
    <col min="1" max="1" width="21.7109375" style="1150" customWidth="1"/>
    <col min="2" max="2" width="11.140625" style="1150" customWidth="1"/>
    <col min="3" max="3" width="12.140625" style="1150" customWidth="1"/>
    <col min="4" max="4" width="8.85546875" style="1150" bestFit="1" customWidth="1"/>
    <col min="5" max="5" width="7.42578125" style="1150" customWidth="1"/>
    <col min="6" max="6" width="20.28515625" style="1150" customWidth="1"/>
    <col min="7" max="7" width="10.5703125" style="1150" customWidth="1"/>
    <col min="8" max="8" width="9.85546875" style="1166" bestFit="1" customWidth="1"/>
    <col min="9" max="9" width="8.85546875" style="1150" bestFit="1" customWidth="1"/>
    <col min="10" max="10" width="2.85546875" style="1150" customWidth="1"/>
    <col min="11" max="11" width="22.85546875" style="1150" customWidth="1"/>
    <col min="12" max="12" width="12.140625" style="1150" customWidth="1"/>
    <col min="13" max="13" width="11.7109375" style="1150" customWidth="1"/>
    <col min="14" max="14" width="8.85546875" style="1150" bestFit="1" customWidth="1"/>
    <col min="15" max="15" width="4.42578125" style="1150" customWidth="1"/>
    <col min="16" max="16" width="25" style="1150" customWidth="1"/>
    <col min="17" max="17" width="12.42578125" style="1150" customWidth="1"/>
    <col min="18" max="18" width="15" style="1150" customWidth="1"/>
    <col min="19" max="19" width="8.85546875" style="1150" bestFit="1" customWidth="1"/>
    <col min="20" max="252" width="9.140625" style="1150"/>
    <col min="253" max="253" width="5" style="1150" customWidth="1"/>
    <col min="254" max="254" width="17.7109375" style="1150" customWidth="1"/>
    <col min="255" max="255" width="13.85546875" style="1150" customWidth="1"/>
    <col min="256" max="256" width="13.140625" style="1150" customWidth="1"/>
    <col min="257" max="257" width="12.28515625" style="1150" customWidth="1"/>
    <col min="258" max="258" width="3" style="1150" customWidth="1"/>
    <col min="259" max="259" width="20.28515625" style="1150" customWidth="1"/>
    <col min="260" max="260" width="12.5703125" style="1150" customWidth="1"/>
    <col min="261" max="261" width="11.7109375" style="1150" customWidth="1"/>
    <col min="262" max="262" width="9.140625" style="1150"/>
    <col min="263" max="263" width="2.85546875" style="1150" customWidth="1"/>
    <col min="264" max="264" width="18.5703125" style="1150" customWidth="1"/>
    <col min="265" max="265" width="14.42578125" style="1150" customWidth="1"/>
    <col min="266" max="266" width="13.7109375" style="1150" customWidth="1"/>
    <col min="267" max="267" width="10.140625" style="1150" customWidth="1"/>
    <col min="268" max="268" width="4.42578125" style="1150" customWidth="1"/>
    <col min="269" max="269" width="24" style="1150" customWidth="1"/>
    <col min="270" max="270" width="13.140625" style="1150" customWidth="1"/>
    <col min="271" max="271" width="13" style="1150" customWidth="1"/>
    <col min="272" max="272" width="10.42578125" style="1150" customWidth="1"/>
    <col min="273" max="508" width="9.140625" style="1150"/>
    <col min="509" max="509" width="5" style="1150" customWidth="1"/>
    <col min="510" max="510" width="17.7109375" style="1150" customWidth="1"/>
    <col min="511" max="511" width="13.85546875" style="1150" customWidth="1"/>
    <col min="512" max="512" width="13.140625" style="1150" customWidth="1"/>
    <col min="513" max="513" width="12.28515625" style="1150" customWidth="1"/>
    <col min="514" max="514" width="3" style="1150" customWidth="1"/>
    <col min="515" max="515" width="20.28515625" style="1150" customWidth="1"/>
    <col min="516" max="516" width="12.5703125" style="1150" customWidth="1"/>
    <col min="517" max="517" width="11.7109375" style="1150" customWidth="1"/>
    <col min="518" max="518" width="9.140625" style="1150"/>
    <col min="519" max="519" width="2.85546875" style="1150" customWidth="1"/>
    <col min="520" max="520" width="18.5703125" style="1150" customWidth="1"/>
    <col min="521" max="521" width="14.42578125" style="1150" customWidth="1"/>
    <col min="522" max="522" width="13.7109375" style="1150" customWidth="1"/>
    <col min="523" max="523" width="10.140625" style="1150" customWidth="1"/>
    <col min="524" max="524" width="4.42578125" style="1150" customWidth="1"/>
    <col min="525" max="525" width="24" style="1150" customWidth="1"/>
    <col min="526" max="526" width="13.140625" style="1150" customWidth="1"/>
    <col min="527" max="527" width="13" style="1150" customWidth="1"/>
    <col min="528" max="528" width="10.42578125" style="1150" customWidth="1"/>
    <col min="529" max="764" width="9.140625" style="1150"/>
    <col min="765" max="765" width="5" style="1150" customWidth="1"/>
    <col min="766" max="766" width="17.7109375" style="1150" customWidth="1"/>
    <col min="767" max="767" width="13.85546875" style="1150" customWidth="1"/>
    <col min="768" max="768" width="13.140625" style="1150" customWidth="1"/>
    <col min="769" max="769" width="12.28515625" style="1150" customWidth="1"/>
    <col min="770" max="770" width="3" style="1150" customWidth="1"/>
    <col min="771" max="771" width="20.28515625" style="1150" customWidth="1"/>
    <col min="772" max="772" width="12.5703125" style="1150" customWidth="1"/>
    <col min="773" max="773" width="11.7109375" style="1150" customWidth="1"/>
    <col min="774" max="774" width="9.140625" style="1150"/>
    <col min="775" max="775" width="2.85546875" style="1150" customWidth="1"/>
    <col min="776" max="776" width="18.5703125" style="1150" customWidth="1"/>
    <col min="777" max="777" width="14.42578125" style="1150" customWidth="1"/>
    <col min="778" max="778" width="13.7109375" style="1150" customWidth="1"/>
    <col min="779" max="779" width="10.140625" style="1150" customWidth="1"/>
    <col min="780" max="780" width="4.42578125" style="1150" customWidth="1"/>
    <col min="781" max="781" width="24" style="1150" customWidth="1"/>
    <col min="782" max="782" width="13.140625" style="1150" customWidth="1"/>
    <col min="783" max="783" width="13" style="1150" customWidth="1"/>
    <col min="784" max="784" width="10.42578125" style="1150" customWidth="1"/>
    <col min="785" max="1020" width="9.140625" style="1150"/>
    <col min="1021" max="1021" width="5" style="1150" customWidth="1"/>
    <col min="1022" max="1022" width="17.7109375" style="1150" customWidth="1"/>
    <col min="1023" max="1023" width="13.85546875" style="1150" customWidth="1"/>
    <col min="1024" max="1024" width="13.140625" style="1150" customWidth="1"/>
    <col min="1025" max="1025" width="12.28515625" style="1150" customWidth="1"/>
    <col min="1026" max="1026" width="3" style="1150" customWidth="1"/>
    <col min="1027" max="1027" width="20.28515625" style="1150" customWidth="1"/>
    <col min="1028" max="1028" width="12.5703125" style="1150" customWidth="1"/>
    <col min="1029" max="1029" width="11.7109375" style="1150" customWidth="1"/>
    <col min="1030" max="1030" width="9.140625" style="1150"/>
    <col min="1031" max="1031" width="2.85546875" style="1150" customWidth="1"/>
    <col min="1032" max="1032" width="18.5703125" style="1150" customWidth="1"/>
    <col min="1033" max="1033" width="14.42578125" style="1150" customWidth="1"/>
    <col min="1034" max="1034" width="13.7109375" style="1150" customWidth="1"/>
    <col min="1035" max="1035" width="10.140625" style="1150" customWidth="1"/>
    <col min="1036" max="1036" width="4.42578125" style="1150" customWidth="1"/>
    <col min="1037" max="1037" width="24" style="1150" customWidth="1"/>
    <col min="1038" max="1038" width="13.140625" style="1150" customWidth="1"/>
    <col min="1039" max="1039" width="13" style="1150" customWidth="1"/>
    <col min="1040" max="1040" width="10.42578125" style="1150" customWidth="1"/>
    <col min="1041" max="1276" width="9.140625" style="1150"/>
    <col min="1277" max="1277" width="5" style="1150" customWidth="1"/>
    <col min="1278" max="1278" width="17.7109375" style="1150" customWidth="1"/>
    <col min="1279" max="1279" width="13.85546875" style="1150" customWidth="1"/>
    <col min="1280" max="1280" width="13.140625" style="1150" customWidth="1"/>
    <col min="1281" max="1281" width="12.28515625" style="1150" customWidth="1"/>
    <col min="1282" max="1282" width="3" style="1150" customWidth="1"/>
    <col min="1283" max="1283" width="20.28515625" style="1150" customWidth="1"/>
    <col min="1284" max="1284" width="12.5703125" style="1150" customWidth="1"/>
    <col min="1285" max="1285" width="11.7109375" style="1150" customWidth="1"/>
    <col min="1286" max="1286" width="9.140625" style="1150"/>
    <col min="1287" max="1287" width="2.85546875" style="1150" customWidth="1"/>
    <col min="1288" max="1288" width="18.5703125" style="1150" customWidth="1"/>
    <col min="1289" max="1289" width="14.42578125" style="1150" customWidth="1"/>
    <col min="1290" max="1290" width="13.7109375" style="1150" customWidth="1"/>
    <col min="1291" max="1291" width="10.140625" style="1150" customWidth="1"/>
    <col min="1292" max="1292" width="4.42578125" style="1150" customWidth="1"/>
    <col min="1293" max="1293" width="24" style="1150" customWidth="1"/>
    <col min="1294" max="1294" width="13.140625" style="1150" customWidth="1"/>
    <col min="1295" max="1295" width="13" style="1150" customWidth="1"/>
    <col min="1296" max="1296" width="10.42578125" style="1150" customWidth="1"/>
    <col min="1297" max="1532" width="9.140625" style="1150"/>
    <col min="1533" max="1533" width="5" style="1150" customWidth="1"/>
    <col min="1534" max="1534" width="17.7109375" style="1150" customWidth="1"/>
    <col min="1535" max="1535" width="13.85546875" style="1150" customWidth="1"/>
    <col min="1536" max="1536" width="13.140625" style="1150" customWidth="1"/>
    <col min="1537" max="1537" width="12.28515625" style="1150" customWidth="1"/>
    <col min="1538" max="1538" width="3" style="1150" customWidth="1"/>
    <col min="1539" max="1539" width="20.28515625" style="1150" customWidth="1"/>
    <col min="1540" max="1540" width="12.5703125" style="1150" customWidth="1"/>
    <col min="1541" max="1541" width="11.7109375" style="1150" customWidth="1"/>
    <col min="1542" max="1542" width="9.140625" style="1150"/>
    <col min="1543" max="1543" width="2.85546875" style="1150" customWidth="1"/>
    <col min="1544" max="1544" width="18.5703125" style="1150" customWidth="1"/>
    <col min="1545" max="1545" width="14.42578125" style="1150" customWidth="1"/>
    <col min="1546" max="1546" width="13.7109375" style="1150" customWidth="1"/>
    <col min="1547" max="1547" width="10.140625" style="1150" customWidth="1"/>
    <col min="1548" max="1548" width="4.42578125" style="1150" customWidth="1"/>
    <col min="1549" max="1549" width="24" style="1150" customWidth="1"/>
    <col min="1550" max="1550" width="13.140625" style="1150" customWidth="1"/>
    <col min="1551" max="1551" width="13" style="1150" customWidth="1"/>
    <col min="1552" max="1552" width="10.42578125" style="1150" customWidth="1"/>
    <col min="1553" max="1788" width="9.140625" style="1150"/>
    <col min="1789" max="1789" width="5" style="1150" customWidth="1"/>
    <col min="1790" max="1790" width="17.7109375" style="1150" customWidth="1"/>
    <col min="1791" max="1791" width="13.85546875" style="1150" customWidth="1"/>
    <col min="1792" max="1792" width="13.140625" style="1150" customWidth="1"/>
    <col min="1793" max="1793" width="12.28515625" style="1150" customWidth="1"/>
    <col min="1794" max="1794" width="3" style="1150" customWidth="1"/>
    <col min="1795" max="1795" width="20.28515625" style="1150" customWidth="1"/>
    <col min="1796" max="1796" width="12.5703125" style="1150" customWidth="1"/>
    <col min="1797" max="1797" width="11.7109375" style="1150" customWidth="1"/>
    <col min="1798" max="1798" width="9.140625" style="1150"/>
    <col min="1799" max="1799" width="2.85546875" style="1150" customWidth="1"/>
    <col min="1800" max="1800" width="18.5703125" style="1150" customWidth="1"/>
    <col min="1801" max="1801" width="14.42578125" style="1150" customWidth="1"/>
    <col min="1802" max="1802" width="13.7109375" style="1150" customWidth="1"/>
    <col min="1803" max="1803" width="10.140625" style="1150" customWidth="1"/>
    <col min="1804" max="1804" width="4.42578125" style="1150" customWidth="1"/>
    <col min="1805" max="1805" width="24" style="1150" customWidth="1"/>
    <col min="1806" max="1806" width="13.140625" style="1150" customWidth="1"/>
    <col min="1807" max="1807" width="13" style="1150" customWidth="1"/>
    <col min="1808" max="1808" width="10.42578125" style="1150" customWidth="1"/>
    <col min="1809" max="2044" width="9.140625" style="1150"/>
    <col min="2045" max="2045" width="5" style="1150" customWidth="1"/>
    <col min="2046" max="2046" width="17.7109375" style="1150" customWidth="1"/>
    <col min="2047" max="2047" width="13.85546875" style="1150" customWidth="1"/>
    <col min="2048" max="2048" width="13.140625" style="1150" customWidth="1"/>
    <col min="2049" max="2049" width="12.28515625" style="1150" customWidth="1"/>
    <col min="2050" max="2050" width="3" style="1150" customWidth="1"/>
    <col min="2051" max="2051" width="20.28515625" style="1150" customWidth="1"/>
    <col min="2052" max="2052" width="12.5703125" style="1150" customWidth="1"/>
    <col min="2053" max="2053" width="11.7109375" style="1150" customWidth="1"/>
    <col min="2054" max="2054" width="9.140625" style="1150"/>
    <col min="2055" max="2055" width="2.85546875" style="1150" customWidth="1"/>
    <col min="2056" max="2056" width="18.5703125" style="1150" customWidth="1"/>
    <col min="2057" max="2057" width="14.42578125" style="1150" customWidth="1"/>
    <col min="2058" max="2058" width="13.7109375" style="1150" customWidth="1"/>
    <col min="2059" max="2059" width="10.140625" style="1150" customWidth="1"/>
    <col min="2060" max="2060" width="4.42578125" style="1150" customWidth="1"/>
    <col min="2061" max="2061" width="24" style="1150" customWidth="1"/>
    <col min="2062" max="2062" width="13.140625" style="1150" customWidth="1"/>
    <col min="2063" max="2063" width="13" style="1150" customWidth="1"/>
    <col min="2064" max="2064" width="10.42578125" style="1150" customWidth="1"/>
    <col min="2065" max="2300" width="9.140625" style="1150"/>
    <col min="2301" max="2301" width="5" style="1150" customWidth="1"/>
    <col min="2302" max="2302" width="17.7109375" style="1150" customWidth="1"/>
    <col min="2303" max="2303" width="13.85546875" style="1150" customWidth="1"/>
    <col min="2304" max="2304" width="13.140625" style="1150" customWidth="1"/>
    <col min="2305" max="2305" width="12.28515625" style="1150" customWidth="1"/>
    <col min="2306" max="2306" width="3" style="1150" customWidth="1"/>
    <col min="2307" max="2307" width="20.28515625" style="1150" customWidth="1"/>
    <col min="2308" max="2308" width="12.5703125" style="1150" customWidth="1"/>
    <col min="2309" max="2309" width="11.7109375" style="1150" customWidth="1"/>
    <col min="2310" max="2310" width="9.140625" style="1150"/>
    <col min="2311" max="2311" width="2.85546875" style="1150" customWidth="1"/>
    <col min="2312" max="2312" width="18.5703125" style="1150" customWidth="1"/>
    <col min="2313" max="2313" width="14.42578125" style="1150" customWidth="1"/>
    <col min="2314" max="2314" width="13.7109375" style="1150" customWidth="1"/>
    <col min="2315" max="2315" width="10.140625" style="1150" customWidth="1"/>
    <col min="2316" max="2316" width="4.42578125" style="1150" customWidth="1"/>
    <col min="2317" max="2317" width="24" style="1150" customWidth="1"/>
    <col min="2318" max="2318" width="13.140625" style="1150" customWidth="1"/>
    <col min="2319" max="2319" width="13" style="1150" customWidth="1"/>
    <col min="2320" max="2320" width="10.42578125" style="1150" customWidth="1"/>
    <col min="2321" max="2556" width="9.140625" style="1150"/>
    <col min="2557" max="2557" width="5" style="1150" customWidth="1"/>
    <col min="2558" max="2558" width="17.7109375" style="1150" customWidth="1"/>
    <col min="2559" max="2559" width="13.85546875" style="1150" customWidth="1"/>
    <col min="2560" max="2560" width="13.140625" style="1150" customWidth="1"/>
    <col min="2561" max="2561" width="12.28515625" style="1150" customWidth="1"/>
    <col min="2562" max="2562" width="3" style="1150" customWidth="1"/>
    <col min="2563" max="2563" width="20.28515625" style="1150" customWidth="1"/>
    <col min="2564" max="2564" width="12.5703125" style="1150" customWidth="1"/>
    <col min="2565" max="2565" width="11.7109375" style="1150" customWidth="1"/>
    <col min="2566" max="2566" width="9.140625" style="1150"/>
    <col min="2567" max="2567" width="2.85546875" style="1150" customWidth="1"/>
    <col min="2568" max="2568" width="18.5703125" style="1150" customWidth="1"/>
    <col min="2569" max="2569" width="14.42578125" style="1150" customWidth="1"/>
    <col min="2570" max="2570" width="13.7109375" style="1150" customWidth="1"/>
    <col min="2571" max="2571" width="10.140625" style="1150" customWidth="1"/>
    <col min="2572" max="2572" width="4.42578125" style="1150" customWidth="1"/>
    <col min="2573" max="2573" width="24" style="1150" customWidth="1"/>
    <col min="2574" max="2574" width="13.140625" style="1150" customWidth="1"/>
    <col min="2575" max="2575" width="13" style="1150" customWidth="1"/>
    <col min="2576" max="2576" width="10.42578125" style="1150" customWidth="1"/>
    <col min="2577" max="2812" width="9.140625" style="1150"/>
    <col min="2813" max="2813" width="5" style="1150" customWidth="1"/>
    <col min="2814" max="2814" width="17.7109375" style="1150" customWidth="1"/>
    <col min="2815" max="2815" width="13.85546875" style="1150" customWidth="1"/>
    <col min="2816" max="2816" width="13.140625" style="1150" customWidth="1"/>
    <col min="2817" max="2817" width="12.28515625" style="1150" customWidth="1"/>
    <col min="2818" max="2818" width="3" style="1150" customWidth="1"/>
    <col min="2819" max="2819" width="20.28515625" style="1150" customWidth="1"/>
    <col min="2820" max="2820" width="12.5703125" style="1150" customWidth="1"/>
    <col min="2821" max="2821" width="11.7109375" style="1150" customWidth="1"/>
    <col min="2822" max="2822" width="9.140625" style="1150"/>
    <col min="2823" max="2823" width="2.85546875" style="1150" customWidth="1"/>
    <col min="2824" max="2824" width="18.5703125" style="1150" customWidth="1"/>
    <col min="2825" max="2825" width="14.42578125" style="1150" customWidth="1"/>
    <col min="2826" max="2826" width="13.7109375" style="1150" customWidth="1"/>
    <col min="2827" max="2827" width="10.140625" style="1150" customWidth="1"/>
    <col min="2828" max="2828" width="4.42578125" style="1150" customWidth="1"/>
    <col min="2829" max="2829" width="24" style="1150" customWidth="1"/>
    <col min="2830" max="2830" width="13.140625" style="1150" customWidth="1"/>
    <col min="2831" max="2831" width="13" style="1150" customWidth="1"/>
    <col min="2832" max="2832" width="10.42578125" style="1150" customWidth="1"/>
    <col min="2833" max="3068" width="9.140625" style="1150"/>
    <col min="3069" max="3069" width="5" style="1150" customWidth="1"/>
    <col min="3070" max="3070" width="17.7109375" style="1150" customWidth="1"/>
    <col min="3071" max="3071" width="13.85546875" style="1150" customWidth="1"/>
    <col min="3072" max="3072" width="13.140625" style="1150" customWidth="1"/>
    <col min="3073" max="3073" width="12.28515625" style="1150" customWidth="1"/>
    <col min="3074" max="3074" width="3" style="1150" customWidth="1"/>
    <col min="3075" max="3075" width="20.28515625" style="1150" customWidth="1"/>
    <col min="3076" max="3076" width="12.5703125" style="1150" customWidth="1"/>
    <col min="3077" max="3077" width="11.7109375" style="1150" customWidth="1"/>
    <col min="3078" max="3078" width="9.140625" style="1150"/>
    <col min="3079" max="3079" width="2.85546875" style="1150" customWidth="1"/>
    <col min="3080" max="3080" width="18.5703125" style="1150" customWidth="1"/>
    <col min="3081" max="3081" width="14.42578125" style="1150" customWidth="1"/>
    <col min="3082" max="3082" width="13.7109375" style="1150" customWidth="1"/>
    <col min="3083" max="3083" width="10.140625" style="1150" customWidth="1"/>
    <col min="3084" max="3084" width="4.42578125" style="1150" customWidth="1"/>
    <col min="3085" max="3085" width="24" style="1150" customWidth="1"/>
    <col min="3086" max="3086" width="13.140625" style="1150" customWidth="1"/>
    <col min="3087" max="3087" width="13" style="1150" customWidth="1"/>
    <col min="3088" max="3088" width="10.42578125" style="1150" customWidth="1"/>
    <col min="3089" max="3324" width="9.140625" style="1150"/>
    <col min="3325" max="3325" width="5" style="1150" customWidth="1"/>
    <col min="3326" max="3326" width="17.7109375" style="1150" customWidth="1"/>
    <col min="3327" max="3327" width="13.85546875" style="1150" customWidth="1"/>
    <col min="3328" max="3328" width="13.140625" style="1150" customWidth="1"/>
    <col min="3329" max="3329" width="12.28515625" style="1150" customWidth="1"/>
    <col min="3330" max="3330" width="3" style="1150" customWidth="1"/>
    <col min="3331" max="3331" width="20.28515625" style="1150" customWidth="1"/>
    <col min="3332" max="3332" width="12.5703125" style="1150" customWidth="1"/>
    <col min="3333" max="3333" width="11.7109375" style="1150" customWidth="1"/>
    <col min="3334" max="3334" width="9.140625" style="1150"/>
    <col min="3335" max="3335" width="2.85546875" style="1150" customWidth="1"/>
    <col min="3336" max="3336" width="18.5703125" style="1150" customWidth="1"/>
    <col min="3337" max="3337" width="14.42578125" style="1150" customWidth="1"/>
    <col min="3338" max="3338" width="13.7109375" style="1150" customWidth="1"/>
    <col min="3339" max="3339" width="10.140625" style="1150" customWidth="1"/>
    <col min="3340" max="3340" width="4.42578125" style="1150" customWidth="1"/>
    <col min="3341" max="3341" width="24" style="1150" customWidth="1"/>
    <col min="3342" max="3342" width="13.140625" style="1150" customWidth="1"/>
    <col min="3343" max="3343" width="13" style="1150" customWidth="1"/>
    <col min="3344" max="3344" width="10.42578125" style="1150" customWidth="1"/>
    <col min="3345" max="3580" width="9.140625" style="1150"/>
    <col min="3581" max="3581" width="5" style="1150" customWidth="1"/>
    <col min="3582" max="3582" width="17.7109375" style="1150" customWidth="1"/>
    <col min="3583" max="3583" width="13.85546875" style="1150" customWidth="1"/>
    <col min="3584" max="3584" width="13.140625" style="1150" customWidth="1"/>
    <col min="3585" max="3585" width="12.28515625" style="1150" customWidth="1"/>
    <col min="3586" max="3586" width="3" style="1150" customWidth="1"/>
    <col min="3587" max="3587" width="20.28515625" style="1150" customWidth="1"/>
    <col min="3588" max="3588" width="12.5703125" style="1150" customWidth="1"/>
    <col min="3589" max="3589" width="11.7109375" style="1150" customWidth="1"/>
    <col min="3590" max="3590" width="9.140625" style="1150"/>
    <col min="3591" max="3591" width="2.85546875" style="1150" customWidth="1"/>
    <col min="3592" max="3592" width="18.5703125" style="1150" customWidth="1"/>
    <col min="3593" max="3593" width="14.42578125" style="1150" customWidth="1"/>
    <col min="3594" max="3594" width="13.7109375" style="1150" customWidth="1"/>
    <col min="3595" max="3595" width="10.140625" style="1150" customWidth="1"/>
    <col min="3596" max="3596" width="4.42578125" style="1150" customWidth="1"/>
    <col min="3597" max="3597" width="24" style="1150" customWidth="1"/>
    <col min="3598" max="3598" width="13.140625" style="1150" customWidth="1"/>
    <col min="3599" max="3599" width="13" style="1150" customWidth="1"/>
    <col min="3600" max="3600" width="10.42578125" style="1150" customWidth="1"/>
    <col min="3601" max="3836" width="9.140625" style="1150"/>
    <col min="3837" max="3837" width="5" style="1150" customWidth="1"/>
    <col min="3838" max="3838" width="17.7109375" style="1150" customWidth="1"/>
    <col min="3839" max="3839" width="13.85546875" style="1150" customWidth="1"/>
    <col min="3840" max="3840" width="13.140625" style="1150" customWidth="1"/>
    <col min="3841" max="3841" width="12.28515625" style="1150" customWidth="1"/>
    <col min="3842" max="3842" width="3" style="1150" customWidth="1"/>
    <col min="3843" max="3843" width="20.28515625" style="1150" customWidth="1"/>
    <col min="3844" max="3844" width="12.5703125" style="1150" customWidth="1"/>
    <col min="3845" max="3845" width="11.7109375" style="1150" customWidth="1"/>
    <col min="3846" max="3846" width="9.140625" style="1150"/>
    <col min="3847" max="3847" width="2.85546875" style="1150" customWidth="1"/>
    <col min="3848" max="3848" width="18.5703125" style="1150" customWidth="1"/>
    <col min="3849" max="3849" width="14.42578125" style="1150" customWidth="1"/>
    <col min="3850" max="3850" width="13.7109375" style="1150" customWidth="1"/>
    <col min="3851" max="3851" width="10.140625" style="1150" customWidth="1"/>
    <col min="3852" max="3852" width="4.42578125" style="1150" customWidth="1"/>
    <col min="3853" max="3853" width="24" style="1150" customWidth="1"/>
    <col min="3854" max="3854" width="13.140625" style="1150" customWidth="1"/>
    <col min="3855" max="3855" width="13" style="1150" customWidth="1"/>
    <col min="3856" max="3856" width="10.42578125" style="1150" customWidth="1"/>
    <col min="3857" max="4092" width="9.140625" style="1150"/>
    <col min="4093" max="4093" width="5" style="1150" customWidth="1"/>
    <col min="4094" max="4094" width="17.7109375" style="1150" customWidth="1"/>
    <col min="4095" max="4095" width="13.85546875" style="1150" customWidth="1"/>
    <col min="4096" max="4096" width="13.140625" style="1150" customWidth="1"/>
    <col min="4097" max="4097" width="12.28515625" style="1150" customWidth="1"/>
    <col min="4098" max="4098" width="3" style="1150" customWidth="1"/>
    <col min="4099" max="4099" width="20.28515625" style="1150" customWidth="1"/>
    <col min="4100" max="4100" width="12.5703125" style="1150" customWidth="1"/>
    <col min="4101" max="4101" width="11.7109375" style="1150" customWidth="1"/>
    <col min="4102" max="4102" width="9.140625" style="1150"/>
    <col min="4103" max="4103" width="2.85546875" style="1150" customWidth="1"/>
    <col min="4104" max="4104" width="18.5703125" style="1150" customWidth="1"/>
    <col min="4105" max="4105" width="14.42578125" style="1150" customWidth="1"/>
    <col min="4106" max="4106" width="13.7109375" style="1150" customWidth="1"/>
    <col min="4107" max="4107" width="10.140625" style="1150" customWidth="1"/>
    <col min="4108" max="4108" width="4.42578125" style="1150" customWidth="1"/>
    <col min="4109" max="4109" width="24" style="1150" customWidth="1"/>
    <col min="4110" max="4110" width="13.140625" style="1150" customWidth="1"/>
    <col min="4111" max="4111" width="13" style="1150" customWidth="1"/>
    <col min="4112" max="4112" width="10.42578125" style="1150" customWidth="1"/>
    <col min="4113" max="4348" width="9.140625" style="1150"/>
    <col min="4349" max="4349" width="5" style="1150" customWidth="1"/>
    <col min="4350" max="4350" width="17.7109375" style="1150" customWidth="1"/>
    <col min="4351" max="4351" width="13.85546875" style="1150" customWidth="1"/>
    <col min="4352" max="4352" width="13.140625" style="1150" customWidth="1"/>
    <col min="4353" max="4353" width="12.28515625" style="1150" customWidth="1"/>
    <col min="4354" max="4354" width="3" style="1150" customWidth="1"/>
    <col min="4355" max="4355" width="20.28515625" style="1150" customWidth="1"/>
    <col min="4356" max="4356" width="12.5703125" style="1150" customWidth="1"/>
    <col min="4357" max="4357" width="11.7109375" style="1150" customWidth="1"/>
    <col min="4358" max="4358" width="9.140625" style="1150"/>
    <col min="4359" max="4359" width="2.85546875" style="1150" customWidth="1"/>
    <col min="4360" max="4360" width="18.5703125" style="1150" customWidth="1"/>
    <col min="4361" max="4361" width="14.42578125" style="1150" customWidth="1"/>
    <col min="4362" max="4362" width="13.7109375" style="1150" customWidth="1"/>
    <col min="4363" max="4363" width="10.140625" style="1150" customWidth="1"/>
    <col min="4364" max="4364" width="4.42578125" style="1150" customWidth="1"/>
    <col min="4365" max="4365" width="24" style="1150" customWidth="1"/>
    <col min="4366" max="4366" width="13.140625" style="1150" customWidth="1"/>
    <col min="4367" max="4367" width="13" style="1150" customWidth="1"/>
    <col min="4368" max="4368" width="10.42578125" style="1150" customWidth="1"/>
    <col min="4369" max="4604" width="9.140625" style="1150"/>
    <col min="4605" max="4605" width="5" style="1150" customWidth="1"/>
    <col min="4606" max="4606" width="17.7109375" style="1150" customWidth="1"/>
    <col min="4607" max="4607" width="13.85546875" style="1150" customWidth="1"/>
    <col min="4608" max="4608" width="13.140625" style="1150" customWidth="1"/>
    <col min="4609" max="4609" width="12.28515625" style="1150" customWidth="1"/>
    <col min="4610" max="4610" width="3" style="1150" customWidth="1"/>
    <col min="4611" max="4611" width="20.28515625" style="1150" customWidth="1"/>
    <col min="4612" max="4612" width="12.5703125" style="1150" customWidth="1"/>
    <col min="4613" max="4613" width="11.7109375" style="1150" customWidth="1"/>
    <col min="4614" max="4614" width="9.140625" style="1150"/>
    <col min="4615" max="4615" width="2.85546875" style="1150" customWidth="1"/>
    <col min="4616" max="4616" width="18.5703125" style="1150" customWidth="1"/>
    <col min="4617" max="4617" width="14.42578125" style="1150" customWidth="1"/>
    <col min="4618" max="4618" width="13.7109375" style="1150" customWidth="1"/>
    <col min="4619" max="4619" width="10.140625" style="1150" customWidth="1"/>
    <col min="4620" max="4620" width="4.42578125" style="1150" customWidth="1"/>
    <col min="4621" max="4621" width="24" style="1150" customWidth="1"/>
    <col min="4622" max="4622" width="13.140625" style="1150" customWidth="1"/>
    <col min="4623" max="4623" width="13" style="1150" customWidth="1"/>
    <col min="4624" max="4624" width="10.42578125" style="1150" customWidth="1"/>
    <col min="4625" max="4860" width="9.140625" style="1150"/>
    <col min="4861" max="4861" width="5" style="1150" customWidth="1"/>
    <col min="4862" max="4862" width="17.7109375" style="1150" customWidth="1"/>
    <col min="4863" max="4863" width="13.85546875" style="1150" customWidth="1"/>
    <col min="4864" max="4864" width="13.140625" style="1150" customWidth="1"/>
    <col min="4865" max="4865" width="12.28515625" style="1150" customWidth="1"/>
    <col min="4866" max="4866" width="3" style="1150" customWidth="1"/>
    <col min="4867" max="4867" width="20.28515625" style="1150" customWidth="1"/>
    <col min="4868" max="4868" width="12.5703125" style="1150" customWidth="1"/>
    <col min="4869" max="4869" width="11.7109375" style="1150" customWidth="1"/>
    <col min="4870" max="4870" width="9.140625" style="1150"/>
    <col min="4871" max="4871" width="2.85546875" style="1150" customWidth="1"/>
    <col min="4872" max="4872" width="18.5703125" style="1150" customWidth="1"/>
    <col min="4873" max="4873" width="14.42578125" style="1150" customWidth="1"/>
    <col min="4874" max="4874" width="13.7109375" style="1150" customWidth="1"/>
    <col min="4875" max="4875" width="10.140625" style="1150" customWidth="1"/>
    <col min="4876" max="4876" width="4.42578125" style="1150" customWidth="1"/>
    <col min="4877" max="4877" width="24" style="1150" customWidth="1"/>
    <col min="4878" max="4878" width="13.140625" style="1150" customWidth="1"/>
    <col min="4879" max="4879" width="13" style="1150" customWidth="1"/>
    <col min="4880" max="4880" width="10.42578125" style="1150" customWidth="1"/>
    <col min="4881" max="5116" width="9.140625" style="1150"/>
    <col min="5117" max="5117" width="5" style="1150" customWidth="1"/>
    <col min="5118" max="5118" width="17.7109375" style="1150" customWidth="1"/>
    <col min="5119" max="5119" width="13.85546875" style="1150" customWidth="1"/>
    <col min="5120" max="5120" width="13.140625" style="1150" customWidth="1"/>
    <col min="5121" max="5121" width="12.28515625" style="1150" customWidth="1"/>
    <col min="5122" max="5122" width="3" style="1150" customWidth="1"/>
    <col min="5123" max="5123" width="20.28515625" style="1150" customWidth="1"/>
    <col min="5124" max="5124" width="12.5703125" style="1150" customWidth="1"/>
    <col min="5125" max="5125" width="11.7109375" style="1150" customWidth="1"/>
    <col min="5126" max="5126" width="9.140625" style="1150"/>
    <col min="5127" max="5127" width="2.85546875" style="1150" customWidth="1"/>
    <col min="5128" max="5128" width="18.5703125" style="1150" customWidth="1"/>
    <col min="5129" max="5129" width="14.42578125" style="1150" customWidth="1"/>
    <col min="5130" max="5130" width="13.7109375" style="1150" customWidth="1"/>
    <col min="5131" max="5131" width="10.140625" style="1150" customWidth="1"/>
    <col min="5132" max="5132" width="4.42578125" style="1150" customWidth="1"/>
    <col min="5133" max="5133" width="24" style="1150" customWidth="1"/>
    <col min="5134" max="5134" width="13.140625" style="1150" customWidth="1"/>
    <col min="5135" max="5135" width="13" style="1150" customWidth="1"/>
    <col min="5136" max="5136" width="10.42578125" style="1150" customWidth="1"/>
    <col min="5137" max="5372" width="9.140625" style="1150"/>
    <col min="5373" max="5373" width="5" style="1150" customWidth="1"/>
    <col min="5374" max="5374" width="17.7109375" style="1150" customWidth="1"/>
    <col min="5375" max="5375" width="13.85546875" style="1150" customWidth="1"/>
    <col min="5376" max="5376" width="13.140625" style="1150" customWidth="1"/>
    <col min="5377" max="5377" width="12.28515625" style="1150" customWidth="1"/>
    <col min="5378" max="5378" width="3" style="1150" customWidth="1"/>
    <col min="5379" max="5379" width="20.28515625" style="1150" customWidth="1"/>
    <col min="5380" max="5380" width="12.5703125" style="1150" customWidth="1"/>
    <col min="5381" max="5381" width="11.7109375" style="1150" customWidth="1"/>
    <col min="5382" max="5382" width="9.140625" style="1150"/>
    <col min="5383" max="5383" width="2.85546875" style="1150" customWidth="1"/>
    <col min="5384" max="5384" width="18.5703125" style="1150" customWidth="1"/>
    <col min="5385" max="5385" width="14.42578125" style="1150" customWidth="1"/>
    <col min="5386" max="5386" width="13.7109375" style="1150" customWidth="1"/>
    <col min="5387" max="5387" width="10.140625" style="1150" customWidth="1"/>
    <col min="5388" max="5388" width="4.42578125" style="1150" customWidth="1"/>
    <col min="5389" max="5389" width="24" style="1150" customWidth="1"/>
    <col min="5390" max="5390" width="13.140625" style="1150" customWidth="1"/>
    <col min="5391" max="5391" width="13" style="1150" customWidth="1"/>
    <col min="5392" max="5392" width="10.42578125" style="1150" customWidth="1"/>
    <col min="5393" max="5628" width="9.140625" style="1150"/>
    <col min="5629" max="5629" width="5" style="1150" customWidth="1"/>
    <col min="5630" max="5630" width="17.7109375" style="1150" customWidth="1"/>
    <col min="5631" max="5631" width="13.85546875" style="1150" customWidth="1"/>
    <col min="5632" max="5632" width="13.140625" style="1150" customWidth="1"/>
    <col min="5633" max="5633" width="12.28515625" style="1150" customWidth="1"/>
    <col min="5634" max="5634" width="3" style="1150" customWidth="1"/>
    <col min="5635" max="5635" width="20.28515625" style="1150" customWidth="1"/>
    <col min="5636" max="5636" width="12.5703125" style="1150" customWidth="1"/>
    <col min="5637" max="5637" width="11.7109375" style="1150" customWidth="1"/>
    <col min="5638" max="5638" width="9.140625" style="1150"/>
    <col min="5639" max="5639" width="2.85546875" style="1150" customWidth="1"/>
    <col min="5640" max="5640" width="18.5703125" style="1150" customWidth="1"/>
    <col min="5641" max="5641" width="14.42578125" style="1150" customWidth="1"/>
    <col min="5642" max="5642" width="13.7109375" style="1150" customWidth="1"/>
    <col min="5643" max="5643" width="10.140625" style="1150" customWidth="1"/>
    <col min="5644" max="5644" width="4.42578125" style="1150" customWidth="1"/>
    <col min="5645" max="5645" width="24" style="1150" customWidth="1"/>
    <col min="5646" max="5646" width="13.140625" style="1150" customWidth="1"/>
    <col min="5647" max="5647" width="13" style="1150" customWidth="1"/>
    <col min="5648" max="5648" width="10.42578125" style="1150" customWidth="1"/>
    <col min="5649" max="5884" width="9.140625" style="1150"/>
    <col min="5885" max="5885" width="5" style="1150" customWidth="1"/>
    <col min="5886" max="5886" width="17.7109375" style="1150" customWidth="1"/>
    <col min="5887" max="5887" width="13.85546875" style="1150" customWidth="1"/>
    <col min="5888" max="5888" width="13.140625" style="1150" customWidth="1"/>
    <col min="5889" max="5889" width="12.28515625" style="1150" customWidth="1"/>
    <col min="5890" max="5890" width="3" style="1150" customWidth="1"/>
    <col min="5891" max="5891" width="20.28515625" style="1150" customWidth="1"/>
    <col min="5892" max="5892" width="12.5703125" style="1150" customWidth="1"/>
    <col min="5893" max="5893" width="11.7109375" style="1150" customWidth="1"/>
    <col min="5894" max="5894" width="9.140625" style="1150"/>
    <col min="5895" max="5895" width="2.85546875" style="1150" customWidth="1"/>
    <col min="5896" max="5896" width="18.5703125" style="1150" customWidth="1"/>
    <col min="5897" max="5897" width="14.42578125" style="1150" customWidth="1"/>
    <col min="5898" max="5898" width="13.7109375" style="1150" customWidth="1"/>
    <col min="5899" max="5899" width="10.140625" style="1150" customWidth="1"/>
    <col min="5900" max="5900" width="4.42578125" style="1150" customWidth="1"/>
    <col min="5901" max="5901" width="24" style="1150" customWidth="1"/>
    <col min="5902" max="5902" width="13.140625" style="1150" customWidth="1"/>
    <col min="5903" max="5903" width="13" style="1150" customWidth="1"/>
    <col min="5904" max="5904" width="10.42578125" style="1150" customWidth="1"/>
    <col min="5905" max="6140" width="9.140625" style="1150"/>
    <col min="6141" max="6141" width="5" style="1150" customWidth="1"/>
    <col min="6142" max="6142" width="17.7109375" style="1150" customWidth="1"/>
    <col min="6143" max="6143" width="13.85546875" style="1150" customWidth="1"/>
    <col min="6144" max="6144" width="13.140625" style="1150" customWidth="1"/>
    <col min="6145" max="6145" width="12.28515625" style="1150" customWidth="1"/>
    <col min="6146" max="6146" width="3" style="1150" customWidth="1"/>
    <col min="6147" max="6147" width="20.28515625" style="1150" customWidth="1"/>
    <col min="6148" max="6148" width="12.5703125" style="1150" customWidth="1"/>
    <col min="6149" max="6149" width="11.7109375" style="1150" customWidth="1"/>
    <col min="6150" max="6150" width="9.140625" style="1150"/>
    <col min="6151" max="6151" width="2.85546875" style="1150" customWidth="1"/>
    <col min="6152" max="6152" width="18.5703125" style="1150" customWidth="1"/>
    <col min="6153" max="6153" width="14.42578125" style="1150" customWidth="1"/>
    <col min="6154" max="6154" width="13.7109375" style="1150" customWidth="1"/>
    <col min="6155" max="6155" width="10.140625" style="1150" customWidth="1"/>
    <col min="6156" max="6156" width="4.42578125" style="1150" customWidth="1"/>
    <col min="6157" max="6157" width="24" style="1150" customWidth="1"/>
    <col min="6158" max="6158" width="13.140625" style="1150" customWidth="1"/>
    <col min="6159" max="6159" width="13" style="1150" customWidth="1"/>
    <col min="6160" max="6160" width="10.42578125" style="1150" customWidth="1"/>
    <col min="6161" max="6396" width="9.140625" style="1150"/>
    <col min="6397" max="6397" width="5" style="1150" customWidth="1"/>
    <col min="6398" max="6398" width="17.7109375" style="1150" customWidth="1"/>
    <col min="6399" max="6399" width="13.85546875" style="1150" customWidth="1"/>
    <col min="6400" max="6400" width="13.140625" style="1150" customWidth="1"/>
    <col min="6401" max="6401" width="12.28515625" style="1150" customWidth="1"/>
    <col min="6402" max="6402" width="3" style="1150" customWidth="1"/>
    <col min="6403" max="6403" width="20.28515625" style="1150" customWidth="1"/>
    <col min="6404" max="6404" width="12.5703125" style="1150" customWidth="1"/>
    <col min="6405" max="6405" width="11.7109375" style="1150" customWidth="1"/>
    <col min="6406" max="6406" width="9.140625" style="1150"/>
    <col min="6407" max="6407" width="2.85546875" style="1150" customWidth="1"/>
    <col min="6408" max="6408" width="18.5703125" style="1150" customWidth="1"/>
    <col min="6409" max="6409" width="14.42578125" style="1150" customWidth="1"/>
    <col min="6410" max="6410" width="13.7109375" style="1150" customWidth="1"/>
    <col min="6411" max="6411" width="10.140625" style="1150" customWidth="1"/>
    <col min="6412" max="6412" width="4.42578125" style="1150" customWidth="1"/>
    <col min="6413" max="6413" width="24" style="1150" customWidth="1"/>
    <col min="6414" max="6414" width="13.140625" style="1150" customWidth="1"/>
    <col min="6415" max="6415" width="13" style="1150" customWidth="1"/>
    <col min="6416" max="6416" width="10.42578125" style="1150" customWidth="1"/>
    <col min="6417" max="6652" width="9.140625" style="1150"/>
    <col min="6653" max="6653" width="5" style="1150" customWidth="1"/>
    <col min="6654" max="6654" width="17.7109375" style="1150" customWidth="1"/>
    <col min="6655" max="6655" width="13.85546875" style="1150" customWidth="1"/>
    <col min="6656" max="6656" width="13.140625" style="1150" customWidth="1"/>
    <col min="6657" max="6657" width="12.28515625" style="1150" customWidth="1"/>
    <col min="6658" max="6658" width="3" style="1150" customWidth="1"/>
    <col min="6659" max="6659" width="20.28515625" style="1150" customWidth="1"/>
    <col min="6660" max="6660" width="12.5703125" style="1150" customWidth="1"/>
    <col min="6661" max="6661" width="11.7109375" style="1150" customWidth="1"/>
    <col min="6662" max="6662" width="9.140625" style="1150"/>
    <col min="6663" max="6663" width="2.85546875" style="1150" customWidth="1"/>
    <col min="6664" max="6664" width="18.5703125" style="1150" customWidth="1"/>
    <col min="6665" max="6665" width="14.42578125" style="1150" customWidth="1"/>
    <col min="6666" max="6666" width="13.7109375" style="1150" customWidth="1"/>
    <col min="6667" max="6667" width="10.140625" style="1150" customWidth="1"/>
    <col min="6668" max="6668" width="4.42578125" style="1150" customWidth="1"/>
    <col min="6669" max="6669" width="24" style="1150" customWidth="1"/>
    <col min="6670" max="6670" width="13.140625" style="1150" customWidth="1"/>
    <col min="6671" max="6671" width="13" style="1150" customWidth="1"/>
    <col min="6672" max="6672" width="10.42578125" style="1150" customWidth="1"/>
    <col min="6673" max="6908" width="9.140625" style="1150"/>
    <col min="6909" max="6909" width="5" style="1150" customWidth="1"/>
    <col min="6910" max="6910" width="17.7109375" style="1150" customWidth="1"/>
    <col min="6911" max="6911" width="13.85546875" style="1150" customWidth="1"/>
    <col min="6912" max="6912" width="13.140625" style="1150" customWidth="1"/>
    <col min="6913" max="6913" width="12.28515625" style="1150" customWidth="1"/>
    <col min="6914" max="6914" width="3" style="1150" customWidth="1"/>
    <col min="6915" max="6915" width="20.28515625" style="1150" customWidth="1"/>
    <col min="6916" max="6916" width="12.5703125" style="1150" customWidth="1"/>
    <col min="6917" max="6917" width="11.7109375" style="1150" customWidth="1"/>
    <col min="6918" max="6918" width="9.140625" style="1150"/>
    <col min="6919" max="6919" width="2.85546875" style="1150" customWidth="1"/>
    <col min="6920" max="6920" width="18.5703125" style="1150" customWidth="1"/>
    <col min="6921" max="6921" width="14.42578125" style="1150" customWidth="1"/>
    <col min="6922" max="6922" width="13.7109375" style="1150" customWidth="1"/>
    <col min="6923" max="6923" width="10.140625" style="1150" customWidth="1"/>
    <col min="6924" max="6924" width="4.42578125" style="1150" customWidth="1"/>
    <col min="6925" max="6925" width="24" style="1150" customWidth="1"/>
    <col min="6926" max="6926" width="13.140625" style="1150" customWidth="1"/>
    <col min="6927" max="6927" width="13" style="1150" customWidth="1"/>
    <col min="6928" max="6928" width="10.42578125" style="1150" customWidth="1"/>
    <col min="6929" max="7164" width="9.140625" style="1150"/>
    <col min="7165" max="7165" width="5" style="1150" customWidth="1"/>
    <col min="7166" max="7166" width="17.7109375" style="1150" customWidth="1"/>
    <col min="7167" max="7167" width="13.85546875" style="1150" customWidth="1"/>
    <col min="7168" max="7168" width="13.140625" style="1150" customWidth="1"/>
    <col min="7169" max="7169" width="12.28515625" style="1150" customWidth="1"/>
    <col min="7170" max="7170" width="3" style="1150" customWidth="1"/>
    <col min="7171" max="7171" width="20.28515625" style="1150" customWidth="1"/>
    <col min="7172" max="7172" width="12.5703125" style="1150" customWidth="1"/>
    <col min="7173" max="7173" width="11.7109375" style="1150" customWidth="1"/>
    <col min="7174" max="7174" width="9.140625" style="1150"/>
    <col min="7175" max="7175" width="2.85546875" style="1150" customWidth="1"/>
    <col min="7176" max="7176" width="18.5703125" style="1150" customWidth="1"/>
    <col min="7177" max="7177" width="14.42578125" style="1150" customWidth="1"/>
    <col min="7178" max="7178" width="13.7109375" style="1150" customWidth="1"/>
    <col min="7179" max="7179" width="10.140625" style="1150" customWidth="1"/>
    <col min="7180" max="7180" width="4.42578125" style="1150" customWidth="1"/>
    <col min="7181" max="7181" width="24" style="1150" customWidth="1"/>
    <col min="7182" max="7182" width="13.140625" style="1150" customWidth="1"/>
    <col min="7183" max="7183" width="13" style="1150" customWidth="1"/>
    <col min="7184" max="7184" width="10.42578125" style="1150" customWidth="1"/>
    <col min="7185" max="7420" width="9.140625" style="1150"/>
    <col min="7421" max="7421" width="5" style="1150" customWidth="1"/>
    <col min="7422" max="7422" width="17.7109375" style="1150" customWidth="1"/>
    <col min="7423" max="7423" width="13.85546875" style="1150" customWidth="1"/>
    <col min="7424" max="7424" width="13.140625" style="1150" customWidth="1"/>
    <col min="7425" max="7425" width="12.28515625" style="1150" customWidth="1"/>
    <col min="7426" max="7426" width="3" style="1150" customWidth="1"/>
    <col min="7427" max="7427" width="20.28515625" style="1150" customWidth="1"/>
    <col min="7428" max="7428" width="12.5703125" style="1150" customWidth="1"/>
    <col min="7429" max="7429" width="11.7109375" style="1150" customWidth="1"/>
    <col min="7430" max="7430" width="9.140625" style="1150"/>
    <col min="7431" max="7431" width="2.85546875" style="1150" customWidth="1"/>
    <col min="7432" max="7432" width="18.5703125" style="1150" customWidth="1"/>
    <col min="7433" max="7433" width="14.42578125" style="1150" customWidth="1"/>
    <col min="7434" max="7434" width="13.7109375" style="1150" customWidth="1"/>
    <col min="7435" max="7435" width="10.140625" style="1150" customWidth="1"/>
    <col min="7436" max="7436" width="4.42578125" style="1150" customWidth="1"/>
    <col min="7437" max="7437" width="24" style="1150" customWidth="1"/>
    <col min="7438" max="7438" width="13.140625" style="1150" customWidth="1"/>
    <col min="7439" max="7439" width="13" style="1150" customWidth="1"/>
    <col min="7440" max="7440" width="10.42578125" style="1150" customWidth="1"/>
    <col min="7441" max="7676" width="9.140625" style="1150"/>
    <col min="7677" max="7677" width="5" style="1150" customWidth="1"/>
    <col min="7678" max="7678" width="17.7109375" style="1150" customWidth="1"/>
    <col min="7679" max="7679" width="13.85546875" style="1150" customWidth="1"/>
    <col min="7680" max="7680" width="13.140625" style="1150" customWidth="1"/>
    <col min="7681" max="7681" width="12.28515625" style="1150" customWidth="1"/>
    <col min="7682" max="7682" width="3" style="1150" customWidth="1"/>
    <col min="7683" max="7683" width="20.28515625" style="1150" customWidth="1"/>
    <col min="7684" max="7684" width="12.5703125" style="1150" customWidth="1"/>
    <col min="7685" max="7685" width="11.7109375" style="1150" customWidth="1"/>
    <col min="7686" max="7686" width="9.140625" style="1150"/>
    <col min="7687" max="7687" width="2.85546875" style="1150" customWidth="1"/>
    <col min="7688" max="7688" width="18.5703125" style="1150" customWidth="1"/>
    <col min="7689" max="7689" width="14.42578125" style="1150" customWidth="1"/>
    <col min="7690" max="7690" width="13.7109375" style="1150" customWidth="1"/>
    <col min="7691" max="7691" width="10.140625" style="1150" customWidth="1"/>
    <col min="7692" max="7692" width="4.42578125" style="1150" customWidth="1"/>
    <col min="7693" max="7693" width="24" style="1150" customWidth="1"/>
    <col min="7694" max="7694" width="13.140625" style="1150" customWidth="1"/>
    <col min="7695" max="7695" width="13" style="1150" customWidth="1"/>
    <col min="7696" max="7696" width="10.42578125" style="1150" customWidth="1"/>
    <col min="7697" max="7932" width="9.140625" style="1150"/>
    <col min="7933" max="7933" width="5" style="1150" customWidth="1"/>
    <col min="7934" max="7934" width="17.7109375" style="1150" customWidth="1"/>
    <col min="7935" max="7935" width="13.85546875" style="1150" customWidth="1"/>
    <col min="7936" max="7936" width="13.140625" style="1150" customWidth="1"/>
    <col min="7937" max="7937" width="12.28515625" style="1150" customWidth="1"/>
    <col min="7938" max="7938" width="3" style="1150" customWidth="1"/>
    <col min="7939" max="7939" width="20.28515625" style="1150" customWidth="1"/>
    <col min="7940" max="7940" width="12.5703125" style="1150" customWidth="1"/>
    <col min="7941" max="7941" width="11.7109375" style="1150" customWidth="1"/>
    <col min="7942" max="7942" width="9.140625" style="1150"/>
    <col min="7943" max="7943" width="2.85546875" style="1150" customWidth="1"/>
    <col min="7944" max="7944" width="18.5703125" style="1150" customWidth="1"/>
    <col min="7945" max="7945" width="14.42578125" style="1150" customWidth="1"/>
    <col min="7946" max="7946" width="13.7109375" style="1150" customWidth="1"/>
    <col min="7947" max="7947" width="10.140625" style="1150" customWidth="1"/>
    <col min="7948" max="7948" width="4.42578125" style="1150" customWidth="1"/>
    <col min="7949" max="7949" width="24" style="1150" customWidth="1"/>
    <col min="7950" max="7950" width="13.140625" style="1150" customWidth="1"/>
    <col min="7951" max="7951" width="13" style="1150" customWidth="1"/>
    <col min="7952" max="7952" width="10.42578125" style="1150" customWidth="1"/>
    <col min="7953" max="8188" width="9.140625" style="1150"/>
    <col min="8189" max="8189" width="5" style="1150" customWidth="1"/>
    <col min="8190" max="8190" width="17.7109375" style="1150" customWidth="1"/>
    <col min="8191" max="8191" width="13.85546875" style="1150" customWidth="1"/>
    <col min="8192" max="8192" width="13.140625" style="1150" customWidth="1"/>
    <col min="8193" max="8193" width="12.28515625" style="1150" customWidth="1"/>
    <col min="8194" max="8194" width="3" style="1150" customWidth="1"/>
    <col min="8195" max="8195" width="20.28515625" style="1150" customWidth="1"/>
    <col min="8196" max="8196" width="12.5703125" style="1150" customWidth="1"/>
    <col min="8197" max="8197" width="11.7109375" style="1150" customWidth="1"/>
    <col min="8198" max="8198" width="9.140625" style="1150"/>
    <col min="8199" max="8199" width="2.85546875" style="1150" customWidth="1"/>
    <col min="8200" max="8200" width="18.5703125" style="1150" customWidth="1"/>
    <col min="8201" max="8201" width="14.42578125" style="1150" customWidth="1"/>
    <col min="8202" max="8202" width="13.7109375" style="1150" customWidth="1"/>
    <col min="8203" max="8203" width="10.140625" style="1150" customWidth="1"/>
    <col min="8204" max="8204" width="4.42578125" style="1150" customWidth="1"/>
    <col min="8205" max="8205" width="24" style="1150" customWidth="1"/>
    <col min="8206" max="8206" width="13.140625" style="1150" customWidth="1"/>
    <col min="8207" max="8207" width="13" style="1150" customWidth="1"/>
    <col min="8208" max="8208" width="10.42578125" style="1150" customWidth="1"/>
    <col min="8209" max="8444" width="9.140625" style="1150"/>
    <col min="8445" max="8445" width="5" style="1150" customWidth="1"/>
    <col min="8446" max="8446" width="17.7109375" style="1150" customWidth="1"/>
    <col min="8447" max="8447" width="13.85546875" style="1150" customWidth="1"/>
    <col min="8448" max="8448" width="13.140625" style="1150" customWidth="1"/>
    <col min="8449" max="8449" width="12.28515625" style="1150" customWidth="1"/>
    <col min="8450" max="8450" width="3" style="1150" customWidth="1"/>
    <col min="8451" max="8451" width="20.28515625" style="1150" customWidth="1"/>
    <col min="8452" max="8452" width="12.5703125" style="1150" customWidth="1"/>
    <col min="8453" max="8453" width="11.7109375" style="1150" customWidth="1"/>
    <col min="8454" max="8454" width="9.140625" style="1150"/>
    <col min="8455" max="8455" width="2.85546875" style="1150" customWidth="1"/>
    <col min="8456" max="8456" width="18.5703125" style="1150" customWidth="1"/>
    <col min="8457" max="8457" width="14.42578125" style="1150" customWidth="1"/>
    <col min="8458" max="8458" width="13.7109375" style="1150" customWidth="1"/>
    <col min="8459" max="8459" width="10.140625" style="1150" customWidth="1"/>
    <col min="8460" max="8460" width="4.42578125" style="1150" customWidth="1"/>
    <col min="8461" max="8461" width="24" style="1150" customWidth="1"/>
    <col min="8462" max="8462" width="13.140625" style="1150" customWidth="1"/>
    <col min="8463" max="8463" width="13" style="1150" customWidth="1"/>
    <col min="8464" max="8464" width="10.42578125" style="1150" customWidth="1"/>
    <col min="8465" max="8700" width="9.140625" style="1150"/>
    <col min="8701" max="8701" width="5" style="1150" customWidth="1"/>
    <col min="8702" max="8702" width="17.7109375" style="1150" customWidth="1"/>
    <col min="8703" max="8703" width="13.85546875" style="1150" customWidth="1"/>
    <col min="8704" max="8704" width="13.140625" style="1150" customWidth="1"/>
    <col min="8705" max="8705" width="12.28515625" style="1150" customWidth="1"/>
    <col min="8706" max="8706" width="3" style="1150" customWidth="1"/>
    <col min="8707" max="8707" width="20.28515625" style="1150" customWidth="1"/>
    <col min="8708" max="8708" width="12.5703125" style="1150" customWidth="1"/>
    <col min="8709" max="8709" width="11.7109375" style="1150" customWidth="1"/>
    <col min="8710" max="8710" width="9.140625" style="1150"/>
    <col min="8711" max="8711" width="2.85546875" style="1150" customWidth="1"/>
    <col min="8712" max="8712" width="18.5703125" style="1150" customWidth="1"/>
    <col min="8713" max="8713" width="14.42578125" style="1150" customWidth="1"/>
    <col min="8714" max="8714" width="13.7109375" style="1150" customWidth="1"/>
    <col min="8715" max="8715" width="10.140625" style="1150" customWidth="1"/>
    <col min="8716" max="8716" width="4.42578125" style="1150" customWidth="1"/>
    <col min="8717" max="8717" width="24" style="1150" customWidth="1"/>
    <col min="8718" max="8718" width="13.140625" style="1150" customWidth="1"/>
    <col min="8719" max="8719" width="13" style="1150" customWidth="1"/>
    <col min="8720" max="8720" width="10.42578125" style="1150" customWidth="1"/>
    <col min="8721" max="8956" width="9.140625" style="1150"/>
    <col min="8957" max="8957" width="5" style="1150" customWidth="1"/>
    <col min="8958" max="8958" width="17.7109375" style="1150" customWidth="1"/>
    <col min="8959" max="8959" width="13.85546875" style="1150" customWidth="1"/>
    <col min="8960" max="8960" width="13.140625" style="1150" customWidth="1"/>
    <col min="8961" max="8961" width="12.28515625" style="1150" customWidth="1"/>
    <col min="8962" max="8962" width="3" style="1150" customWidth="1"/>
    <col min="8963" max="8963" width="20.28515625" style="1150" customWidth="1"/>
    <col min="8964" max="8964" width="12.5703125" style="1150" customWidth="1"/>
    <col min="8965" max="8965" width="11.7109375" style="1150" customWidth="1"/>
    <col min="8966" max="8966" width="9.140625" style="1150"/>
    <col min="8967" max="8967" width="2.85546875" style="1150" customWidth="1"/>
    <col min="8968" max="8968" width="18.5703125" style="1150" customWidth="1"/>
    <col min="8969" max="8969" width="14.42578125" style="1150" customWidth="1"/>
    <col min="8970" max="8970" width="13.7109375" style="1150" customWidth="1"/>
    <col min="8971" max="8971" width="10.140625" style="1150" customWidth="1"/>
    <col min="8972" max="8972" width="4.42578125" style="1150" customWidth="1"/>
    <col min="8973" max="8973" width="24" style="1150" customWidth="1"/>
    <col min="8974" max="8974" width="13.140625" style="1150" customWidth="1"/>
    <col min="8975" max="8975" width="13" style="1150" customWidth="1"/>
    <col min="8976" max="8976" width="10.42578125" style="1150" customWidth="1"/>
    <col min="8977" max="9212" width="9.140625" style="1150"/>
    <col min="9213" max="9213" width="5" style="1150" customWidth="1"/>
    <col min="9214" max="9214" width="17.7109375" style="1150" customWidth="1"/>
    <col min="9215" max="9215" width="13.85546875" style="1150" customWidth="1"/>
    <col min="9216" max="9216" width="13.140625" style="1150" customWidth="1"/>
    <col min="9217" max="9217" width="12.28515625" style="1150" customWidth="1"/>
    <col min="9218" max="9218" width="3" style="1150" customWidth="1"/>
    <col min="9219" max="9219" width="20.28515625" style="1150" customWidth="1"/>
    <col min="9220" max="9220" width="12.5703125" style="1150" customWidth="1"/>
    <col min="9221" max="9221" width="11.7109375" style="1150" customWidth="1"/>
    <col min="9222" max="9222" width="9.140625" style="1150"/>
    <col min="9223" max="9223" width="2.85546875" style="1150" customWidth="1"/>
    <col min="9224" max="9224" width="18.5703125" style="1150" customWidth="1"/>
    <col min="9225" max="9225" width="14.42578125" style="1150" customWidth="1"/>
    <col min="9226" max="9226" width="13.7109375" style="1150" customWidth="1"/>
    <col min="9227" max="9227" width="10.140625" style="1150" customWidth="1"/>
    <col min="9228" max="9228" width="4.42578125" style="1150" customWidth="1"/>
    <col min="9229" max="9229" width="24" style="1150" customWidth="1"/>
    <col min="9230" max="9230" width="13.140625" style="1150" customWidth="1"/>
    <col min="9231" max="9231" width="13" style="1150" customWidth="1"/>
    <col min="9232" max="9232" width="10.42578125" style="1150" customWidth="1"/>
    <col min="9233" max="9468" width="9.140625" style="1150"/>
    <col min="9469" max="9469" width="5" style="1150" customWidth="1"/>
    <col min="9470" max="9470" width="17.7109375" style="1150" customWidth="1"/>
    <col min="9471" max="9471" width="13.85546875" style="1150" customWidth="1"/>
    <col min="9472" max="9472" width="13.140625" style="1150" customWidth="1"/>
    <col min="9473" max="9473" width="12.28515625" style="1150" customWidth="1"/>
    <col min="9474" max="9474" width="3" style="1150" customWidth="1"/>
    <col min="9475" max="9475" width="20.28515625" style="1150" customWidth="1"/>
    <col min="9476" max="9476" width="12.5703125" style="1150" customWidth="1"/>
    <col min="9477" max="9477" width="11.7109375" style="1150" customWidth="1"/>
    <col min="9478" max="9478" width="9.140625" style="1150"/>
    <col min="9479" max="9479" width="2.85546875" style="1150" customWidth="1"/>
    <col min="9480" max="9480" width="18.5703125" style="1150" customWidth="1"/>
    <col min="9481" max="9481" width="14.42578125" style="1150" customWidth="1"/>
    <col min="9482" max="9482" width="13.7109375" style="1150" customWidth="1"/>
    <col min="9483" max="9483" width="10.140625" style="1150" customWidth="1"/>
    <col min="9484" max="9484" width="4.42578125" style="1150" customWidth="1"/>
    <col min="9485" max="9485" width="24" style="1150" customWidth="1"/>
    <col min="9486" max="9486" width="13.140625" style="1150" customWidth="1"/>
    <col min="9487" max="9487" width="13" style="1150" customWidth="1"/>
    <col min="9488" max="9488" width="10.42578125" style="1150" customWidth="1"/>
    <col min="9489" max="9724" width="9.140625" style="1150"/>
    <col min="9725" max="9725" width="5" style="1150" customWidth="1"/>
    <col min="9726" max="9726" width="17.7109375" style="1150" customWidth="1"/>
    <col min="9727" max="9727" width="13.85546875" style="1150" customWidth="1"/>
    <col min="9728" max="9728" width="13.140625" style="1150" customWidth="1"/>
    <col min="9729" max="9729" width="12.28515625" style="1150" customWidth="1"/>
    <col min="9730" max="9730" width="3" style="1150" customWidth="1"/>
    <col min="9731" max="9731" width="20.28515625" style="1150" customWidth="1"/>
    <col min="9732" max="9732" width="12.5703125" style="1150" customWidth="1"/>
    <col min="9733" max="9733" width="11.7109375" style="1150" customWidth="1"/>
    <col min="9734" max="9734" width="9.140625" style="1150"/>
    <col min="9735" max="9735" width="2.85546875" style="1150" customWidth="1"/>
    <col min="9736" max="9736" width="18.5703125" style="1150" customWidth="1"/>
    <col min="9737" max="9737" width="14.42578125" style="1150" customWidth="1"/>
    <col min="9738" max="9738" width="13.7109375" style="1150" customWidth="1"/>
    <col min="9739" max="9739" width="10.140625" style="1150" customWidth="1"/>
    <col min="9740" max="9740" width="4.42578125" style="1150" customWidth="1"/>
    <col min="9741" max="9741" width="24" style="1150" customWidth="1"/>
    <col min="9742" max="9742" width="13.140625" style="1150" customWidth="1"/>
    <col min="9743" max="9743" width="13" style="1150" customWidth="1"/>
    <col min="9744" max="9744" width="10.42578125" style="1150" customWidth="1"/>
    <col min="9745" max="9980" width="9.140625" style="1150"/>
    <col min="9981" max="9981" width="5" style="1150" customWidth="1"/>
    <col min="9982" max="9982" width="17.7109375" style="1150" customWidth="1"/>
    <col min="9983" max="9983" width="13.85546875" style="1150" customWidth="1"/>
    <col min="9984" max="9984" width="13.140625" style="1150" customWidth="1"/>
    <col min="9985" max="9985" width="12.28515625" style="1150" customWidth="1"/>
    <col min="9986" max="9986" width="3" style="1150" customWidth="1"/>
    <col min="9987" max="9987" width="20.28515625" style="1150" customWidth="1"/>
    <col min="9988" max="9988" width="12.5703125" style="1150" customWidth="1"/>
    <col min="9989" max="9989" width="11.7109375" style="1150" customWidth="1"/>
    <col min="9990" max="9990" width="9.140625" style="1150"/>
    <col min="9991" max="9991" width="2.85546875" style="1150" customWidth="1"/>
    <col min="9992" max="9992" width="18.5703125" style="1150" customWidth="1"/>
    <col min="9993" max="9993" width="14.42578125" style="1150" customWidth="1"/>
    <col min="9994" max="9994" width="13.7109375" style="1150" customWidth="1"/>
    <col min="9995" max="9995" width="10.140625" style="1150" customWidth="1"/>
    <col min="9996" max="9996" width="4.42578125" style="1150" customWidth="1"/>
    <col min="9997" max="9997" width="24" style="1150" customWidth="1"/>
    <col min="9998" max="9998" width="13.140625" style="1150" customWidth="1"/>
    <col min="9999" max="9999" width="13" style="1150" customWidth="1"/>
    <col min="10000" max="10000" width="10.42578125" style="1150" customWidth="1"/>
    <col min="10001" max="10236" width="9.140625" style="1150"/>
    <col min="10237" max="10237" width="5" style="1150" customWidth="1"/>
    <col min="10238" max="10238" width="17.7109375" style="1150" customWidth="1"/>
    <col min="10239" max="10239" width="13.85546875" style="1150" customWidth="1"/>
    <col min="10240" max="10240" width="13.140625" style="1150" customWidth="1"/>
    <col min="10241" max="10241" width="12.28515625" style="1150" customWidth="1"/>
    <col min="10242" max="10242" width="3" style="1150" customWidth="1"/>
    <col min="10243" max="10243" width="20.28515625" style="1150" customWidth="1"/>
    <col min="10244" max="10244" width="12.5703125" style="1150" customWidth="1"/>
    <col min="10245" max="10245" width="11.7109375" style="1150" customWidth="1"/>
    <col min="10246" max="10246" width="9.140625" style="1150"/>
    <col min="10247" max="10247" width="2.85546875" style="1150" customWidth="1"/>
    <col min="10248" max="10248" width="18.5703125" style="1150" customWidth="1"/>
    <col min="10249" max="10249" width="14.42578125" style="1150" customWidth="1"/>
    <col min="10250" max="10250" width="13.7109375" style="1150" customWidth="1"/>
    <col min="10251" max="10251" width="10.140625" style="1150" customWidth="1"/>
    <col min="10252" max="10252" width="4.42578125" style="1150" customWidth="1"/>
    <col min="10253" max="10253" width="24" style="1150" customWidth="1"/>
    <col min="10254" max="10254" width="13.140625" style="1150" customWidth="1"/>
    <col min="10255" max="10255" width="13" style="1150" customWidth="1"/>
    <col min="10256" max="10256" width="10.42578125" style="1150" customWidth="1"/>
    <col min="10257" max="10492" width="9.140625" style="1150"/>
    <col min="10493" max="10493" width="5" style="1150" customWidth="1"/>
    <col min="10494" max="10494" width="17.7109375" style="1150" customWidth="1"/>
    <col min="10495" max="10495" width="13.85546875" style="1150" customWidth="1"/>
    <col min="10496" max="10496" width="13.140625" style="1150" customWidth="1"/>
    <col min="10497" max="10497" width="12.28515625" style="1150" customWidth="1"/>
    <col min="10498" max="10498" width="3" style="1150" customWidth="1"/>
    <col min="10499" max="10499" width="20.28515625" style="1150" customWidth="1"/>
    <col min="10500" max="10500" width="12.5703125" style="1150" customWidth="1"/>
    <col min="10501" max="10501" width="11.7109375" style="1150" customWidth="1"/>
    <col min="10502" max="10502" width="9.140625" style="1150"/>
    <col min="10503" max="10503" width="2.85546875" style="1150" customWidth="1"/>
    <col min="10504" max="10504" width="18.5703125" style="1150" customWidth="1"/>
    <col min="10505" max="10505" width="14.42578125" style="1150" customWidth="1"/>
    <col min="10506" max="10506" width="13.7109375" style="1150" customWidth="1"/>
    <col min="10507" max="10507" width="10.140625" style="1150" customWidth="1"/>
    <col min="10508" max="10508" width="4.42578125" style="1150" customWidth="1"/>
    <col min="10509" max="10509" width="24" style="1150" customWidth="1"/>
    <col min="10510" max="10510" width="13.140625" style="1150" customWidth="1"/>
    <col min="10511" max="10511" width="13" style="1150" customWidth="1"/>
    <col min="10512" max="10512" width="10.42578125" style="1150" customWidth="1"/>
    <col min="10513" max="10748" width="9.140625" style="1150"/>
    <col min="10749" max="10749" width="5" style="1150" customWidth="1"/>
    <col min="10750" max="10750" width="17.7109375" style="1150" customWidth="1"/>
    <col min="10751" max="10751" width="13.85546875" style="1150" customWidth="1"/>
    <col min="10752" max="10752" width="13.140625" style="1150" customWidth="1"/>
    <col min="10753" max="10753" width="12.28515625" style="1150" customWidth="1"/>
    <col min="10754" max="10754" width="3" style="1150" customWidth="1"/>
    <col min="10755" max="10755" width="20.28515625" style="1150" customWidth="1"/>
    <col min="10756" max="10756" width="12.5703125" style="1150" customWidth="1"/>
    <col min="10757" max="10757" width="11.7109375" style="1150" customWidth="1"/>
    <col min="10758" max="10758" width="9.140625" style="1150"/>
    <col min="10759" max="10759" width="2.85546875" style="1150" customWidth="1"/>
    <col min="10760" max="10760" width="18.5703125" style="1150" customWidth="1"/>
    <col min="10761" max="10761" width="14.42578125" style="1150" customWidth="1"/>
    <col min="10762" max="10762" width="13.7109375" style="1150" customWidth="1"/>
    <col min="10763" max="10763" width="10.140625" style="1150" customWidth="1"/>
    <col min="10764" max="10764" width="4.42578125" style="1150" customWidth="1"/>
    <col min="10765" max="10765" width="24" style="1150" customWidth="1"/>
    <col min="10766" max="10766" width="13.140625" style="1150" customWidth="1"/>
    <col min="10767" max="10767" width="13" style="1150" customWidth="1"/>
    <col min="10768" max="10768" width="10.42578125" style="1150" customWidth="1"/>
    <col min="10769" max="11004" width="9.140625" style="1150"/>
    <col min="11005" max="11005" width="5" style="1150" customWidth="1"/>
    <col min="11006" max="11006" width="17.7109375" style="1150" customWidth="1"/>
    <col min="11007" max="11007" width="13.85546875" style="1150" customWidth="1"/>
    <col min="11008" max="11008" width="13.140625" style="1150" customWidth="1"/>
    <col min="11009" max="11009" width="12.28515625" style="1150" customWidth="1"/>
    <col min="11010" max="11010" width="3" style="1150" customWidth="1"/>
    <col min="11011" max="11011" width="20.28515625" style="1150" customWidth="1"/>
    <col min="11012" max="11012" width="12.5703125" style="1150" customWidth="1"/>
    <col min="11013" max="11013" width="11.7109375" style="1150" customWidth="1"/>
    <col min="11014" max="11014" width="9.140625" style="1150"/>
    <col min="11015" max="11015" width="2.85546875" style="1150" customWidth="1"/>
    <col min="11016" max="11016" width="18.5703125" style="1150" customWidth="1"/>
    <col min="11017" max="11017" width="14.42578125" style="1150" customWidth="1"/>
    <col min="11018" max="11018" width="13.7109375" style="1150" customWidth="1"/>
    <col min="11019" max="11019" width="10.140625" style="1150" customWidth="1"/>
    <col min="11020" max="11020" width="4.42578125" style="1150" customWidth="1"/>
    <col min="11021" max="11021" width="24" style="1150" customWidth="1"/>
    <col min="11022" max="11022" width="13.140625" style="1150" customWidth="1"/>
    <col min="11023" max="11023" width="13" style="1150" customWidth="1"/>
    <col min="11024" max="11024" width="10.42578125" style="1150" customWidth="1"/>
    <col min="11025" max="11260" width="9.140625" style="1150"/>
    <col min="11261" max="11261" width="5" style="1150" customWidth="1"/>
    <col min="11262" max="11262" width="17.7109375" style="1150" customWidth="1"/>
    <col min="11263" max="11263" width="13.85546875" style="1150" customWidth="1"/>
    <col min="11264" max="11264" width="13.140625" style="1150" customWidth="1"/>
    <col min="11265" max="11265" width="12.28515625" style="1150" customWidth="1"/>
    <col min="11266" max="11266" width="3" style="1150" customWidth="1"/>
    <col min="11267" max="11267" width="20.28515625" style="1150" customWidth="1"/>
    <col min="11268" max="11268" width="12.5703125" style="1150" customWidth="1"/>
    <col min="11269" max="11269" width="11.7109375" style="1150" customWidth="1"/>
    <col min="11270" max="11270" width="9.140625" style="1150"/>
    <col min="11271" max="11271" width="2.85546875" style="1150" customWidth="1"/>
    <col min="11272" max="11272" width="18.5703125" style="1150" customWidth="1"/>
    <col min="11273" max="11273" width="14.42578125" style="1150" customWidth="1"/>
    <col min="11274" max="11274" width="13.7109375" style="1150" customWidth="1"/>
    <col min="11275" max="11275" width="10.140625" style="1150" customWidth="1"/>
    <col min="11276" max="11276" width="4.42578125" style="1150" customWidth="1"/>
    <col min="11277" max="11277" width="24" style="1150" customWidth="1"/>
    <col min="11278" max="11278" width="13.140625" style="1150" customWidth="1"/>
    <col min="11279" max="11279" width="13" style="1150" customWidth="1"/>
    <col min="11280" max="11280" width="10.42578125" style="1150" customWidth="1"/>
    <col min="11281" max="11516" width="9.140625" style="1150"/>
    <col min="11517" max="11517" width="5" style="1150" customWidth="1"/>
    <col min="11518" max="11518" width="17.7109375" style="1150" customWidth="1"/>
    <col min="11519" max="11519" width="13.85546875" style="1150" customWidth="1"/>
    <col min="11520" max="11520" width="13.140625" style="1150" customWidth="1"/>
    <col min="11521" max="11521" width="12.28515625" style="1150" customWidth="1"/>
    <col min="11522" max="11522" width="3" style="1150" customWidth="1"/>
    <col min="11523" max="11523" width="20.28515625" style="1150" customWidth="1"/>
    <col min="11524" max="11524" width="12.5703125" style="1150" customWidth="1"/>
    <col min="11525" max="11525" width="11.7109375" style="1150" customWidth="1"/>
    <col min="11526" max="11526" width="9.140625" style="1150"/>
    <col min="11527" max="11527" width="2.85546875" style="1150" customWidth="1"/>
    <col min="11528" max="11528" width="18.5703125" style="1150" customWidth="1"/>
    <col min="11529" max="11529" width="14.42578125" style="1150" customWidth="1"/>
    <col min="11530" max="11530" width="13.7109375" style="1150" customWidth="1"/>
    <col min="11531" max="11531" width="10.140625" style="1150" customWidth="1"/>
    <col min="11532" max="11532" width="4.42578125" style="1150" customWidth="1"/>
    <col min="11533" max="11533" width="24" style="1150" customWidth="1"/>
    <col min="11534" max="11534" width="13.140625" style="1150" customWidth="1"/>
    <col min="11535" max="11535" width="13" style="1150" customWidth="1"/>
    <col min="11536" max="11536" width="10.42578125" style="1150" customWidth="1"/>
    <col min="11537" max="11772" width="9.140625" style="1150"/>
    <col min="11773" max="11773" width="5" style="1150" customWidth="1"/>
    <col min="11774" max="11774" width="17.7109375" style="1150" customWidth="1"/>
    <col min="11775" max="11775" width="13.85546875" style="1150" customWidth="1"/>
    <col min="11776" max="11776" width="13.140625" style="1150" customWidth="1"/>
    <col min="11777" max="11777" width="12.28515625" style="1150" customWidth="1"/>
    <col min="11778" max="11778" width="3" style="1150" customWidth="1"/>
    <col min="11779" max="11779" width="20.28515625" style="1150" customWidth="1"/>
    <col min="11780" max="11780" width="12.5703125" style="1150" customWidth="1"/>
    <col min="11781" max="11781" width="11.7109375" style="1150" customWidth="1"/>
    <col min="11782" max="11782" width="9.140625" style="1150"/>
    <col min="11783" max="11783" width="2.85546875" style="1150" customWidth="1"/>
    <col min="11784" max="11784" width="18.5703125" style="1150" customWidth="1"/>
    <col min="11785" max="11785" width="14.42578125" style="1150" customWidth="1"/>
    <col min="11786" max="11786" width="13.7109375" style="1150" customWidth="1"/>
    <col min="11787" max="11787" width="10.140625" style="1150" customWidth="1"/>
    <col min="11788" max="11788" width="4.42578125" style="1150" customWidth="1"/>
    <col min="11789" max="11789" width="24" style="1150" customWidth="1"/>
    <col min="11790" max="11790" width="13.140625" style="1150" customWidth="1"/>
    <col min="11791" max="11791" width="13" style="1150" customWidth="1"/>
    <col min="11792" max="11792" width="10.42578125" style="1150" customWidth="1"/>
    <col min="11793" max="12028" width="9.140625" style="1150"/>
    <col min="12029" max="12029" width="5" style="1150" customWidth="1"/>
    <col min="12030" max="12030" width="17.7109375" style="1150" customWidth="1"/>
    <col min="12031" max="12031" width="13.85546875" style="1150" customWidth="1"/>
    <col min="12032" max="12032" width="13.140625" style="1150" customWidth="1"/>
    <col min="12033" max="12033" width="12.28515625" style="1150" customWidth="1"/>
    <col min="12034" max="12034" width="3" style="1150" customWidth="1"/>
    <col min="12035" max="12035" width="20.28515625" style="1150" customWidth="1"/>
    <col min="12036" max="12036" width="12.5703125" style="1150" customWidth="1"/>
    <col min="12037" max="12037" width="11.7109375" style="1150" customWidth="1"/>
    <col min="12038" max="12038" width="9.140625" style="1150"/>
    <col min="12039" max="12039" width="2.85546875" style="1150" customWidth="1"/>
    <col min="12040" max="12040" width="18.5703125" style="1150" customWidth="1"/>
    <col min="12041" max="12041" width="14.42578125" style="1150" customWidth="1"/>
    <col min="12042" max="12042" width="13.7109375" style="1150" customWidth="1"/>
    <col min="12043" max="12043" width="10.140625" style="1150" customWidth="1"/>
    <col min="12044" max="12044" width="4.42578125" style="1150" customWidth="1"/>
    <col min="12045" max="12045" width="24" style="1150" customWidth="1"/>
    <col min="12046" max="12046" width="13.140625" style="1150" customWidth="1"/>
    <col min="12047" max="12047" width="13" style="1150" customWidth="1"/>
    <col min="12048" max="12048" width="10.42578125" style="1150" customWidth="1"/>
    <col min="12049" max="12284" width="9.140625" style="1150"/>
    <col min="12285" max="12285" width="5" style="1150" customWidth="1"/>
    <col min="12286" max="12286" width="17.7109375" style="1150" customWidth="1"/>
    <col min="12287" max="12287" width="13.85546875" style="1150" customWidth="1"/>
    <col min="12288" max="12288" width="13.140625" style="1150" customWidth="1"/>
    <col min="12289" max="12289" width="12.28515625" style="1150" customWidth="1"/>
    <col min="12290" max="12290" width="3" style="1150" customWidth="1"/>
    <col min="12291" max="12291" width="20.28515625" style="1150" customWidth="1"/>
    <col min="12292" max="12292" width="12.5703125" style="1150" customWidth="1"/>
    <col min="12293" max="12293" width="11.7109375" style="1150" customWidth="1"/>
    <col min="12294" max="12294" width="9.140625" style="1150"/>
    <col min="12295" max="12295" width="2.85546875" style="1150" customWidth="1"/>
    <col min="12296" max="12296" width="18.5703125" style="1150" customWidth="1"/>
    <col min="12297" max="12297" width="14.42578125" style="1150" customWidth="1"/>
    <col min="12298" max="12298" width="13.7109375" style="1150" customWidth="1"/>
    <col min="12299" max="12299" width="10.140625" style="1150" customWidth="1"/>
    <col min="12300" max="12300" width="4.42578125" style="1150" customWidth="1"/>
    <col min="12301" max="12301" width="24" style="1150" customWidth="1"/>
    <col min="12302" max="12302" width="13.140625" style="1150" customWidth="1"/>
    <col min="12303" max="12303" width="13" style="1150" customWidth="1"/>
    <col min="12304" max="12304" width="10.42578125" style="1150" customWidth="1"/>
    <col min="12305" max="12540" width="9.140625" style="1150"/>
    <col min="12541" max="12541" width="5" style="1150" customWidth="1"/>
    <col min="12542" max="12542" width="17.7109375" style="1150" customWidth="1"/>
    <col min="12543" max="12543" width="13.85546875" style="1150" customWidth="1"/>
    <col min="12544" max="12544" width="13.140625" style="1150" customWidth="1"/>
    <col min="12545" max="12545" width="12.28515625" style="1150" customWidth="1"/>
    <col min="12546" max="12546" width="3" style="1150" customWidth="1"/>
    <col min="12547" max="12547" width="20.28515625" style="1150" customWidth="1"/>
    <col min="12548" max="12548" width="12.5703125" style="1150" customWidth="1"/>
    <col min="12549" max="12549" width="11.7109375" style="1150" customWidth="1"/>
    <col min="12550" max="12550" width="9.140625" style="1150"/>
    <col min="12551" max="12551" width="2.85546875" style="1150" customWidth="1"/>
    <col min="12552" max="12552" width="18.5703125" style="1150" customWidth="1"/>
    <col min="12553" max="12553" width="14.42578125" style="1150" customWidth="1"/>
    <col min="12554" max="12554" width="13.7109375" style="1150" customWidth="1"/>
    <col min="12555" max="12555" width="10.140625" style="1150" customWidth="1"/>
    <col min="12556" max="12556" width="4.42578125" style="1150" customWidth="1"/>
    <col min="12557" max="12557" width="24" style="1150" customWidth="1"/>
    <col min="12558" max="12558" width="13.140625" style="1150" customWidth="1"/>
    <col min="12559" max="12559" width="13" style="1150" customWidth="1"/>
    <col min="12560" max="12560" width="10.42578125" style="1150" customWidth="1"/>
    <col min="12561" max="12796" width="9.140625" style="1150"/>
    <col min="12797" max="12797" width="5" style="1150" customWidth="1"/>
    <col min="12798" max="12798" width="17.7109375" style="1150" customWidth="1"/>
    <col min="12799" max="12799" width="13.85546875" style="1150" customWidth="1"/>
    <col min="12800" max="12800" width="13.140625" style="1150" customWidth="1"/>
    <col min="12801" max="12801" width="12.28515625" style="1150" customWidth="1"/>
    <col min="12802" max="12802" width="3" style="1150" customWidth="1"/>
    <col min="12803" max="12803" width="20.28515625" style="1150" customWidth="1"/>
    <col min="12804" max="12804" width="12.5703125" style="1150" customWidth="1"/>
    <col min="12805" max="12805" width="11.7109375" style="1150" customWidth="1"/>
    <col min="12806" max="12806" width="9.140625" style="1150"/>
    <col min="12807" max="12807" width="2.85546875" style="1150" customWidth="1"/>
    <col min="12808" max="12808" width="18.5703125" style="1150" customWidth="1"/>
    <col min="12809" max="12809" width="14.42578125" style="1150" customWidth="1"/>
    <col min="12810" max="12810" width="13.7109375" style="1150" customWidth="1"/>
    <col min="12811" max="12811" width="10.140625" style="1150" customWidth="1"/>
    <col min="12812" max="12812" width="4.42578125" style="1150" customWidth="1"/>
    <col min="12813" max="12813" width="24" style="1150" customWidth="1"/>
    <col min="12814" max="12814" width="13.140625" style="1150" customWidth="1"/>
    <col min="12815" max="12815" width="13" style="1150" customWidth="1"/>
    <col min="12816" max="12816" width="10.42578125" style="1150" customWidth="1"/>
    <col min="12817" max="13052" width="9.140625" style="1150"/>
    <col min="13053" max="13053" width="5" style="1150" customWidth="1"/>
    <col min="13054" max="13054" width="17.7109375" style="1150" customWidth="1"/>
    <col min="13055" max="13055" width="13.85546875" style="1150" customWidth="1"/>
    <col min="13056" max="13056" width="13.140625" style="1150" customWidth="1"/>
    <col min="13057" max="13057" width="12.28515625" style="1150" customWidth="1"/>
    <col min="13058" max="13058" width="3" style="1150" customWidth="1"/>
    <col min="13059" max="13059" width="20.28515625" style="1150" customWidth="1"/>
    <col min="13060" max="13060" width="12.5703125" style="1150" customWidth="1"/>
    <col min="13061" max="13061" width="11.7109375" style="1150" customWidth="1"/>
    <col min="13062" max="13062" width="9.140625" style="1150"/>
    <col min="13063" max="13063" width="2.85546875" style="1150" customWidth="1"/>
    <col min="13064" max="13064" width="18.5703125" style="1150" customWidth="1"/>
    <col min="13065" max="13065" width="14.42578125" style="1150" customWidth="1"/>
    <col min="13066" max="13066" width="13.7109375" style="1150" customWidth="1"/>
    <col min="13067" max="13067" width="10.140625" style="1150" customWidth="1"/>
    <col min="13068" max="13068" width="4.42578125" style="1150" customWidth="1"/>
    <col min="13069" max="13069" width="24" style="1150" customWidth="1"/>
    <col min="13070" max="13070" width="13.140625" style="1150" customWidth="1"/>
    <col min="13071" max="13071" width="13" style="1150" customWidth="1"/>
    <col min="13072" max="13072" width="10.42578125" style="1150" customWidth="1"/>
    <col min="13073" max="13308" width="9.140625" style="1150"/>
    <col min="13309" max="13309" width="5" style="1150" customWidth="1"/>
    <col min="13310" max="13310" width="17.7109375" style="1150" customWidth="1"/>
    <col min="13311" max="13311" width="13.85546875" style="1150" customWidth="1"/>
    <col min="13312" max="13312" width="13.140625" style="1150" customWidth="1"/>
    <col min="13313" max="13313" width="12.28515625" style="1150" customWidth="1"/>
    <col min="13314" max="13314" width="3" style="1150" customWidth="1"/>
    <col min="13315" max="13315" width="20.28515625" style="1150" customWidth="1"/>
    <col min="13316" max="13316" width="12.5703125" style="1150" customWidth="1"/>
    <col min="13317" max="13317" width="11.7109375" style="1150" customWidth="1"/>
    <col min="13318" max="13318" width="9.140625" style="1150"/>
    <col min="13319" max="13319" width="2.85546875" style="1150" customWidth="1"/>
    <col min="13320" max="13320" width="18.5703125" style="1150" customWidth="1"/>
    <col min="13321" max="13321" width="14.42578125" style="1150" customWidth="1"/>
    <col min="13322" max="13322" width="13.7109375" style="1150" customWidth="1"/>
    <col min="13323" max="13323" width="10.140625" style="1150" customWidth="1"/>
    <col min="13324" max="13324" width="4.42578125" style="1150" customWidth="1"/>
    <col min="13325" max="13325" width="24" style="1150" customWidth="1"/>
    <col min="13326" max="13326" width="13.140625" style="1150" customWidth="1"/>
    <col min="13327" max="13327" width="13" style="1150" customWidth="1"/>
    <col min="13328" max="13328" width="10.42578125" style="1150" customWidth="1"/>
    <col min="13329" max="13564" width="9.140625" style="1150"/>
    <col min="13565" max="13565" width="5" style="1150" customWidth="1"/>
    <col min="13566" max="13566" width="17.7109375" style="1150" customWidth="1"/>
    <col min="13567" max="13567" width="13.85546875" style="1150" customWidth="1"/>
    <col min="13568" max="13568" width="13.140625" style="1150" customWidth="1"/>
    <col min="13569" max="13569" width="12.28515625" style="1150" customWidth="1"/>
    <col min="13570" max="13570" width="3" style="1150" customWidth="1"/>
    <col min="13571" max="13571" width="20.28515625" style="1150" customWidth="1"/>
    <col min="13572" max="13572" width="12.5703125" style="1150" customWidth="1"/>
    <col min="13573" max="13573" width="11.7109375" style="1150" customWidth="1"/>
    <col min="13574" max="13574" width="9.140625" style="1150"/>
    <col min="13575" max="13575" width="2.85546875" style="1150" customWidth="1"/>
    <col min="13576" max="13576" width="18.5703125" style="1150" customWidth="1"/>
    <col min="13577" max="13577" width="14.42578125" style="1150" customWidth="1"/>
    <col min="13578" max="13578" width="13.7109375" style="1150" customWidth="1"/>
    <col min="13579" max="13579" width="10.140625" style="1150" customWidth="1"/>
    <col min="13580" max="13580" width="4.42578125" style="1150" customWidth="1"/>
    <col min="13581" max="13581" width="24" style="1150" customWidth="1"/>
    <col min="13582" max="13582" width="13.140625" style="1150" customWidth="1"/>
    <col min="13583" max="13583" width="13" style="1150" customWidth="1"/>
    <col min="13584" max="13584" width="10.42578125" style="1150" customWidth="1"/>
    <col min="13585" max="13820" width="9.140625" style="1150"/>
    <col min="13821" max="13821" width="5" style="1150" customWidth="1"/>
    <col min="13822" max="13822" width="17.7109375" style="1150" customWidth="1"/>
    <col min="13823" max="13823" width="13.85546875" style="1150" customWidth="1"/>
    <col min="13824" max="13824" width="13.140625" style="1150" customWidth="1"/>
    <col min="13825" max="13825" width="12.28515625" style="1150" customWidth="1"/>
    <col min="13826" max="13826" width="3" style="1150" customWidth="1"/>
    <col min="13827" max="13827" width="20.28515625" style="1150" customWidth="1"/>
    <col min="13828" max="13828" width="12.5703125" style="1150" customWidth="1"/>
    <col min="13829" max="13829" width="11.7109375" style="1150" customWidth="1"/>
    <col min="13830" max="13830" width="9.140625" style="1150"/>
    <col min="13831" max="13831" width="2.85546875" style="1150" customWidth="1"/>
    <col min="13832" max="13832" width="18.5703125" style="1150" customWidth="1"/>
    <col min="13833" max="13833" width="14.42578125" style="1150" customWidth="1"/>
    <col min="13834" max="13834" width="13.7109375" style="1150" customWidth="1"/>
    <col min="13835" max="13835" width="10.140625" style="1150" customWidth="1"/>
    <col min="13836" max="13836" width="4.42578125" style="1150" customWidth="1"/>
    <col min="13837" max="13837" width="24" style="1150" customWidth="1"/>
    <col min="13838" max="13838" width="13.140625" style="1150" customWidth="1"/>
    <col min="13839" max="13839" width="13" style="1150" customWidth="1"/>
    <col min="13840" max="13840" width="10.42578125" style="1150" customWidth="1"/>
    <col min="13841" max="14076" width="9.140625" style="1150"/>
    <col min="14077" max="14077" width="5" style="1150" customWidth="1"/>
    <col min="14078" max="14078" width="17.7109375" style="1150" customWidth="1"/>
    <col min="14079" max="14079" width="13.85546875" style="1150" customWidth="1"/>
    <col min="14080" max="14080" width="13.140625" style="1150" customWidth="1"/>
    <col min="14081" max="14081" width="12.28515625" style="1150" customWidth="1"/>
    <col min="14082" max="14082" width="3" style="1150" customWidth="1"/>
    <col min="14083" max="14083" width="20.28515625" style="1150" customWidth="1"/>
    <col min="14084" max="14084" width="12.5703125" style="1150" customWidth="1"/>
    <col min="14085" max="14085" width="11.7109375" style="1150" customWidth="1"/>
    <col min="14086" max="14086" width="9.140625" style="1150"/>
    <col min="14087" max="14087" width="2.85546875" style="1150" customWidth="1"/>
    <col min="14088" max="14088" width="18.5703125" style="1150" customWidth="1"/>
    <col min="14089" max="14089" width="14.42578125" style="1150" customWidth="1"/>
    <col min="14090" max="14090" width="13.7109375" style="1150" customWidth="1"/>
    <col min="14091" max="14091" width="10.140625" style="1150" customWidth="1"/>
    <col min="14092" max="14092" width="4.42578125" style="1150" customWidth="1"/>
    <col min="14093" max="14093" width="24" style="1150" customWidth="1"/>
    <col min="14094" max="14094" width="13.140625" style="1150" customWidth="1"/>
    <col min="14095" max="14095" width="13" style="1150" customWidth="1"/>
    <col min="14096" max="14096" width="10.42578125" style="1150" customWidth="1"/>
    <col min="14097" max="14332" width="9.140625" style="1150"/>
    <col min="14333" max="14333" width="5" style="1150" customWidth="1"/>
    <col min="14334" max="14334" width="17.7109375" style="1150" customWidth="1"/>
    <col min="14335" max="14335" width="13.85546875" style="1150" customWidth="1"/>
    <col min="14336" max="14336" width="13.140625" style="1150" customWidth="1"/>
    <col min="14337" max="14337" width="12.28515625" style="1150" customWidth="1"/>
    <col min="14338" max="14338" width="3" style="1150" customWidth="1"/>
    <col min="14339" max="14339" width="20.28515625" style="1150" customWidth="1"/>
    <col min="14340" max="14340" width="12.5703125" style="1150" customWidth="1"/>
    <col min="14341" max="14341" width="11.7109375" style="1150" customWidth="1"/>
    <col min="14342" max="14342" width="9.140625" style="1150"/>
    <col min="14343" max="14343" width="2.85546875" style="1150" customWidth="1"/>
    <col min="14344" max="14344" width="18.5703125" style="1150" customWidth="1"/>
    <col min="14345" max="14345" width="14.42578125" style="1150" customWidth="1"/>
    <col min="14346" max="14346" width="13.7109375" style="1150" customWidth="1"/>
    <col min="14347" max="14347" width="10.140625" style="1150" customWidth="1"/>
    <col min="14348" max="14348" width="4.42578125" style="1150" customWidth="1"/>
    <col min="14349" max="14349" width="24" style="1150" customWidth="1"/>
    <col min="14350" max="14350" width="13.140625" style="1150" customWidth="1"/>
    <col min="14351" max="14351" width="13" style="1150" customWidth="1"/>
    <col min="14352" max="14352" width="10.42578125" style="1150" customWidth="1"/>
    <col min="14353" max="14588" width="9.140625" style="1150"/>
    <col min="14589" max="14589" width="5" style="1150" customWidth="1"/>
    <col min="14590" max="14590" width="17.7109375" style="1150" customWidth="1"/>
    <col min="14591" max="14591" width="13.85546875" style="1150" customWidth="1"/>
    <col min="14592" max="14592" width="13.140625" style="1150" customWidth="1"/>
    <col min="14593" max="14593" width="12.28515625" style="1150" customWidth="1"/>
    <col min="14594" max="14594" width="3" style="1150" customWidth="1"/>
    <col min="14595" max="14595" width="20.28515625" style="1150" customWidth="1"/>
    <col min="14596" max="14596" width="12.5703125" style="1150" customWidth="1"/>
    <col min="14597" max="14597" width="11.7109375" style="1150" customWidth="1"/>
    <col min="14598" max="14598" width="9.140625" style="1150"/>
    <col min="14599" max="14599" width="2.85546875" style="1150" customWidth="1"/>
    <col min="14600" max="14600" width="18.5703125" style="1150" customWidth="1"/>
    <col min="14601" max="14601" width="14.42578125" style="1150" customWidth="1"/>
    <col min="14602" max="14602" width="13.7109375" style="1150" customWidth="1"/>
    <col min="14603" max="14603" width="10.140625" style="1150" customWidth="1"/>
    <col min="14604" max="14604" width="4.42578125" style="1150" customWidth="1"/>
    <col min="14605" max="14605" width="24" style="1150" customWidth="1"/>
    <col min="14606" max="14606" width="13.140625" style="1150" customWidth="1"/>
    <col min="14607" max="14607" width="13" style="1150" customWidth="1"/>
    <col min="14608" max="14608" width="10.42578125" style="1150" customWidth="1"/>
    <col min="14609" max="14844" width="9.140625" style="1150"/>
    <col min="14845" max="14845" width="5" style="1150" customWidth="1"/>
    <col min="14846" max="14846" width="17.7109375" style="1150" customWidth="1"/>
    <col min="14847" max="14847" width="13.85546875" style="1150" customWidth="1"/>
    <col min="14848" max="14848" width="13.140625" style="1150" customWidth="1"/>
    <col min="14849" max="14849" width="12.28515625" style="1150" customWidth="1"/>
    <col min="14850" max="14850" width="3" style="1150" customWidth="1"/>
    <col min="14851" max="14851" width="20.28515625" style="1150" customWidth="1"/>
    <col min="14852" max="14852" width="12.5703125" style="1150" customWidth="1"/>
    <col min="14853" max="14853" width="11.7109375" style="1150" customWidth="1"/>
    <col min="14854" max="14854" width="9.140625" style="1150"/>
    <col min="14855" max="14855" width="2.85546875" style="1150" customWidth="1"/>
    <col min="14856" max="14856" width="18.5703125" style="1150" customWidth="1"/>
    <col min="14857" max="14857" width="14.42578125" style="1150" customWidth="1"/>
    <col min="14858" max="14858" width="13.7109375" style="1150" customWidth="1"/>
    <col min="14859" max="14859" width="10.140625" style="1150" customWidth="1"/>
    <col min="14860" max="14860" width="4.42578125" style="1150" customWidth="1"/>
    <col min="14861" max="14861" width="24" style="1150" customWidth="1"/>
    <col min="14862" max="14862" width="13.140625" style="1150" customWidth="1"/>
    <col min="14863" max="14863" width="13" style="1150" customWidth="1"/>
    <col min="14864" max="14864" width="10.42578125" style="1150" customWidth="1"/>
    <col min="14865" max="15100" width="9.140625" style="1150"/>
    <col min="15101" max="15101" width="5" style="1150" customWidth="1"/>
    <col min="15102" max="15102" width="17.7109375" style="1150" customWidth="1"/>
    <col min="15103" max="15103" width="13.85546875" style="1150" customWidth="1"/>
    <col min="15104" max="15104" width="13.140625" style="1150" customWidth="1"/>
    <col min="15105" max="15105" width="12.28515625" style="1150" customWidth="1"/>
    <col min="15106" max="15106" width="3" style="1150" customWidth="1"/>
    <col min="15107" max="15107" width="20.28515625" style="1150" customWidth="1"/>
    <col min="15108" max="15108" width="12.5703125" style="1150" customWidth="1"/>
    <col min="15109" max="15109" width="11.7109375" style="1150" customWidth="1"/>
    <col min="15110" max="15110" width="9.140625" style="1150"/>
    <col min="15111" max="15111" width="2.85546875" style="1150" customWidth="1"/>
    <col min="15112" max="15112" width="18.5703125" style="1150" customWidth="1"/>
    <col min="15113" max="15113" width="14.42578125" style="1150" customWidth="1"/>
    <col min="15114" max="15114" width="13.7109375" style="1150" customWidth="1"/>
    <col min="15115" max="15115" width="10.140625" style="1150" customWidth="1"/>
    <col min="15116" max="15116" width="4.42578125" style="1150" customWidth="1"/>
    <col min="15117" max="15117" width="24" style="1150" customWidth="1"/>
    <col min="15118" max="15118" width="13.140625" style="1150" customWidth="1"/>
    <col min="15119" max="15119" width="13" style="1150" customWidth="1"/>
    <col min="15120" max="15120" width="10.42578125" style="1150" customWidth="1"/>
    <col min="15121" max="15356" width="9.140625" style="1150"/>
    <col min="15357" max="15357" width="5" style="1150" customWidth="1"/>
    <col min="15358" max="15358" width="17.7109375" style="1150" customWidth="1"/>
    <col min="15359" max="15359" width="13.85546875" style="1150" customWidth="1"/>
    <col min="15360" max="15360" width="13.140625" style="1150" customWidth="1"/>
    <col min="15361" max="15361" width="12.28515625" style="1150" customWidth="1"/>
    <col min="15362" max="15362" width="3" style="1150" customWidth="1"/>
    <col min="15363" max="15363" width="20.28515625" style="1150" customWidth="1"/>
    <col min="15364" max="15364" width="12.5703125" style="1150" customWidth="1"/>
    <col min="15365" max="15365" width="11.7109375" style="1150" customWidth="1"/>
    <col min="15366" max="15366" width="9.140625" style="1150"/>
    <col min="15367" max="15367" width="2.85546875" style="1150" customWidth="1"/>
    <col min="15368" max="15368" width="18.5703125" style="1150" customWidth="1"/>
    <col min="15369" max="15369" width="14.42578125" style="1150" customWidth="1"/>
    <col min="15370" max="15370" width="13.7109375" style="1150" customWidth="1"/>
    <col min="15371" max="15371" width="10.140625" style="1150" customWidth="1"/>
    <col min="15372" max="15372" width="4.42578125" style="1150" customWidth="1"/>
    <col min="15373" max="15373" width="24" style="1150" customWidth="1"/>
    <col min="15374" max="15374" width="13.140625" style="1150" customWidth="1"/>
    <col min="15375" max="15375" width="13" style="1150" customWidth="1"/>
    <col min="15376" max="15376" width="10.42578125" style="1150" customWidth="1"/>
    <col min="15377" max="15612" width="9.140625" style="1150"/>
    <col min="15613" max="15613" width="5" style="1150" customWidth="1"/>
    <col min="15614" max="15614" width="17.7109375" style="1150" customWidth="1"/>
    <col min="15615" max="15615" width="13.85546875" style="1150" customWidth="1"/>
    <col min="15616" max="15616" width="13.140625" style="1150" customWidth="1"/>
    <col min="15617" max="15617" width="12.28515625" style="1150" customWidth="1"/>
    <col min="15618" max="15618" width="3" style="1150" customWidth="1"/>
    <col min="15619" max="15619" width="20.28515625" style="1150" customWidth="1"/>
    <col min="15620" max="15620" width="12.5703125" style="1150" customWidth="1"/>
    <col min="15621" max="15621" width="11.7109375" style="1150" customWidth="1"/>
    <col min="15622" max="15622" width="9.140625" style="1150"/>
    <col min="15623" max="15623" width="2.85546875" style="1150" customWidth="1"/>
    <col min="15624" max="15624" width="18.5703125" style="1150" customWidth="1"/>
    <col min="15625" max="15625" width="14.42578125" style="1150" customWidth="1"/>
    <col min="15626" max="15626" width="13.7109375" style="1150" customWidth="1"/>
    <col min="15627" max="15627" width="10.140625" style="1150" customWidth="1"/>
    <col min="15628" max="15628" width="4.42578125" style="1150" customWidth="1"/>
    <col min="15629" max="15629" width="24" style="1150" customWidth="1"/>
    <col min="15630" max="15630" width="13.140625" style="1150" customWidth="1"/>
    <col min="15631" max="15631" width="13" style="1150" customWidth="1"/>
    <col min="15632" max="15632" width="10.42578125" style="1150" customWidth="1"/>
    <col min="15633" max="15868" width="9.140625" style="1150"/>
    <col min="15869" max="15869" width="5" style="1150" customWidth="1"/>
    <col min="15870" max="15870" width="17.7109375" style="1150" customWidth="1"/>
    <col min="15871" max="15871" width="13.85546875" style="1150" customWidth="1"/>
    <col min="15872" max="15872" width="13.140625" style="1150" customWidth="1"/>
    <col min="15873" max="15873" width="12.28515625" style="1150" customWidth="1"/>
    <col min="15874" max="15874" width="3" style="1150" customWidth="1"/>
    <col min="15875" max="15875" width="20.28515625" style="1150" customWidth="1"/>
    <col min="15876" max="15876" width="12.5703125" style="1150" customWidth="1"/>
    <col min="15877" max="15877" width="11.7109375" style="1150" customWidth="1"/>
    <col min="15878" max="15878" width="9.140625" style="1150"/>
    <col min="15879" max="15879" width="2.85546875" style="1150" customWidth="1"/>
    <col min="15880" max="15880" width="18.5703125" style="1150" customWidth="1"/>
    <col min="15881" max="15881" width="14.42578125" style="1150" customWidth="1"/>
    <col min="15882" max="15882" width="13.7109375" style="1150" customWidth="1"/>
    <col min="15883" max="15883" width="10.140625" style="1150" customWidth="1"/>
    <col min="15884" max="15884" width="4.42578125" style="1150" customWidth="1"/>
    <col min="15885" max="15885" width="24" style="1150" customWidth="1"/>
    <col min="15886" max="15886" width="13.140625" style="1150" customWidth="1"/>
    <col min="15887" max="15887" width="13" style="1150" customWidth="1"/>
    <col min="15888" max="15888" width="10.42578125" style="1150" customWidth="1"/>
    <col min="15889" max="16124" width="9.140625" style="1150"/>
    <col min="16125" max="16125" width="5" style="1150" customWidth="1"/>
    <col min="16126" max="16126" width="17.7109375" style="1150" customWidth="1"/>
    <col min="16127" max="16127" width="13.85546875" style="1150" customWidth="1"/>
    <col min="16128" max="16128" width="13.140625" style="1150" customWidth="1"/>
    <col min="16129" max="16129" width="12.28515625" style="1150" customWidth="1"/>
    <col min="16130" max="16130" width="3" style="1150" customWidth="1"/>
    <col min="16131" max="16131" width="20.28515625" style="1150" customWidth="1"/>
    <col min="16132" max="16132" width="12.5703125" style="1150" customWidth="1"/>
    <col min="16133" max="16133" width="11.7109375" style="1150" customWidth="1"/>
    <col min="16134" max="16134" width="9.140625" style="1150"/>
    <col min="16135" max="16135" width="2.85546875" style="1150" customWidth="1"/>
    <col min="16136" max="16136" width="18.5703125" style="1150" customWidth="1"/>
    <col min="16137" max="16137" width="14.42578125" style="1150" customWidth="1"/>
    <col min="16138" max="16138" width="13.7109375" style="1150" customWidth="1"/>
    <col min="16139" max="16139" width="10.140625" style="1150" customWidth="1"/>
    <col min="16140" max="16140" width="4.42578125" style="1150" customWidth="1"/>
    <col min="16141" max="16141" width="24" style="1150" customWidth="1"/>
    <col min="16142" max="16142" width="13.140625" style="1150" customWidth="1"/>
    <col min="16143" max="16143" width="13" style="1150" customWidth="1"/>
    <col min="16144" max="16144" width="10.42578125" style="1150" customWidth="1"/>
    <col min="16145" max="16384" width="9.140625" style="1150"/>
  </cols>
  <sheetData>
    <row r="1" spans="1:24" ht="18.75">
      <c r="A1" s="1195"/>
    </row>
    <row r="2" spans="1:24" ht="28.5" customHeight="1">
      <c r="A2" s="1679" t="s">
        <v>525</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row>
    <row r="3" spans="1:24" ht="15.75" customHeight="1">
      <c r="A3" s="1680" t="s">
        <v>526</v>
      </c>
      <c r="B3" s="1680"/>
      <c r="C3" s="1680"/>
      <c r="D3" s="1680"/>
      <c r="E3" s="1680"/>
      <c r="F3" s="1680"/>
      <c r="P3" s="1182"/>
    </row>
    <row r="4" spans="1:24" ht="4.5" customHeight="1">
      <c r="A4" s="1196"/>
      <c r="B4" s="1196"/>
      <c r="C4" s="1197"/>
      <c r="D4" s="1197"/>
    </row>
    <row r="5" spans="1:24" ht="15.75" thickBot="1">
      <c r="A5" s="1198" t="s">
        <v>125</v>
      </c>
      <c r="B5" s="1681" t="s">
        <v>126</v>
      </c>
      <c r="C5" s="1681"/>
      <c r="D5" s="1199"/>
      <c r="E5" s="1199"/>
      <c r="F5" s="1198" t="s">
        <v>127</v>
      </c>
      <c r="G5" s="1200" t="s">
        <v>128</v>
      </c>
      <c r="H5" s="1201"/>
      <c r="I5" s="1199"/>
      <c r="J5" s="1199"/>
      <c r="K5" s="1198" t="s">
        <v>129</v>
      </c>
      <c r="L5" s="1202" t="s">
        <v>130</v>
      </c>
      <c r="M5" s="1199"/>
      <c r="N5" s="1203"/>
      <c r="O5" s="1120"/>
      <c r="P5" s="1198" t="s">
        <v>131</v>
      </c>
      <c r="Q5" s="1202" t="s">
        <v>132</v>
      </c>
      <c r="R5" s="1199"/>
    </row>
    <row r="6" spans="1:24" ht="30.75" thickBot="1">
      <c r="A6" s="1204" t="s">
        <v>133</v>
      </c>
      <c r="B6" s="1205" t="s">
        <v>134</v>
      </c>
      <c r="C6" s="1206" t="s">
        <v>135</v>
      </c>
      <c r="D6" s="1207" t="s">
        <v>136</v>
      </c>
      <c r="F6" s="1204" t="s">
        <v>133</v>
      </c>
      <c r="G6" s="1205" t="s">
        <v>134</v>
      </c>
      <c r="H6" s="1208" t="s">
        <v>135</v>
      </c>
      <c r="I6" s="1207" t="s">
        <v>136</v>
      </c>
      <c r="K6" s="1209" t="s">
        <v>133</v>
      </c>
      <c r="L6" s="1210" t="s">
        <v>134</v>
      </c>
      <c r="M6" s="1211" t="s">
        <v>137</v>
      </c>
      <c r="N6" s="1212" t="s">
        <v>136</v>
      </c>
      <c r="O6" s="1120"/>
      <c r="P6" s="1209" t="s">
        <v>133</v>
      </c>
      <c r="Q6" s="1210" t="s">
        <v>134</v>
      </c>
      <c r="R6" s="1211" t="s">
        <v>137</v>
      </c>
      <c r="S6" s="1212" t="s">
        <v>136</v>
      </c>
    </row>
    <row r="7" spans="1:24" ht="15.75">
      <c r="A7" s="1213" t="s">
        <v>371</v>
      </c>
      <c r="B7" s="1214">
        <v>15844.517</v>
      </c>
      <c r="C7" s="1214">
        <v>7128</v>
      </c>
      <c r="D7" s="1215">
        <v>4.3359552363626017</v>
      </c>
      <c r="F7" s="1216" t="s">
        <v>138</v>
      </c>
      <c r="G7" s="1217">
        <v>1333.6659999999999</v>
      </c>
      <c r="H7" s="1217">
        <v>5522</v>
      </c>
      <c r="I7" s="1813">
        <v>3.6262504044526498</v>
      </c>
      <c r="K7" s="1219" t="s">
        <v>138</v>
      </c>
      <c r="L7" s="1220">
        <v>308644.76899999997</v>
      </c>
      <c r="M7" s="1220">
        <v>52599.875999999997</v>
      </c>
      <c r="N7" s="1413">
        <v>5.8677851065656501</v>
      </c>
      <c r="O7" s="1120"/>
      <c r="P7" s="1213" t="s">
        <v>139</v>
      </c>
      <c r="Q7" s="1214">
        <v>102692.399</v>
      </c>
      <c r="R7" s="1214">
        <v>17656.554</v>
      </c>
      <c r="S7" s="1215">
        <v>5.816106529054311</v>
      </c>
    </row>
    <row r="8" spans="1:24" ht="15.75">
      <c r="A8" s="1213" t="s">
        <v>138</v>
      </c>
      <c r="B8" s="1214">
        <v>5241.116</v>
      </c>
      <c r="C8" s="1214">
        <v>14586</v>
      </c>
      <c r="D8" s="1215">
        <v>3.6394313696624936</v>
      </c>
      <c r="F8" s="1213" t="s">
        <v>140</v>
      </c>
      <c r="G8" s="1214">
        <v>636.71900000000005</v>
      </c>
      <c r="H8" s="1214">
        <v>3156</v>
      </c>
      <c r="I8" s="1215">
        <v>2.8335773569791507</v>
      </c>
      <c r="K8" s="1213" t="s">
        <v>141</v>
      </c>
      <c r="L8" s="1214">
        <v>257724.78099999999</v>
      </c>
      <c r="M8" s="1214">
        <v>46451.56</v>
      </c>
      <c r="N8" s="1412">
        <v>5.5482481320325947</v>
      </c>
      <c r="O8" s="1120"/>
      <c r="P8" s="1213" t="s">
        <v>141</v>
      </c>
      <c r="Q8" s="1214">
        <v>55663.8</v>
      </c>
      <c r="R8" s="1214">
        <v>10729.217000000001</v>
      </c>
      <c r="S8" s="1215">
        <v>5.1880579915570726</v>
      </c>
    </row>
    <row r="9" spans="1:24" ht="16.5" thickBot="1">
      <c r="A9" s="1213" t="s">
        <v>404</v>
      </c>
      <c r="B9" s="1214">
        <v>4007.174</v>
      </c>
      <c r="C9" s="1214">
        <v>1757</v>
      </c>
      <c r="D9" s="1215">
        <v>4.6070326916112423</v>
      </c>
      <c r="F9" s="1234" t="s">
        <v>159</v>
      </c>
      <c r="G9" s="1235">
        <v>385.23899999999998</v>
      </c>
      <c r="H9" s="1235">
        <v>2262</v>
      </c>
      <c r="I9" s="1814">
        <v>2.5076256126852701</v>
      </c>
      <c r="K9" s="1213" t="s">
        <v>372</v>
      </c>
      <c r="L9" s="1214">
        <v>109196.87</v>
      </c>
      <c r="M9" s="1214">
        <v>21507.166000000001</v>
      </c>
      <c r="N9" s="1412">
        <v>5.0772319328357804</v>
      </c>
      <c r="O9" s="1120"/>
      <c r="P9" s="1213" t="s">
        <v>145</v>
      </c>
      <c r="Q9" s="1214">
        <v>42811.813000000002</v>
      </c>
      <c r="R9" s="1214">
        <v>5524.2240000000002</v>
      </c>
      <c r="S9" s="1215">
        <v>7.7498329177093472</v>
      </c>
    </row>
    <row r="10" spans="1:24" ht="16.5" thickBot="1">
      <c r="A10" s="1213" t="s">
        <v>148</v>
      </c>
      <c r="B10" s="1214">
        <v>3846.82</v>
      </c>
      <c r="C10" s="1214">
        <v>2317</v>
      </c>
      <c r="D10" s="1215">
        <v>3.1049334187828608</v>
      </c>
      <c r="F10" s="1221" t="s">
        <v>259</v>
      </c>
      <c r="G10" s="1222">
        <v>2469.7269999999999</v>
      </c>
      <c r="H10" s="1222">
        <v>11634</v>
      </c>
      <c r="I10" s="1815">
        <v>3.1447469281212195</v>
      </c>
      <c r="K10" s="1213" t="s">
        <v>140</v>
      </c>
      <c r="L10" s="1214">
        <v>85985.596999999994</v>
      </c>
      <c r="M10" s="1214">
        <v>12782.165000000001</v>
      </c>
      <c r="N10" s="1412">
        <v>6.726997891202311</v>
      </c>
      <c r="O10" s="1120"/>
      <c r="P10" s="1213" t="s">
        <v>140</v>
      </c>
      <c r="Q10" s="1214">
        <v>41893.589999999997</v>
      </c>
      <c r="R10" s="1214">
        <v>7888.26</v>
      </c>
      <c r="S10" s="1215">
        <v>5.3108784446760113</v>
      </c>
    </row>
    <row r="11" spans="1:24" ht="15.75">
      <c r="A11" s="1213" t="s">
        <v>146</v>
      </c>
      <c r="B11" s="1214">
        <v>1066.4169999999999</v>
      </c>
      <c r="C11" s="1214">
        <v>1392</v>
      </c>
      <c r="D11" s="1215">
        <v>3.1986304656896558</v>
      </c>
      <c r="F11"/>
      <c r="G11"/>
      <c r="H11"/>
      <c r="I11"/>
      <c r="K11" s="1213" t="s">
        <v>147</v>
      </c>
      <c r="L11" s="1214">
        <v>67457.781000000003</v>
      </c>
      <c r="M11" s="1214">
        <v>9401.5229999999992</v>
      </c>
      <c r="N11" s="1412">
        <v>7.1751971462496034</v>
      </c>
      <c r="O11" s="1120"/>
      <c r="P11" s="1213" t="s">
        <v>142</v>
      </c>
      <c r="Q11" s="1214">
        <v>38728.021000000001</v>
      </c>
      <c r="R11" s="1214">
        <v>6156.5709999999999</v>
      </c>
      <c r="S11" s="1215">
        <v>6.2905180497390516</v>
      </c>
    </row>
    <row r="12" spans="1:24" ht="15.75">
      <c r="A12" s="1213" t="s">
        <v>151</v>
      </c>
      <c r="B12" s="1214">
        <v>943.36800000000005</v>
      </c>
      <c r="C12" s="1214">
        <v>560</v>
      </c>
      <c r="D12" s="1215">
        <v>2.9759993943064811</v>
      </c>
      <c r="K12" s="1213" t="s">
        <v>143</v>
      </c>
      <c r="L12" s="1214">
        <v>49121.267999999996</v>
      </c>
      <c r="M12" s="1214">
        <v>8642.8729999999996</v>
      </c>
      <c r="N12" s="1412">
        <v>5.6834420683955438</v>
      </c>
      <c r="O12" s="1120"/>
      <c r="P12" s="1213" t="s">
        <v>275</v>
      </c>
      <c r="Q12" s="1214">
        <v>34747.478000000003</v>
      </c>
      <c r="R12" s="1214">
        <v>6443.5169999999998</v>
      </c>
      <c r="S12" s="1215">
        <v>5.3926261077607158</v>
      </c>
    </row>
    <row r="13" spans="1:24" ht="15.75">
      <c r="A13" s="1213" t="s">
        <v>377</v>
      </c>
      <c r="B13" s="1214">
        <v>912.45500000000004</v>
      </c>
      <c r="C13" s="1214">
        <v>419</v>
      </c>
      <c r="D13" s="1215">
        <v>4.3149220911261912</v>
      </c>
      <c r="H13" s="1150"/>
      <c r="K13" s="1213" t="s">
        <v>139</v>
      </c>
      <c r="L13" s="1214">
        <v>48934.731</v>
      </c>
      <c r="M13" s="1214">
        <v>7223.3410000000003</v>
      </c>
      <c r="N13" s="1412">
        <v>6.7745287118523132</v>
      </c>
      <c r="O13" s="1120"/>
      <c r="P13" s="1213" t="s">
        <v>138</v>
      </c>
      <c r="Q13" s="1214">
        <v>27993.382000000001</v>
      </c>
      <c r="R13" s="1214">
        <v>5169.3559999999998</v>
      </c>
      <c r="S13" s="1215">
        <v>5.4152552078053828</v>
      </c>
    </row>
    <row r="14" spans="1:24" ht="15.75">
      <c r="A14" s="1213" t="s">
        <v>308</v>
      </c>
      <c r="B14" s="1214">
        <v>884.07</v>
      </c>
      <c r="C14" s="1214">
        <v>442</v>
      </c>
      <c r="D14" s="1215">
        <v>3.6586243999337862</v>
      </c>
      <c r="F14" s="1120"/>
      <c r="K14" s="1213" t="s">
        <v>145</v>
      </c>
      <c r="L14" s="1214">
        <v>48274.555</v>
      </c>
      <c r="M14" s="1214">
        <v>5724.3779999999997</v>
      </c>
      <c r="N14" s="1412">
        <v>8.4331529119844983</v>
      </c>
      <c r="O14" s="1120"/>
      <c r="P14" s="1213" t="s">
        <v>372</v>
      </c>
      <c r="Q14" s="1214">
        <v>26673.772000000001</v>
      </c>
      <c r="R14" s="1214">
        <v>5119.643</v>
      </c>
      <c r="S14" s="1215">
        <v>5.2100843750238059</v>
      </c>
    </row>
    <row r="15" spans="1:24" ht="15.75">
      <c r="A15" s="1213" t="s">
        <v>140</v>
      </c>
      <c r="B15" s="1214">
        <v>763.67399999999998</v>
      </c>
      <c r="C15" s="1214">
        <v>3223</v>
      </c>
      <c r="D15" s="1215">
        <v>2.9014418419102981</v>
      </c>
      <c r="E15" s="1224"/>
      <c r="F15" s="1120"/>
      <c r="K15" s="1213" t="s">
        <v>155</v>
      </c>
      <c r="L15" s="1214">
        <v>39708.942000000003</v>
      </c>
      <c r="M15" s="1214">
        <v>7632.5290000000005</v>
      </c>
      <c r="N15" s="1412">
        <v>5.2025930068526431</v>
      </c>
      <c r="O15" s="1120"/>
      <c r="P15" s="1213" t="s">
        <v>147</v>
      </c>
      <c r="Q15" s="1214">
        <v>20222.469000000001</v>
      </c>
      <c r="R15" s="1214">
        <v>3901.5549999999998</v>
      </c>
      <c r="S15" s="1215">
        <v>5.1831818339098135</v>
      </c>
    </row>
    <row r="16" spans="1:24" ht="15.75">
      <c r="A16" s="1213" t="s">
        <v>496</v>
      </c>
      <c r="B16" s="1214">
        <v>584.6</v>
      </c>
      <c r="C16" s="1214">
        <v>276</v>
      </c>
      <c r="D16" s="1215">
        <v>4.1314487632508836</v>
      </c>
      <c r="E16" s="1225"/>
      <c r="F16" s="1120"/>
      <c r="K16" s="1213" t="s">
        <v>148</v>
      </c>
      <c r="L16" s="1214">
        <v>38994.544000000002</v>
      </c>
      <c r="M16" s="1214">
        <v>6522.3360000000002</v>
      </c>
      <c r="N16" s="1412">
        <v>5.9786162503740989</v>
      </c>
      <c r="O16" s="1120"/>
      <c r="P16" s="1213" t="s">
        <v>148</v>
      </c>
      <c r="Q16" s="1214">
        <v>11302.259</v>
      </c>
      <c r="R16" s="1214">
        <v>1905.319</v>
      </c>
      <c r="S16" s="1215">
        <v>5.9319510276231959</v>
      </c>
    </row>
    <row r="17" spans="1:19" ht="15.75">
      <c r="A17" s="1213" t="s">
        <v>144</v>
      </c>
      <c r="B17" s="1214">
        <v>459.60700000000003</v>
      </c>
      <c r="C17" s="1214">
        <v>977</v>
      </c>
      <c r="D17" s="1215">
        <v>2.9401487963869219</v>
      </c>
      <c r="K17" s="1213" t="s">
        <v>286</v>
      </c>
      <c r="L17" s="1214">
        <v>31871.741000000002</v>
      </c>
      <c r="M17" s="1214">
        <v>3721.7890000000002</v>
      </c>
      <c r="N17" s="1412">
        <v>8.5635539790138555</v>
      </c>
      <c r="O17" s="1120"/>
      <c r="P17" s="1213" t="s">
        <v>154</v>
      </c>
      <c r="Q17" s="1214">
        <v>9534.1749999999993</v>
      </c>
      <c r="R17" s="1214">
        <v>1986.7370000000001</v>
      </c>
      <c r="S17" s="1215">
        <v>4.7989114814894966</v>
      </c>
    </row>
    <row r="18" spans="1:19" ht="15.75">
      <c r="A18" s="1213" t="s">
        <v>159</v>
      </c>
      <c r="B18" s="1214">
        <v>385.23899999999998</v>
      </c>
      <c r="C18" s="1214">
        <v>2262</v>
      </c>
      <c r="D18" s="1215">
        <v>2.5076256126852701</v>
      </c>
      <c r="K18" s="1213" t="s">
        <v>152</v>
      </c>
      <c r="L18" s="1214">
        <v>27718.642</v>
      </c>
      <c r="M18" s="1214">
        <v>4358.6000000000004</v>
      </c>
      <c r="N18" s="1412">
        <v>6.3595287477630427</v>
      </c>
      <c r="O18" s="1120"/>
      <c r="P18" s="1213" t="s">
        <v>152</v>
      </c>
      <c r="Q18" s="1214">
        <v>7611.0420000000004</v>
      </c>
      <c r="R18" s="1214">
        <v>1661.816</v>
      </c>
      <c r="S18" s="1215">
        <v>4.5799547001593437</v>
      </c>
    </row>
    <row r="19" spans="1:19" ht="15.75">
      <c r="A19" s="1213" t="s">
        <v>141</v>
      </c>
      <c r="B19" s="1214">
        <v>331.45699999999999</v>
      </c>
      <c r="C19" s="1214">
        <v>247</v>
      </c>
      <c r="D19" s="1215">
        <v>4.5195805721454096</v>
      </c>
      <c r="K19" s="1213" t="s">
        <v>146</v>
      </c>
      <c r="L19" s="1214">
        <v>18743.081999999999</v>
      </c>
      <c r="M19" s="1214">
        <v>3968.0360000000001</v>
      </c>
      <c r="N19" s="1412">
        <v>4.7235161172932907</v>
      </c>
      <c r="O19" s="1120"/>
      <c r="P19" s="1213" t="s">
        <v>286</v>
      </c>
      <c r="Q19" s="1214">
        <v>7043.3209999999999</v>
      </c>
      <c r="R19" s="1214">
        <v>1144.731</v>
      </c>
      <c r="S19" s="1215">
        <v>6.1528175615057163</v>
      </c>
    </row>
    <row r="20" spans="1:19" ht="16.5" thickBot="1">
      <c r="A20" s="1234" t="s">
        <v>153</v>
      </c>
      <c r="B20" s="1235">
        <v>304.25700000000001</v>
      </c>
      <c r="C20" s="1235">
        <v>254</v>
      </c>
      <c r="D20" s="1236">
        <v>3.4788131717356507</v>
      </c>
      <c r="K20" s="1213" t="s">
        <v>156</v>
      </c>
      <c r="L20" s="1214">
        <v>17788.967000000001</v>
      </c>
      <c r="M20" s="1214">
        <v>4395.8850000000002</v>
      </c>
      <c r="N20" s="1412">
        <v>4.0467316592677012</v>
      </c>
      <c r="O20" s="1120"/>
      <c r="P20" s="1213" t="s">
        <v>157</v>
      </c>
      <c r="Q20" s="1214">
        <v>6924.7619999999997</v>
      </c>
      <c r="R20" s="1214">
        <v>1285.799</v>
      </c>
      <c r="S20" s="1215">
        <v>5.3855711507008479</v>
      </c>
    </row>
    <row r="21" spans="1:19" ht="16.5" thickBot="1">
      <c r="A21" s="1221" t="s">
        <v>259</v>
      </c>
      <c r="B21" s="1222">
        <v>36774.970999999998</v>
      </c>
      <c r="C21" s="1222">
        <v>37160</v>
      </c>
      <c r="D21" s="1223">
        <v>3.8666700663248781</v>
      </c>
      <c r="K21" s="1213" t="s">
        <v>153</v>
      </c>
      <c r="L21" s="1214">
        <v>17245.948</v>
      </c>
      <c r="M21" s="1214">
        <v>3169.0889999999999</v>
      </c>
      <c r="N21" s="1412">
        <v>5.4419260550902804</v>
      </c>
      <c r="O21" s="1120"/>
      <c r="P21" s="1213" t="s">
        <v>156</v>
      </c>
      <c r="Q21" s="1214">
        <v>6914.3320000000003</v>
      </c>
      <c r="R21" s="1214">
        <v>1413.125</v>
      </c>
      <c r="S21" s="1215">
        <v>4.8929372843874397</v>
      </c>
    </row>
    <row r="22" spans="1:19" ht="15.75">
      <c r="A22"/>
      <c r="B22"/>
      <c r="C22"/>
      <c r="D22"/>
      <c r="H22" s="1150"/>
      <c r="K22" s="1213" t="s">
        <v>285</v>
      </c>
      <c r="L22" s="1214">
        <v>14491.68</v>
      </c>
      <c r="M22" s="1214">
        <v>2401.0830000000001</v>
      </c>
      <c r="N22" s="1412">
        <v>6.0354764912333305</v>
      </c>
      <c r="O22" s="1120"/>
      <c r="P22" s="1213" t="s">
        <v>155</v>
      </c>
      <c r="Q22" s="1214">
        <v>6736.4679999999998</v>
      </c>
      <c r="R22" s="1214">
        <v>1375.931</v>
      </c>
      <c r="S22" s="1215">
        <v>4.8959344618298442</v>
      </c>
    </row>
    <row r="23" spans="1:19" ht="15.75">
      <c r="A23"/>
      <c r="B23"/>
      <c r="C23"/>
      <c r="D23"/>
      <c r="H23" s="1150"/>
      <c r="K23" s="1213" t="s">
        <v>142</v>
      </c>
      <c r="L23" s="1214">
        <v>12910.59</v>
      </c>
      <c r="M23" s="1214">
        <v>1881.61</v>
      </c>
      <c r="N23" s="1412">
        <v>6.8614590696265436</v>
      </c>
      <c r="O23" s="1120"/>
      <c r="P23" s="1213" t="s">
        <v>285</v>
      </c>
      <c r="Q23" s="1214">
        <v>6198.5879999999997</v>
      </c>
      <c r="R23" s="1214">
        <v>1092.02</v>
      </c>
      <c r="S23" s="1215">
        <v>5.676258676581015</v>
      </c>
    </row>
    <row r="24" spans="1:19" ht="15.75">
      <c r="A24"/>
      <c r="B24"/>
      <c r="C24"/>
      <c r="D24"/>
      <c r="H24" s="1150"/>
      <c r="K24" s="1213" t="s">
        <v>287</v>
      </c>
      <c r="L24" s="1214">
        <v>11346.815000000001</v>
      </c>
      <c r="M24" s="1214">
        <v>2180.4360000000001</v>
      </c>
      <c r="N24" s="1412">
        <v>5.203920225129286</v>
      </c>
      <c r="O24" s="1120"/>
      <c r="P24" s="1213" t="s">
        <v>143</v>
      </c>
      <c r="Q24" s="1214">
        <v>4651.8680000000004</v>
      </c>
      <c r="R24" s="1214">
        <v>1094.1980000000001</v>
      </c>
      <c r="S24" s="1215">
        <v>4.2513950857157479</v>
      </c>
    </row>
    <row r="25" spans="1:19" ht="15.75">
      <c r="A25"/>
      <c r="B25"/>
      <c r="C25"/>
      <c r="D25"/>
      <c r="H25" s="1150"/>
      <c r="K25" s="1213" t="s">
        <v>151</v>
      </c>
      <c r="L25" s="1214">
        <v>8467.8349999999991</v>
      </c>
      <c r="M25" s="1214">
        <v>1564.0319999999999</v>
      </c>
      <c r="N25" s="1412">
        <v>5.4141059773713067</v>
      </c>
      <c r="O25" s="1120"/>
      <c r="P25" s="1213" t="s">
        <v>158</v>
      </c>
      <c r="Q25" s="1214">
        <v>4103.3100000000004</v>
      </c>
      <c r="R25" s="1214">
        <v>1296.816</v>
      </c>
      <c r="S25" s="1215">
        <v>3.1641420216900471</v>
      </c>
    </row>
    <row r="26" spans="1:19" ht="15.75">
      <c r="A26"/>
      <c r="B26"/>
      <c r="C26"/>
      <c r="D26"/>
      <c r="H26" s="1150"/>
      <c r="K26" s="1213" t="s">
        <v>144</v>
      </c>
      <c r="L26" s="1214">
        <v>6834.4459999999999</v>
      </c>
      <c r="M26" s="1214">
        <v>1798.538</v>
      </c>
      <c r="N26" s="1412">
        <v>3.800000889611451</v>
      </c>
      <c r="O26" s="1120"/>
      <c r="P26" s="1213" t="s">
        <v>415</v>
      </c>
      <c r="Q26" s="1214">
        <v>3967.3339999999998</v>
      </c>
      <c r="R26" s="1214">
        <v>729.28700000000003</v>
      </c>
      <c r="S26" s="1215">
        <v>5.4400174416930502</v>
      </c>
    </row>
    <row r="27" spans="1:19" ht="15.75">
      <c r="A27"/>
      <c r="B27"/>
      <c r="C27"/>
      <c r="D27"/>
      <c r="H27" s="1150"/>
      <c r="K27" s="1213" t="s">
        <v>159</v>
      </c>
      <c r="L27" s="1214">
        <v>3286.732</v>
      </c>
      <c r="M27" s="1214">
        <v>756.38099999999997</v>
      </c>
      <c r="N27" s="1412">
        <v>4.3453391875258633</v>
      </c>
      <c r="O27" s="1120"/>
      <c r="P27" s="1213" t="s">
        <v>151</v>
      </c>
      <c r="Q27" s="1214">
        <v>3939.2559999999999</v>
      </c>
      <c r="R27" s="1214">
        <v>765.53099999999995</v>
      </c>
      <c r="S27" s="1215">
        <v>5.145782469945698</v>
      </c>
    </row>
    <row r="28" spans="1:19" ht="15.75">
      <c r="A28"/>
      <c r="B28"/>
      <c r="C28"/>
      <c r="D28"/>
      <c r="H28" s="1150"/>
      <c r="K28" s="1213" t="s">
        <v>414</v>
      </c>
      <c r="L28" s="1214">
        <v>2982.2579999999998</v>
      </c>
      <c r="M28" s="1214">
        <v>358.077</v>
      </c>
      <c r="N28" s="1412">
        <v>8.3285382752871584</v>
      </c>
      <c r="O28" s="1120"/>
      <c r="P28" s="1213" t="s">
        <v>159</v>
      </c>
      <c r="Q28" s="1214">
        <v>3508.9229999999998</v>
      </c>
      <c r="R28" s="1214">
        <v>948.654</v>
      </c>
      <c r="S28" s="1215">
        <v>3.6988438355817821</v>
      </c>
    </row>
    <row r="29" spans="1:19" ht="16.5" thickBot="1">
      <c r="H29" s="1150"/>
      <c r="K29" s="1213" t="s">
        <v>160</v>
      </c>
      <c r="L29" s="1214">
        <v>2861.0540000000001</v>
      </c>
      <c r="M29" s="1214">
        <v>394.47</v>
      </c>
      <c r="N29" s="1412">
        <v>7.2529064314143028</v>
      </c>
      <c r="O29" s="1120"/>
      <c r="P29" s="1213" t="s">
        <v>153</v>
      </c>
      <c r="Q29" s="1214">
        <v>3060.4940000000001</v>
      </c>
      <c r="R29" s="1214">
        <v>621.30799999999999</v>
      </c>
      <c r="S29" s="1215">
        <v>4.9258886091922207</v>
      </c>
    </row>
    <row r="30" spans="1:19" ht="16.5" thickBot="1">
      <c r="A30" s="1120"/>
      <c r="B30" s="1120"/>
      <c r="C30" s="1120"/>
      <c r="D30" s="1120"/>
      <c r="E30" s="1120"/>
      <c r="F30" s="1120"/>
      <c r="G30" s="1120"/>
      <c r="H30" s="1120"/>
      <c r="I30" s="1120"/>
      <c r="J30" s="1120"/>
      <c r="K30" s="1221" t="s">
        <v>259</v>
      </c>
      <c r="L30" s="1222">
        <v>1238073.933</v>
      </c>
      <c r="M30" s="1222">
        <v>210734.717</v>
      </c>
      <c r="N30" s="1815">
        <v>5.8750354503762185</v>
      </c>
      <c r="O30" s="1120"/>
      <c r="P30" s="1213" t="s">
        <v>413</v>
      </c>
      <c r="Q30" s="1214">
        <v>2579.2779999999998</v>
      </c>
      <c r="R30" s="1214">
        <v>465.37900000000002</v>
      </c>
      <c r="S30" s="1215">
        <v>5.5423171221735394</v>
      </c>
    </row>
    <row r="31" spans="1:19" ht="15.75">
      <c r="A31" s="1120"/>
      <c r="B31" s="1120"/>
      <c r="C31" s="1120"/>
      <c r="D31" s="1120"/>
      <c r="E31" s="1120"/>
      <c r="F31" s="1120"/>
      <c r="G31" s="1120"/>
      <c r="H31" s="1120"/>
      <c r="I31" s="1120"/>
      <c r="J31" s="1120"/>
      <c r="K31"/>
      <c r="L31"/>
      <c r="M31"/>
      <c r="N31"/>
      <c r="O31" s="1120"/>
      <c r="P31" s="1213" t="s">
        <v>473</v>
      </c>
      <c r="Q31" s="1214">
        <v>2433.06</v>
      </c>
      <c r="R31" s="1214">
        <v>385.46800000000002</v>
      </c>
      <c r="S31" s="1215">
        <v>6.3119636390050529</v>
      </c>
    </row>
    <row r="32" spans="1:19" ht="15.75">
      <c r="A32" s="1120"/>
      <c r="B32" s="1120"/>
      <c r="C32" s="1120"/>
      <c r="D32" s="1120"/>
      <c r="E32" s="1120"/>
      <c r="F32" s="1120"/>
      <c r="G32" s="1120"/>
      <c r="H32" s="1120"/>
      <c r="I32" s="1120"/>
      <c r="J32" s="1120"/>
      <c r="K32"/>
      <c r="L32"/>
      <c r="M32"/>
      <c r="N32"/>
      <c r="O32" s="1120"/>
      <c r="P32" s="1213" t="s">
        <v>149</v>
      </c>
      <c r="Q32" s="1214">
        <v>2267.3820000000001</v>
      </c>
      <c r="R32" s="1214">
        <v>634.346</v>
      </c>
      <c r="S32" s="1215">
        <v>3.5743616259896021</v>
      </c>
    </row>
    <row r="33" spans="1:19" ht="15.75">
      <c r="A33" s="1226" t="s">
        <v>370</v>
      </c>
      <c r="B33" s="1226"/>
      <c r="C33" s="1120"/>
      <c r="D33" s="1120"/>
      <c r="E33" s="1120"/>
      <c r="F33" s="1120"/>
      <c r="G33" s="1120"/>
      <c r="H33" s="1120"/>
      <c r="I33" s="1120"/>
      <c r="J33" s="1120"/>
      <c r="K33"/>
      <c r="L33"/>
      <c r="M33"/>
      <c r="N33"/>
      <c r="O33" s="1120"/>
      <c r="P33" s="1213" t="s">
        <v>377</v>
      </c>
      <c r="Q33" s="1214">
        <v>2152.7979999999998</v>
      </c>
      <c r="R33" s="1214">
        <v>454.10500000000002</v>
      </c>
      <c r="S33" s="1215">
        <v>4.7407493861551835</v>
      </c>
    </row>
    <row r="34" spans="1:19" ht="15.75">
      <c r="A34" s="1179"/>
      <c r="C34" s="1120"/>
      <c r="D34" s="1120"/>
      <c r="E34" s="1120"/>
      <c r="F34" s="1120"/>
      <c r="G34" s="1120"/>
      <c r="H34" s="1120"/>
      <c r="I34" s="1120"/>
      <c r="J34" s="1120"/>
      <c r="K34"/>
      <c r="L34"/>
      <c r="M34"/>
      <c r="N34"/>
      <c r="O34" s="1120"/>
      <c r="P34" s="1213" t="s">
        <v>287</v>
      </c>
      <c r="Q34" s="1214">
        <v>1624.856</v>
      </c>
      <c r="R34" s="1214">
        <v>236.61799999999999</v>
      </c>
      <c r="S34" s="1215">
        <v>6.8670008198869068</v>
      </c>
    </row>
    <row r="35" spans="1:19" ht="15.75">
      <c r="A35" s="1120"/>
      <c r="B35" s="1120"/>
      <c r="C35" s="1120"/>
      <c r="D35" s="1120"/>
      <c r="E35" s="1120"/>
      <c r="F35" s="1120"/>
      <c r="G35" s="1120"/>
      <c r="H35" s="1120"/>
      <c r="I35" s="1120"/>
      <c r="J35" s="1120"/>
      <c r="K35"/>
      <c r="L35"/>
      <c r="M35"/>
      <c r="N35"/>
      <c r="O35" s="1120"/>
      <c r="P35" s="1213" t="s">
        <v>411</v>
      </c>
      <c r="Q35" s="1214">
        <v>1184.1479999999999</v>
      </c>
      <c r="R35" s="1214">
        <v>220.09299999999999</v>
      </c>
      <c r="S35" s="1215">
        <v>5.3802165448242336</v>
      </c>
    </row>
    <row r="36" spans="1:19" ht="16.5" thickBot="1">
      <c r="A36"/>
      <c r="B36"/>
      <c r="C36"/>
      <c r="D36"/>
      <c r="E36"/>
      <c r="F36"/>
      <c r="G36"/>
      <c r="H36"/>
      <c r="I36"/>
      <c r="J36"/>
      <c r="K36"/>
      <c r="L36"/>
      <c r="M36"/>
      <c r="N36"/>
      <c r="O36" s="1120"/>
      <c r="P36" s="1213" t="s">
        <v>146</v>
      </c>
      <c r="Q36" s="1214">
        <v>1133.153</v>
      </c>
      <c r="R36" s="1214">
        <v>237.37799999999999</v>
      </c>
      <c r="S36" s="1215">
        <v>4.7736226609037065</v>
      </c>
    </row>
    <row r="37" spans="1:19" ht="17.25" customHeight="1" thickBot="1">
      <c r="A37"/>
      <c r="B37"/>
      <c r="C37"/>
      <c r="D37"/>
      <c r="E37"/>
      <c r="F37"/>
      <c r="G37"/>
      <c r="H37"/>
      <c r="I37"/>
      <c r="J37"/>
      <c r="K37"/>
      <c r="L37"/>
      <c r="M37"/>
      <c r="N37"/>
      <c r="O37" s="1120"/>
      <c r="P37" s="1221" t="s">
        <v>259</v>
      </c>
      <c r="Q37" s="1222">
        <v>497938.196</v>
      </c>
      <c r="R37" s="1222">
        <v>90759.747000000003</v>
      </c>
      <c r="S37" s="1223">
        <v>5.4863330106021557</v>
      </c>
    </row>
    <row r="38" spans="1:19">
      <c r="A38"/>
      <c r="B38"/>
      <c r="C38"/>
      <c r="D38"/>
      <c r="E38"/>
      <c r="F38"/>
      <c r="G38"/>
      <c r="H38"/>
      <c r="I38"/>
      <c r="J38"/>
      <c r="K38"/>
      <c r="L38"/>
      <c r="M38"/>
      <c r="N38"/>
      <c r="O38" s="1120"/>
      <c r="P38"/>
      <c r="Q38"/>
      <c r="R38"/>
      <c r="S38"/>
    </row>
    <row r="39" spans="1:19">
      <c r="A39"/>
      <c r="B39"/>
      <c r="C39"/>
      <c r="D39"/>
      <c r="E39"/>
      <c r="F39"/>
      <c r="G39"/>
      <c r="H39"/>
      <c r="I39"/>
      <c r="J39"/>
      <c r="K39"/>
      <c r="L39"/>
      <c r="M39"/>
      <c r="N39"/>
      <c r="O39" s="1120"/>
      <c r="P39"/>
      <c r="Q39"/>
      <c r="R39"/>
      <c r="S39"/>
    </row>
    <row r="40" spans="1:19">
      <c r="A40"/>
      <c r="B40"/>
      <c r="C40"/>
      <c r="D40"/>
      <c r="E40"/>
      <c r="F40"/>
      <c r="G40"/>
      <c r="H40"/>
      <c r="I40"/>
      <c r="J40"/>
      <c r="K40"/>
      <c r="L40"/>
      <c r="M40"/>
      <c r="N40"/>
      <c r="O40" s="112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row>
    <row r="67" spans="1:19">
      <c r="A67"/>
      <c r="B67"/>
      <c r="C67"/>
      <c r="D67"/>
      <c r="E67"/>
      <c r="F67"/>
      <c r="G67"/>
      <c r="H67"/>
      <c r="I67"/>
      <c r="J67"/>
      <c r="K67"/>
      <c r="L67"/>
      <c r="M67"/>
      <c r="N67"/>
      <c r="O67"/>
      <c r="P67"/>
      <c r="Q67" s="1120"/>
      <c r="R67" s="1120"/>
      <c r="S67" s="1120"/>
    </row>
    <row r="68" spans="1:19">
      <c r="A68"/>
      <c r="B68"/>
      <c r="C68"/>
      <c r="D68"/>
      <c r="E68"/>
      <c r="F68"/>
      <c r="G68"/>
      <c r="H68"/>
      <c r="I68"/>
      <c r="J68"/>
      <c r="K68"/>
      <c r="L68"/>
      <c r="M68"/>
      <c r="N68"/>
      <c r="O68"/>
      <c r="P68"/>
      <c r="Q68" s="1120"/>
      <c r="R68" s="1120"/>
      <c r="S68" s="1120"/>
    </row>
    <row r="69" spans="1:19">
      <c r="A69"/>
      <c r="B69"/>
      <c r="C69"/>
      <c r="D69"/>
      <c r="E69"/>
      <c r="F69"/>
      <c r="G69"/>
      <c r="H69"/>
      <c r="I69"/>
      <c r="J69"/>
      <c r="K69"/>
      <c r="L69"/>
      <c r="M69"/>
      <c r="N69"/>
      <c r="O69"/>
      <c r="P69"/>
      <c r="Q69" s="1120"/>
      <c r="R69" s="1120"/>
      <c r="S69" s="1120"/>
    </row>
    <row r="70" spans="1:19">
      <c r="A70"/>
      <c r="B70"/>
      <c r="C70"/>
      <c r="D70"/>
      <c r="E70"/>
      <c r="F70"/>
      <c r="G70"/>
      <c r="H70"/>
      <c r="I70"/>
      <c r="J70"/>
      <c r="K70"/>
      <c r="L70"/>
      <c r="M70"/>
      <c r="N70"/>
      <c r="O70"/>
      <c r="P70"/>
      <c r="Q70" s="1120"/>
      <c r="R70" s="1120"/>
      <c r="S70" s="1120"/>
    </row>
    <row r="71" spans="1:19">
      <c r="A71"/>
      <c r="B71"/>
      <c r="C71"/>
      <c r="D71"/>
      <c r="E71"/>
      <c r="F71"/>
      <c r="G71"/>
      <c r="H71"/>
      <c r="I71"/>
      <c r="J71"/>
      <c r="K71"/>
      <c r="L71" s="1120"/>
      <c r="M71" s="1120"/>
      <c r="N71" s="1120"/>
      <c r="O71" s="1120"/>
      <c r="P71" s="1120"/>
      <c r="Q71" s="1120"/>
      <c r="R71" s="1120"/>
      <c r="S71" s="1120"/>
    </row>
    <row r="72" spans="1:19">
      <c r="A72"/>
      <c r="B72"/>
      <c r="C72"/>
      <c r="D72"/>
      <c r="E72"/>
      <c r="F72"/>
      <c r="G72"/>
      <c r="H72"/>
      <c r="I72"/>
      <c r="J72"/>
      <c r="K72"/>
      <c r="L72" s="1120"/>
      <c r="M72" s="1120"/>
      <c r="N72" s="1120"/>
      <c r="O72" s="1120"/>
      <c r="P72" s="1120"/>
      <c r="Q72" s="1120"/>
      <c r="R72" s="1120"/>
      <c r="S72" s="1120"/>
    </row>
    <row r="73" spans="1:19">
      <c r="A73"/>
      <c r="B73"/>
      <c r="C73"/>
      <c r="D73"/>
      <c r="E73"/>
      <c r="F73"/>
      <c r="G73"/>
      <c r="H73"/>
      <c r="I73"/>
      <c r="J73"/>
      <c r="K73"/>
      <c r="L73" s="1120"/>
      <c r="M73" s="1120"/>
      <c r="N73" s="1120"/>
      <c r="O73" s="1120"/>
      <c r="P73" s="1120"/>
      <c r="Q73" s="1120"/>
      <c r="R73" s="1120"/>
      <c r="S73" s="1120"/>
    </row>
    <row r="74" spans="1:19">
      <c r="A74"/>
      <c r="B74"/>
      <c r="C74"/>
      <c r="D74"/>
      <c r="E74"/>
      <c r="F74"/>
      <c r="G74"/>
      <c r="H74"/>
      <c r="I74"/>
      <c r="J74"/>
      <c r="K74"/>
      <c r="L74" s="1120"/>
      <c r="M74" s="1120"/>
      <c r="N74" s="1120"/>
      <c r="O74" s="1120"/>
      <c r="P74" s="1120"/>
      <c r="Q74" s="1120"/>
      <c r="R74" s="1120"/>
    </row>
    <row r="75" spans="1:19">
      <c r="A75"/>
      <c r="B75"/>
      <c r="C75"/>
      <c r="D75"/>
      <c r="E75"/>
      <c r="F75"/>
      <c r="G75"/>
      <c r="H75"/>
      <c r="I75"/>
      <c r="J75"/>
      <c r="K75"/>
      <c r="L75" s="1120"/>
      <c r="M75" s="1120"/>
      <c r="N75" s="1120"/>
      <c r="O75" s="1120"/>
      <c r="P75" s="1120"/>
      <c r="Q75" s="1120"/>
      <c r="R75" s="1120"/>
    </row>
    <row r="76" spans="1:19">
      <c r="A76"/>
      <c r="B76"/>
      <c r="C76"/>
      <c r="D76"/>
      <c r="E76"/>
      <c r="F76"/>
      <c r="G76"/>
      <c r="H76"/>
      <c r="I76"/>
      <c r="J76"/>
      <c r="K76"/>
      <c r="L76" s="1120"/>
      <c r="M76" s="1120"/>
      <c r="N76" s="1120"/>
      <c r="O76" s="1120"/>
      <c r="P76" s="1120"/>
      <c r="Q76" s="1120"/>
      <c r="R76" s="1120"/>
    </row>
    <row r="77" spans="1:19">
      <c r="A77"/>
      <c r="B77"/>
      <c r="C77"/>
      <c r="D77"/>
      <c r="E77"/>
      <c r="F77"/>
      <c r="G77"/>
      <c r="H77"/>
      <c r="I77"/>
      <c r="J77"/>
      <c r="K77"/>
      <c r="L77" s="1120"/>
      <c r="M77" s="1120"/>
      <c r="N77" s="1120"/>
      <c r="O77" s="1120"/>
      <c r="P77" s="1120"/>
      <c r="Q77" s="1120"/>
      <c r="R77" s="1120"/>
    </row>
    <row r="78" spans="1:19">
      <c r="A78"/>
      <c r="B78"/>
      <c r="C78"/>
      <c r="D78"/>
      <c r="E78"/>
      <c r="F78"/>
      <c r="G78"/>
      <c r="H78"/>
      <c r="I78"/>
      <c r="J78"/>
      <c r="K78"/>
      <c r="L78" s="1120"/>
      <c r="M78" s="1120"/>
      <c r="N78" s="1120"/>
      <c r="O78" s="1120"/>
      <c r="P78" s="1120"/>
      <c r="Q78" s="1120"/>
      <c r="R78" s="1120"/>
    </row>
    <row r="79" spans="1:19">
      <c r="A79"/>
      <c r="B79"/>
      <c r="C79"/>
      <c r="D79"/>
      <c r="E79"/>
      <c r="F79"/>
      <c r="G79"/>
      <c r="H79"/>
      <c r="I79"/>
      <c r="J79"/>
      <c r="K79"/>
      <c r="L79" s="1120"/>
      <c r="M79" s="1120"/>
      <c r="N79" s="1120"/>
      <c r="O79" s="1120"/>
      <c r="P79" s="1120"/>
      <c r="Q79" s="1120"/>
      <c r="R79" s="1120"/>
    </row>
    <row r="80" spans="1:19">
      <c r="A80"/>
      <c r="B80"/>
      <c r="C80"/>
      <c r="D80"/>
      <c r="E80"/>
      <c r="F80"/>
      <c r="G80"/>
      <c r="H80"/>
      <c r="I80"/>
      <c r="J80"/>
      <c r="K80"/>
      <c r="L80" s="1120"/>
      <c r="M80" s="1120"/>
      <c r="N80" s="1120"/>
      <c r="O80" s="1120"/>
      <c r="P80" s="1120"/>
      <c r="Q80" s="1120"/>
      <c r="R80" s="1120"/>
    </row>
    <row r="81" spans="1:18">
      <c r="A81"/>
      <c r="B81"/>
      <c r="C81"/>
      <c r="D81"/>
      <c r="E81"/>
      <c r="F81"/>
      <c r="G81"/>
      <c r="H81"/>
      <c r="I81"/>
      <c r="J81"/>
      <c r="K81"/>
      <c r="L81" s="1120"/>
      <c r="M81" s="1120"/>
      <c r="N81" s="1120"/>
      <c r="O81" s="1120"/>
      <c r="P81" s="1120"/>
      <c r="Q81" s="1120"/>
      <c r="R81" s="1120"/>
    </row>
    <row r="82" spans="1:18">
      <c r="A82"/>
      <c r="B82"/>
      <c r="C82"/>
      <c r="D82"/>
      <c r="E82"/>
      <c r="F82"/>
      <c r="G82"/>
      <c r="H82"/>
      <c r="I82"/>
      <c r="J82"/>
      <c r="K82"/>
      <c r="L82" s="1120"/>
      <c r="M82" s="1120"/>
      <c r="N82" s="1120"/>
      <c r="O82" s="1120"/>
      <c r="P82" s="1120"/>
      <c r="Q82" s="1120"/>
      <c r="R82" s="1120"/>
    </row>
    <row r="83" spans="1:18">
      <c r="A83"/>
      <c r="B83"/>
      <c r="C83"/>
      <c r="D83"/>
      <c r="E83"/>
      <c r="F83"/>
      <c r="G83"/>
      <c r="H83"/>
      <c r="I83"/>
      <c r="J83"/>
      <c r="K83"/>
      <c r="L83" s="1120"/>
      <c r="M83" s="1120"/>
      <c r="N83" s="1120"/>
      <c r="O83" s="1120"/>
      <c r="P83" s="1120"/>
      <c r="Q83" s="1120"/>
      <c r="R83" s="1120"/>
    </row>
    <row r="84" spans="1:18">
      <c r="A84"/>
      <c r="B84"/>
      <c r="C84"/>
      <c r="D84"/>
      <c r="E84"/>
      <c r="F84"/>
      <c r="G84"/>
      <c r="H84"/>
      <c r="I84"/>
      <c r="J84"/>
      <c r="K84"/>
      <c r="L84" s="1120"/>
      <c r="M84" s="1120"/>
      <c r="N84" s="1120"/>
      <c r="O84" s="1120"/>
      <c r="P84" s="1120"/>
      <c r="Q84" s="1120"/>
      <c r="R84" s="1120"/>
    </row>
    <row r="85" spans="1:18">
      <c r="A85"/>
      <c r="B85"/>
      <c r="C85"/>
      <c r="D85"/>
      <c r="E85"/>
      <c r="F85"/>
      <c r="G85"/>
      <c r="H85"/>
      <c r="I85"/>
      <c r="J85"/>
      <c r="K85"/>
      <c r="L85" s="1120"/>
      <c r="M85" s="1120"/>
      <c r="N85" s="1120"/>
      <c r="O85" s="1120"/>
      <c r="P85" s="1120"/>
      <c r="Q85" s="1120"/>
      <c r="R85" s="1120"/>
    </row>
    <row r="86" spans="1:18">
      <c r="A86"/>
      <c r="B86"/>
      <c r="C86"/>
      <c r="D86"/>
      <c r="E86"/>
      <c r="F86"/>
      <c r="G86"/>
      <c r="H86"/>
      <c r="I86"/>
      <c r="J86"/>
      <c r="K86"/>
      <c r="L86" s="1120"/>
      <c r="M86" s="1120"/>
      <c r="N86" s="1120"/>
      <c r="O86" s="1120"/>
      <c r="P86" s="1120"/>
      <c r="Q86" s="1120"/>
      <c r="R86" s="1120"/>
    </row>
    <row r="87" spans="1:18">
      <c r="A87"/>
      <c r="B87"/>
      <c r="C87"/>
      <c r="D87"/>
      <c r="E87"/>
      <c r="F87"/>
      <c r="G87"/>
      <c r="H87"/>
      <c r="I87"/>
      <c r="J87"/>
      <c r="K87"/>
      <c r="L87" s="1120"/>
      <c r="M87" s="1120"/>
      <c r="N87" s="1120"/>
      <c r="O87" s="1120"/>
      <c r="P87" s="1120"/>
      <c r="Q87" s="1120"/>
      <c r="R87" s="1120"/>
    </row>
    <row r="88" spans="1:18">
      <c r="A88"/>
      <c r="B88"/>
      <c r="C88"/>
      <c r="D88"/>
      <c r="E88"/>
      <c r="F88"/>
      <c r="G88"/>
      <c r="H88"/>
      <c r="I88"/>
      <c r="J88"/>
      <c r="K88"/>
      <c r="L88" s="1120"/>
      <c r="M88" s="1120"/>
      <c r="N88" s="1120"/>
      <c r="O88" s="1120"/>
      <c r="P88" s="1120"/>
      <c r="Q88" s="1120"/>
      <c r="R88" s="1120"/>
    </row>
    <row r="89" spans="1:18">
      <c r="A89"/>
      <c r="B89"/>
      <c r="C89"/>
      <c r="D89"/>
      <c r="E89"/>
      <c r="F89"/>
      <c r="G89"/>
      <c r="H89"/>
      <c r="I89"/>
      <c r="J89"/>
      <c r="K89"/>
      <c r="L89" s="1120"/>
      <c r="M89" s="1120"/>
      <c r="N89" s="1120"/>
      <c r="O89" s="1120"/>
      <c r="P89" s="1120"/>
      <c r="Q89" s="1120"/>
      <c r="R89" s="1120"/>
    </row>
    <row r="90" spans="1:18">
      <c r="A90"/>
      <c r="B90"/>
      <c r="C90"/>
      <c r="D90"/>
      <c r="E90"/>
      <c r="F90"/>
      <c r="G90"/>
      <c r="H90"/>
      <c r="I90"/>
      <c r="J90"/>
      <c r="K90"/>
      <c r="L90" s="1120"/>
      <c r="M90" s="1120"/>
      <c r="N90" s="1120"/>
      <c r="O90" s="1120"/>
      <c r="P90" s="1120"/>
      <c r="Q90" s="1120"/>
      <c r="R90" s="1120"/>
    </row>
    <row r="91" spans="1:18">
      <c r="A91"/>
      <c r="B91"/>
      <c r="C91"/>
      <c r="D91"/>
      <c r="E91"/>
      <c r="F91"/>
      <c r="G91"/>
      <c r="H91"/>
      <c r="I91"/>
      <c r="J91"/>
      <c r="K91"/>
      <c r="L91" s="1120"/>
      <c r="M91" s="1120"/>
      <c r="N91" s="1120"/>
      <c r="O91" s="1120"/>
      <c r="P91" s="1120"/>
      <c r="Q91" s="1120"/>
      <c r="R91" s="1120"/>
    </row>
    <row r="92" spans="1:18">
      <c r="A92"/>
      <c r="B92"/>
      <c r="C92"/>
      <c r="D92"/>
      <c r="E92"/>
      <c r="F92"/>
      <c r="G92"/>
      <c r="H92"/>
      <c r="I92"/>
      <c r="J92"/>
      <c r="K92"/>
      <c r="L92" s="1120"/>
      <c r="M92" s="1120"/>
      <c r="N92" s="1120"/>
      <c r="O92" s="1120"/>
      <c r="P92" s="1120"/>
      <c r="Q92" s="1120"/>
      <c r="R92" s="1120"/>
    </row>
    <row r="93" spans="1:18">
      <c r="A93"/>
      <c r="B93"/>
      <c r="C93"/>
      <c r="D93"/>
      <c r="E93"/>
      <c r="F93"/>
      <c r="G93"/>
      <c r="H93"/>
      <c r="I93"/>
      <c r="J93"/>
      <c r="K93"/>
      <c r="L93" s="1120"/>
      <c r="M93" s="1120"/>
      <c r="N93" s="1120"/>
      <c r="O93" s="1120"/>
      <c r="P93" s="1120"/>
      <c r="Q93" s="1120"/>
      <c r="R93" s="1120"/>
    </row>
    <row r="94" spans="1:18">
      <c r="A94"/>
      <c r="B94"/>
      <c r="C94"/>
      <c r="D94"/>
      <c r="E94"/>
      <c r="F94"/>
      <c r="G94"/>
      <c r="H94"/>
      <c r="I94"/>
      <c r="J94"/>
      <c r="K94"/>
      <c r="L94" s="1120"/>
      <c r="M94" s="1120"/>
      <c r="N94" s="1120"/>
      <c r="O94" s="1120"/>
      <c r="P94" s="1120"/>
      <c r="Q94" s="1120"/>
      <c r="R94" s="1120"/>
    </row>
    <row r="95" spans="1:18">
      <c r="A95"/>
      <c r="B95"/>
      <c r="C95"/>
      <c r="D95"/>
      <c r="E95"/>
      <c r="F95"/>
      <c r="G95"/>
      <c r="H95"/>
      <c r="I95"/>
      <c r="J95"/>
      <c r="K95"/>
      <c r="L95" s="1120"/>
      <c r="M95" s="1120"/>
      <c r="N95" s="1120"/>
      <c r="O95" s="1120"/>
      <c r="P95" s="1120"/>
      <c r="Q95" s="1120"/>
      <c r="R95" s="1120"/>
    </row>
    <row r="96" spans="1:18">
      <c r="A96"/>
      <c r="B96"/>
      <c r="C96"/>
      <c r="D96"/>
      <c r="E96"/>
      <c r="F96"/>
      <c r="G96"/>
      <c r="H96"/>
      <c r="I96"/>
      <c r="J96"/>
      <c r="K96"/>
      <c r="L96" s="1120"/>
      <c r="M96" s="1120"/>
      <c r="N96" s="1120"/>
      <c r="O96" s="1120"/>
      <c r="P96" s="1120"/>
      <c r="Q96" s="1120"/>
      <c r="R96" s="1120"/>
    </row>
    <row r="97" spans="1:13">
      <c r="A97"/>
      <c r="B97"/>
      <c r="C97"/>
      <c r="D97"/>
      <c r="E97"/>
      <c r="F97"/>
      <c r="G97"/>
      <c r="H97"/>
      <c r="I97"/>
      <c r="J97"/>
      <c r="K97"/>
      <c r="L97" s="1120"/>
      <c r="M97" s="1120"/>
    </row>
    <row r="98" spans="1:13">
      <c r="A98"/>
      <c r="B98"/>
      <c r="C98"/>
      <c r="D98"/>
      <c r="E98"/>
      <c r="F98"/>
      <c r="G98"/>
      <c r="H98"/>
      <c r="I98"/>
      <c r="J98"/>
      <c r="K98"/>
      <c r="L98" s="1120"/>
    </row>
    <row r="99" spans="1:13">
      <c r="A99"/>
      <c r="B99"/>
      <c r="C99"/>
      <c r="D99"/>
      <c r="E99"/>
      <c r="F99"/>
      <c r="G99"/>
      <c r="H99"/>
      <c r="I99"/>
      <c r="J99"/>
      <c r="K99"/>
      <c r="L99" s="1120"/>
    </row>
    <row r="100" spans="1:13">
      <c r="A100"/>
      <c r="B100"/>
      <c r="C100"/>
      <c r="D100"/>
      <c r="E100"/>
      <c r="F100"/>
      <c r="G100"/>
      <c r="H100"/>
      <c r="I100"/>
      <c r="J100"/>
      <c r="K100"/>
      <c r="L100" s="1120"/>
    </row>
    <row r="101" spans="1:13">
      <c r="A101"/>
      <c r="B101"/>
      <c r="C101"/>
      <c r="D101"/>
      <c r="E101"/>
      <c r="F101"/>
      <c r="G101"/>
      <c r="H101"/>
      <c r="I101"/>
      <c r="J101"/>
      <c r="K101"/>
      <c r="L101" s="1120"/>
    </row>
    <row r="102" spans="1:13">
      <c r="A102"/>
      <c r="B102"/>
      <c r="C102"/>
      <c r="D102"/>
      <c r="E102"/>
      <c r="F102"/>
      <c r="G102"/>
      <c r="H102"/>
      <c r="I102"/>
      <c r="J102"/>
      <c r="K102"/>
      <c r="L102" s="1120"/>
    </row>
    <row r="103" spans="1:13">
      <c r="A103"/>
      <c r="B103"/>
      <c r="C103"/>
      <c r="D103"/>
      <c r="E103"/>
      <c r="F103"/>
      <c r="G103"/>
      <c r="H103"/>
      <c r="I103"/>
      <c r="J103"/>
      <c r="K103"/>
      <c r="L103" s="1120"/>
    </row>
    <row r="104" spans="1:13">
      <c r="A104"/>
      <c r="B104"/>
      <c r="C104"/>
      <c r="D104"/>
      <c r="E104"/>
      <c r="F104"/>
      <c r="G104"/>
      <c r="H104"/>
      <c r="I104"/>
      <c r="J104"/>
      <c r="K104"/>
      <c r="L104" s="1120"/>
    </row>
    <row r="105" spans="1:13">
      <c r="A105"/>
      <c r="B105"/>
      <c r="C105"/>
      <c r="D105"/>
      <c r="E105"/>
      <c r="F105"/>
      <c r="G105"/>
      <c r="H105"/>
      <c r="I105"/>
      <c r="J105"/>
      <c r="K105"/>
      <c r="L105" s="1120"/>
    </row>
    <row r="106" spans="1:13">
      <c r="A106"/>
      <c r="B106"/>
      <c r="C106"/>
      <c r="D106"/>
      <c r="E106"/>
      <c r="F106"/>
      <c r="G106"/>
      <c r="H106"/>
      <c r="I106"/>
      <c r="J106"/>
      <c r="K106"/>
      <c r="L106" s="1120"/>
    </row>
    <row r="107" spans="1:13">
      <c r="A107"/>
      <c r="B107"/>
      <c r="C107"/>
      <c r="D107"/>
      <c r="E107"/>
      <c r="F107"/>
      <c r="G107"/>
      <c r="H107"/>
      <c r="I107"/>
      <c r="J107"/>
      <c r="K107"/>
      <c r="L107" s="1120"/>
    </row>
    <row r="108" spans="1:13">
      <c r="A108"/>
      <c r="B108"/>
      <c r="C108"/>
      <c r="D108"/>
      <c r="E108"/>
      <c r="F108"/>
      <c r="G108"/>
      <c r="H108"/>
      <c r="I108"/>
      <c r="J108"/>
      <c r="K108"/>
      <c r="L108" s="1120"/>
    </row>
    <row r="109" spans="1:13">
      <c r="A109"/>
      <c r="B109"/>
      <c r="C109"/>
      <c r="D109"/>
      <c r="E109"/>
      <c r="F109"/>
      <c r="G109"/>
      <c r="H109"/>
      <c r="I109"/>
      <c r="J109"/>
      <c r="K109"/>
      <c r="L109" s="1120"/>
    </row>
    <row r="110" spans="1:13">
      <c r="A110"/>
      <c r="B110"/>
      <c r="C110"/>
      <c r="D110"/>
      <c r="E110"/>
      <c r="F110"/>
      <c r="G110"/>
      <c r="H110"/>
      <c r="I110"/>
      <c r="J110"/>
      <c r="K110"/>
    </row>
    <row r="111" spans="1:13">
      <c r="A111" s="1120"/>
      <c r="B111" s="1120"/>
      <c r="C111" s="1120"/>
      <c r="D111" s="1120"/>
      <c r="E111" s="1120"/>
      <c r="F111" s="1120"/>
      <c r="G111" s="1120"/>
      <c r="H111" s="1120"/>
      <c r="I111" s="1120"/>
      <c r="J111" s="1120"/>
      <c r="K111" s="1120"/>
    </row>
    <row r="112" spans="1:13">
      <c r="A112" s="1120"/>
      <c r="B112" s="1120"/>
      <c r="C112" s="1120"/>
      <c r="D112" s="1120"/>
      <c r="E112" s="1120"/>
      <c r="F112" s="1120"/>
      <c r="G112" s="1120"/>
      <c r="H112" s="1120"/>
      <c r="I112" s="1120"/>
      <c r="J112" s="1120"/>
      <c r="K112" s="1120"/>
    </row>
    <row r="113" spans="1:11">
      <c r="A113" s="1120"/>
      <c r="B113" s="1120"/>
      <c r="C113" s="1120"/>
      <c r="D113" s="1120"/>
      <c r="E113" s="1120"/>
      <c r="F113" s="1120"/>
      <c r="G113" s="1120"/>
      <c r="H113" s="1120"/>
      <c r="I113" s="1120"/>
      <c r="J113" s="1120"/>
      <c r="K113" s="1120"/>
    </row>
    <row r="114" spans="1:11">
      <c r="A114" s="1120"/>
      <c r="B114" s="1120"/>
      <c r="C114" s="1120"/>
      <c r="D114" s="1120"/>
      <c r="E114" s="1120"/>
      <c r="F114" s="1120"/>
      <c r="G114" s="1120"/>
      <c r="H114" s="1120"/>
      <c r="I114" s="1120"/>
      <c r="J114" s="1120"/>
      <c r="K114" s="1120"/>
    </row>
    <row r="115" spans="1:11">
      <c r="A115" s="1120"/>
      <c r="B115" s="1120"/>
      <c r="C115" s="1120"/>
      <c r="D115" s="1120"/>
      <c r="E115" s="1120"/>
      <c r="F115" s="1120"/>
      <c r="G115" s="1120"/>
      <c r="H115" s="1120"/>
      <c r="I115" s="1120"/>
      <c r="J115" s="1120"/>
      <c r="K115" s="1120"/>
    </row>
    <row r="116" spans="1:11">
      <c r="A116" s="1120"/>
      <c r="B116" s="1120"/>
      <c r="C116" s="1120"/>
      <c r="D116" s="1120"/>
      <c r="E116" s="1120"/>
      <c r="F116" s="1120"/>
      <c r="G116" s="1120"/>
      <c r="H116" s="1120"/>
      <c r="I116" s="1120"/>
      <c r="J116" s="1120"/>
      <c r="K116" s="1120"/>
    </row>
    <row r="117" spans="1:11">
      <c r="A117" s="1120"/>
      <c r="B117" s="1120"/>
      <c r="C117" s="1120"/>
      <c r="D117" s="1120"/>
      <c r="E117" s="1120"/>
      <c r="F117" s="1120"/>
      <c r="G117" s="1120"/>
      <c r="H117" s="1120"/>
      <c r="I117" s="1120"/>
      <c r="J117" s="1120"/>
      <c r="K117" s="1120"/>
    </row>
  </sheetData>
  <sortState ref="P7:S65">
    <sortCondition descending="1" ref="Q7:Q65"/>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6" workbookViewId="0">
      <selection activeCell="U26" sqref="U26"/>
    </sheetView>
  </sheetViews>
  <sheetFormatPr defaultRowHeight="12.75"/>
  <cols>
    <col min="1" max="1" width="16.85546875" style="1150" customWidth="1"/>
    <col min="2" max="2" width="12.28515625" style="1150" bestFit="1" customWidth="1"/>
    <col min="3" max="3" width="10.140625" style="1150" customWidth="1"/>
    <col min="4" max="4" width="9.140625" style="1150"/>
    <col min="5" max="5" width="6" style="1150" customWidth="1"/>
    <col min="6" max="6" width="16.7109375" style="1150" customWidth="1"/>
    <col min="7" max="7" width="11.28515625" style="1150" customWidth="1"/>
    <col min="8" max="8" width="10.42578125" style="1150" customWidth="1"/>
    <col min="9" max="9" width="9.140625" style="1150"/>
    <col min="10" max="10" width="3.5703125" style="1150" customWidth="1"/>
    <col min="11" max="11" width="27.28515625" style="1150" customWidth="1"/>
    <col min="12" max="12" width="11.7109375" style="1150" customWidth="1"/>
    <col min="13" max="13" width="12.28515625" style="1150" customWidth="1"/>
    <col min="14" max="14" width="10.42578125" style="1150" customWidth="1"/>
    <col min="15" max="15" width="3.85546875" style="1150" customWidth="1"/>
    <col min="16" max="16" width="22.5703125" style="1150" customWidth="1"/>
    <col min="17" max="17" width="11.28515625" style="1150" customWidth="1"/>
    <col min="18" max="18" width="10.28515625" style="1150" customWidth="1"/>
    <col min="19" max="19" width="10" style="1150" customWidth="1"/>
    <col min="20" max="255" width="9.140625" style="1150"/>
    <col min="256" max="256" width="4" style="1150" customWidth="1"/>
    <col min="257" max="257" width="15.140625" style="1150" customWidth="1"/>
    <col min="258" max="258" width="13.85546875" style="1150" customWidth="1"/>
    <col min="259" max="259" width="10.140625" style="1150" customWidth="1"/>
    <col min="260" max="260" width="9.140625" style="1150"/>
    <col min="261" max="261" width="3.42578125" style="1150" customWidth="1"/>
    <col min="262" max="262" width="19.5703125" style="1150" customWidth="1"/>
    <col min="263" max="263" width="12.28515625" style="1150" customWidth="1"/>
    <col min="264" max="264" width="10.42578125" style="1150" customWidth="1"/>
    <col min="265" max="265" width="9.140625" style="1150"/>
    <col min="266" max="266" width="3.5703125" style="1150" customWidth="1"/>
    <col min="267" max="267" width="16.42578125" style="1150" customWidth="1"/>
    <col min="268" max="268" width="11.7109375" style="1150" customWidth="1"/>
    <col min="269" max="269" width="10.140625" style="1150" customWidth="1"/>
    <col min="270" max="270" width="15.85546875" style="1150" customWidth="1"/>
    <col min="271" max="271" width="3.85546875" style="1150" customWidth="1"/>
    <col min="272" max="272" width="16.42578125" style="1150" customWidth="1"/>
    <col min="273" max="273" width="11.28515625" style="1150" customWidth="1"/>
    <col min="274" max="274" width="10.28515625" style="1150" customWidth="1"/>
    <col min="275" max="275" width="10" style="1150" customWidth="1"/>
    <col min="276" max="511" width="9.140625" style="1150"/>
    <col min="512" max="512" width="4" style="1150" customWidth="1"/>
    <col min="513" max="513" width="15.140625" style="1150" customWidth="1"/>
    <col min="514" max="514" width="13.85546875" style="1150" customWidth="1"/>
    <col min="515" max="515" width="10.140625" style="1150" customWidth="1"/>
    <col min="516" max="516" width="9.140625" style="1150"/>
    <col min="517" max="517" width="3.42578125" style="1150" customWidth="1"/>
    <col min="518" max="518" width="19.5703125" style="1150" customWidth="1"/>
    <col min="519" max="519" width="12.28515625" style="1150" customWidth="1"/>
    <col min="520" max="520" width="10.42578125" style="1150" customWidth="1"/>
    <col min="521" max="521" width="9.140625" style="1150"/>
    <col min="522" max="522" width="3.5703125" style="1150" customWidth="1"/>
    <col min="523" max="523" width="16.42578125" style="1150" customWidth="1"/>
    <col min="524" max="524" width="11.7109375" style="1150" customWidth="1"/>
    <col min="525" max="525" width="10.140625" style="1150" customWidth="1"/>
    <col min="526" max="526" width="15.85546875" style="1150" customWidth="1"/>
    <col min="527" max="527" width="3.85546875" style="1150" customWidth="1"/>
    <col min="528" max="528" width="16.42578125" style="1150" customWidth="1"/>
    <col min="529" max="529" width="11.28515625" style="1150" customWidth="1"/>
    <col min="530" max="530" width="10.28515625" style="1150" customWidth="1"/>
    <col min="531" max="531" width="10" style="1150" customWidth="1"/>
    <col min="532" max="767" width="9.140625" style="1150"/>
    <col min="768" max="768" width="4" style="1150" customWidth="1"/>
    <col min="769" max="769" width="15.140625" style="1150" customWidth="1"/>
    <col min="770" max="770" width="13.85546875" style="1150" customWidth="1"/>
    <col min="771" max="771" width="10.140625" style="1150" customWidth="1"/>
    <col min="772" max="772" width="9.140625" style="1150"/>
    <col min="773" max="773" width="3.42578125" style="1150" customWidth="1"/>
    <col min="774" max="774" width="19.5703125" style="1150" customWidth="1"/>
    <col min="775" max="775" width="12.28515625" style="1150" customWidth="1"/>
    <col min="776" max="776" width="10.42578125" style="1150" customWidth="1"/>
    <col min="777" max="777" width="9.140625" style="1150"/>
    <col min="778" max="778" width="3.5703125" style="1150" customWidth="1"/>
    <col min="779" max="779" width="16.42578125" style="1150" customWidth="1"/>
    <col min="780" max="780" width="11.7109375" style="1150" customWidth="1"/>
    <col min="781" max="781" width="10.140625" style="1150" customWidth="1"/>
    <col min="782" max="782" width="15.85546875" style="1150" customWidth="1"/>
    <col min="783" max="783" width="3.85546875" style="1150" customWidth="1"/>
    <col min="784" max="784" width="16.42578125" style="1150" customWidth="1"/>
    <col min="785" max="785" width="11.28515625" style="1150" customWidth="1"/>
    <col min="786" max="786" width="10.28515625" style="1150" customWidth="1"/>
    <col min="787" max="787" width="10" style="1150" customWidth="1"/>
    <col min="788" max="1023" width="9.140625" style="1150"/>
    <col min="1024" max="1024" width="4" style="1150" customWidth="1"/>
    <col min="1025" max="1025" width="15.140625" style="1150" customWidth="1"/>
    <col min="1026" max="1026" width="13.85546875" style="1150" customWidth="1"/>
    <col min="1027" max="1027" width="10.140625" style="1150" customWidth="1"/>
    <col min="1028" max="1028" width="9.140625" style="1150"/>
    <col min="1029" max="1029" width="3.42578125" style="1150" customWidth="1"/>
    <col min="1030" max="1030" width="19.5703125" style="1150" customWidth="1"/>
    <col min="1031" max="1031" width="12.28515625" style="1150" customWidth="1"/>
    <col min="1032" max="1032" width="10.42578125" style="1150" customWidth="1"/>
    <col min="1033" max="1033" width="9.140625" style="1150"/>
    <col min="1034" max="1034" width="3.5703125" style="1150" customWidth="1"/>
    <col min="1035" max="1035" width="16.42578125" style="1150" customWidth="1"/>
    <col min="1036" max="1036" width="11.7109375" style="1150" customWidth="1"/>
    <col min="1037" max="1037" width="10.140625" style="1150" customWidth="1"/>
    <col min="1038" max="1038" width="15.85546875" style="1150" customWidth="1"/>
    <col min="1039" max="1039" width="3.85546875" style="1150" customWidth="1"/>
    <col min="1040" max="1040" width="16.42578125" style="1150" customWidth="1"/>
    <col min="1041" max="1041" width="11.28515625" style="1150" customWidth="1"/>
    <col min="1042" max="1042" width="10.28515625" style="1150" customWidth="1"/>
    <col min="1043" max="1043" width="10" style="1150" customWidth="1"/>
    <col min="1044" max="1279" width="9.140625" style="1150"/>
    <col min="1280" max="1280" width="4" style="1150" customWidth="1"/>
    <col min="1281" max="1281" width="15.140625" style="1150" customWidth="1"/>
    <col min="1282" max="1282" width="13.85546875" style="1150" customWidth="1"/>
    <col min="1283" max="1283" width="10.140625" style="1150" customWidth="1"/>
    <col min="1284" max="1284" width="9.140625" style="1150"/>
    <col min="1285" max="1285" width="3.42578125" style="1150" customWidth="1"/>
    <col min="1286" max="1286" width="19.5703125" style="1150" customWidth="1"/>
    <col min="1287" max="1287" width="12.28515625" style="1150" customWidth="1"/>
    <col min="1288" max="1288" width="10.42578125" style="1150" customWidth="1"/>
    <col min="1289" max="1289" width="9.140625" style="1150"/>
    <col min="1290" max="1290" width="3.5703125" style="1150" customWidth="1"/>
    <col min="1291" max="1291" width="16.42578125" style="1150" customWidth="1"/>
    <col min="1292" max="1292" width="11.7109375" style="1150" customWidth="1"/>
    <col min="1293" max="1293" width="10.140625" style="1150" customWidth="1"/>
    <col min="1294" max="1294" width="15.85546875" style="1150" customWidth="1"/>
    <col min="1295" max="1295" width="3.85546875" style="1150" customWidth="1"/>
    <col min="1296" max="1296" width="16.42578125" style="1150" customWidth="1"/>
    <col min="1297" max="1297" width="11.28515625" style="1150" customWidth="1"/>
    <col min="1298" max="1298" width="10.28515625" style="1150" customWidth="1"/>
    <col min="1299" max="1299" width="10" style="1150" customWidth="1"/>
    <col min="1300" max="1535" width="9.140625" style="1150"/>
    <col min="1536" max="1536" width="4" style="1150" customWidth="1"/>
    <col min="1537" max="1537" width="15.140625" style="1150" customWidth="1"/>
    <col min="1538" max="1538" width="13.85546875" style="1150" customWidth="1"/>
    <col min="1539" max="1539" width="10.140625" style="1150" customWidth="1"/>
    <col min="1540" max="1540" width="9.140625" style="1150"/>
    <col min="1541" max="1541" width="3.42578125" style="1150" customWidth="1"/>
    <col min="1542" max="1542" width="19.5703125" style="1150" customWidth="1"/>
    <col min="1543" max="1543" width="12.28515625" style="1150" customWidth="1"/>
    <col min="1544" max="1544" width="10.42578125" style="1150" customWidth="1"/>
    <col min="1545" max="1545" width="9.140625" style="1150"/>
    <col min="1546" max="1546" width="3.5703125" style="1150" customWidth="1"/>
    <col min="1547" max="1547" width="16.42578125" style="1150" customWidth="1"/>
    <col min="1548" max="1548" width="11.7109375" style="1150" customWidth="1"/>
    <col min="1549" max="1549" width="10.140625" style="1150" customWidth="1"/>
    <col min="1550" max="1550" width="15.85546875" style="1150" customWidth="1"/>
    <col min="1551" max="1551" width="3.85546875" style="1150" customWidth="1"/>
    <col min="1552" max="1552" width="16.42578125" style="1150" customWidth="1"/>
    <col min="1553" max="1553" width="11.28515625" style="1150" customWidth="1"/>
    <col min="1554" max="1554" width="10.28515625" style="1150" customWidth="1"/>
    <col min="1555" max="1555" width="10" style="1150" customWidth="1"/>
    <col min="1556" max="1791" width="9.140625" style="1150"/>
    <col min="1792" max="1792" width="4" style="1150" customWidth="1"/>
    <col min="1793" max="1793" width="15.140625" style="1150" customWidth="1"/>
    <col min="1794" max="1794" width="13.85546875" style="1150" customWidth="1"/>
    <col min="1795" max="1795" width="10.140625" style="1150" customWidth="1"/>
    <col min="1796" max="1796" width="9.140625" style="1150"/>
    <col min="1797" max="1797" width="3.42578125" style="1150" customWidth="1"/>
    <col min="1798" max="1798" width="19.5703125" style="1150" customWidth="1"/>
    <col min="1799" max="1799" width="12.28515625" style="1150" customWidth="1"/>
    <col min="1800" max="1800" width="10.42578125" style="1150" customWidth="1"/>
    <col min="1801" max="1801" width="9.140625" style="1150"/>
    <col min="1802" max="1802" width="3.5703125" style="1150" customWidth="1"/>
    <col min="1803" max="1803" width="16.42578125" style="1150" customWidth="1"/>
    <col min="1804" max="1804" width="11.7109375" style="1150" customWidth="1"/>
    <col min="1805" max="1805" width="10.140625" style="1150" customWidth="1"/>
    <col min="1806" max="1806" width="15.85546875" style="1150" customWidth="1"/>
    <col min="1807" max="1807" width="3.85546875" style="1150" customWidth="1"/>
    <col min="1808" max="1808" width="16.42578125" style="1150" customWidth="1"/>
    <col min="1809" max="1809" width="11.28515625" style="1150" customWidth="1"/>
    <col min="1810" max="1810" width="10.28515625" style="1150" customWidth="1"/>
    <col min="1811" max="1811" width="10" style="1150" customWidth="1"/>
    <col min="1812" max="2047" width="9.140625" style="1150"/>
    <col min="2048" max="2048" width="4" style="1150" customWidth="1"/>
    <col min="2049" max="2049" width="15.140625" style="1150" customWidth="1"/>
    <col min="2050" max="2050" width="13.85546875" style="1150" customWidth="1"/>
    <col min="2051" max="2051" width="10.140625" style="1150" customWidth="1"/>
    <col min="2052" max="2052" width="9.140625" style="1150"/>
    <col min="2053" max="2053" width="3.42578125" style="1150" customWidth="1"/>
    <col min="2054" max="2054" width="19.5703125" style="1150" customWidth="1"/>
    <col min="2055" max="2055" width="12.28515625" style="1150" customWidth="1"/>
    <col min="2056" max="2056" width="10.42578125" style="1150" customWidth="1"/>
    <col min="2057" max="2057" width="9.140625" style="1150"/>
    <col min="2058" max="2058" width="3.5703125" style="1150" customWidth="1"/>
    <col min="2059" max="2059" width="16.42578125" style="1150" customWidth="1"/>
    <col min="2060" max="2060" width="11.7109375" style="1150" customWidth="1"/>
    <col min="2061" max="2061" width="10.140625" style="1150" customWidth="1"/>
    <col min="2062" max="2062" width="15.85546875" style="1150" customWidth="1"/>
    <col min="2063" max="2063" width="3.85546875" style="1150" customWidth="1"/>
    <col min="2064" max="2064" width="16.42578125" style="1150" customWidth="1"/>
    <col min="2065" max="2065" width="11.28515625" style="1150" customWidth="1"/>
    <col min="2066" max="2066" width="10.28515625" style="1150" customWidth="1"/>
    <col min="2067" max="2067" width="10" style="1150" customWidth="1"/>
    <col min="2068" max="2303" width="9.140625" style="1150"/>
    <col min="2304" max="2304" width="4" style="1150" customWidth="1"/>
    <col min="2305" max="2305" width="15.140625" style="1150" customWidth="1"/>
    <col min="2306" max="2306" width="13.85546875" style="1150" customWidth="1"/>
    <col min="2307" max="2307" width="10.140625" style="1150" customWidth="1"/>
    <col min="2308" max="2308" width="9.140625" style="1150"/>
    <col min="2309" max="2309" width="3.42578125" style="1150" customWidth="1"/>
    <col min="2310" max="2310" width="19.5703125" style="1150" customWidth="1"/>
    <col min="2311" max="2311" width="12.28515625" style="1150" customWidth="1"/>
    <col min="2312" max="2312" width="10.42578125" style="1150" customWidth="1"/>
    <col min="2313" max="2313" width="9.140625" style="1150"/>
    <col min="2314" max="2314" width="3.5703125" style="1150" customWidth="1"/>
    <col min="2315" max="2315" width="16.42578125" style="1150" customWidth="1"/>
    <col min="2316" max="2316" width="11.7109375" style="1150" customWidth="1"/>
    <col min="2317" max="2317" width="10.140625" style="1150" customWidth="1"/>
    <col min="2318" max="2318" width="15.85546875" style="1150" customWidth="1"/>
    <col min="2319" max="2319" width="3.85546875" style="1150" customWidth="1"/>
    <col min="2320" max="2320" width="16.42578125" style="1150" customWidth="1"/>
    <col min="2321" max="2321" width="11.28515625" style="1150" customWidth="1"/>
    <col min="2322" max="2322" width="10.28515625" style="1150" customWidth="1"/>
    <col min="2323" max="2323" width="10" style="1150" customWidth="1"/>
    <col min="2324" max="2559" width="9.140625" style="1150"/>
    <col min="2560" max="2560" width="4" style="1150" customWidth="1"/>
    <col min="2561" max="2561" width="15.140625" style="1150" customWidth="1"/>
    <col min="2562" max="2562" width="13.85546875" style="1150" customWidth="1"/>
    <col min="2563" max="2563" width="10.140625" style="1150" customWidth="1"/>
    <col min="2564" max="2564" width="9.140625" style="1150"/>
    <col min="2565" max="2565" width="3.42578125" style="1150" customWidth="1"/>
    <col min="2566" max="2566" width="19.5703125" style="1150" customWidth="1"/>
    <col min="2567" max="2567" width="12.28515625" style="1150" customWidth="1"/>
    <col min="2568" max="2568" width="10.42578125" style="1150" customWidth="1"/>
    <col min="2569" max="2569" width="9.140625" style="1150"/>
    <col min="2570" max="2570" width="3.5703125" style="1150" customWidth="1"/>
    <col min="2571" max="2571" width="16.42578125" style="1150" customWidth="1"/>
    <col min="2572" max="2572" width="11.7109375" style="1150" customWidth="1"/>
    <col min="2573" max="2573" width="10.140625" style="1150" customWidth="1"/>
    <col min="2574" max="2574" width="15.85546875" style="1150" customWidth="1"/>
    <col min="2575" max="2575" width="3.85546875" style="1150" customWidth="1"/>
    <col min="2576" max="2576" width="16.42578125" style="1150" customWidth="1"/>
    <col min="2577" max="2577" width="11.28515625" style="1150" customWidth="1"/>
    <col min="2578" max="2578" width="10.28515625" style="1150" customWidth="1"/>
    <col min="2579" max="2579" width="10" style="1150" customWidth="1"/>
    <col min="2580" max="2815" width="9.140625" style="1150"/>
    <col min="2816" max="2816" width="4" style="1150" customWidth="1"/>
    <col min="2817" max="2817" width="15.140625" style="1150" customWidth="1"/>
    <col min="2818" max="2818" width="13.85546875" style="1150" customWidth="1"/>
    <col min="2819" max="2819" width="10.140625" style="1150" customWidth="1"/>
    <col min="2820" max="2820" width="9.140625" style="1150"/>
    <col min="2821" max="2821" width="3.42578125" style="1150" customWidth="1"/>
    <col min="2822" max="2822" width="19.5703125" style="1150" customWidth="1"/>
    <col min="2823" max="2823" width="12.28515625" style="1150" customWidth="1"/>
    <col min="2824" max="2824" width="10.42578125" style="1150" customWidth="1"/>
    <col min="2825" max="2825" width="9.140625" style="1150"/>
    <col min="2826" max="2826" width="3.5703125" style="1150" customWidth="1"/>
    <col min="2827" max="2827" width="16.42578125" style="1150" customWidth="1"/>
    <col min="2828" max="2828" width="11.7109375" style="1150" customWidth="1"/>
    <col min="2829" max="2829" width="10.140625" style="1150" customWidth="1"/>
    <col min="2830" max="2830" width="15.85546875" style="1150" customWidth="1"/>
    <col min="2831" max="2831" width="3.85546875" style="1150" customWidth="1"/>
    <col min="2832" max="2832" width="16.42578125" style="1150" customWidth="1"/>
    <col min="2833" max="2833" width="11.28515625" style="1150" customWidth="1"/>
    <col min="2834" max="2834" width="10.28515625" style="1150" customWidth="1"/>
    <col min="2835" max="2835" width="10" style="1150" customWidth="1"/>
    <col min="2836" max="3071" width="9.140625" style="1150"/>
    <col min="3072" max="3072" width="4" style="1150" customWidth="1"/>
    <col min="3073" max="3073" width="15.140625" style="1150" customWidth="1"/>
    <col min="3074" max="3074" width="13.85546875" style="1150" customWidth="1"/>
    <col min="3075" max="3075" width="10.140625" style="1150" customWidth="1"/>
    <col min="3076" max="3076" width="9.140625" style="1150"/>
    <col min="3077" max="3077" width="3.42578125" style="1150" customWidth="1"/>
    <col min="3078" max="3078" width="19.5703125" style="1150" customWidth="1"/>
    <col min="3079" max="3079" width="12.28515625" style="1150" customWidth="1"/>
    <col min="3080" max="3080" width="10.42578125" style="1150" customWidth="1"/>
    <col min="3081" max="3081" width="9.140625" style="1150"/>
    <col min="3082" max="3082" width="3.5703125" style="1150" customWidth="1"/>
    <col min="3083" max="3083" width="16.42578125" style="1150" customWidth="1"/>
    <col min="3084" max="3084" width="11.7109375" style="1150" customWidth="1"/>
    <col min="3085" max="3085" width="10.140625" style="1150" customWidth="1"/>
    <col min="3086" max="3086" width="15.85546875" style="1150" customWidth="1"/>
    <col min="3087" max="3087" width="3.85546875" style="1150" customWidth="1"/>
    <col min="3088" max="3088" width="16.42578125" style="1150" customWidth="1"/>
    <col min="3089" max="3089" width="11.28515625" style="1150" customWidth="1"/>
    <col min="3090" max="3090" width="10.28515625" style="1150" customWidth="1"/>
    <col min="3091" max="3091" width="10" style="1150" customWidth="1"/>
    <col min="3092" max="3327" width="9.140625" style="1150"/>
    <col min="3328" max="3328" width="4" style="1150" customWidth="1"/>
    <col min="3329" max="3329" width="15.140625" style="1150" customWidth="1"/>
    <col min="3330" max="3330" width="13.85546875" style="1150" customWidth="1"/>
    <col min="3331" max="3331" width="10.140625" style="1150" customWidth="1"/>
    <col min="3332" max="3332" width="9.140625" style="1150"/>
    <col min="3333" max="3333" width="3.42578125" style="1150" customWidth="1"/>
    <col min="3334" max="3334" width="19.5703125" style="1150" customWidth="1"/>
    <col min="3335" max="3335" width="12.28515625" style="1150" customWidth="1"/>
    <col min="3336" max="3336" width="10.42578125" style="1150" customWidth="1"/>
    <col min="3337" max="3337" width="9.140625" style="1150"/>
    <col min="3338" max="3338" width="3.5703125" style="1150" customWidth="1"/>
    <col min="3339" max="3339" width="16.42578125" style="1150" customWidth="1"/>
    <col min="3340" max="3340" width="11.7109375" style="1150" customWidth="1"/>
    <col min="3341" max="3341" width="10.140625" style="1150" customWidth="1"/>
    <col min="3342" max="3342" width="15.85546875" style="1150" customWidth="1"/>
    <col min="3343" max="3343" width="3.85546875" style="1150" customWidth="1"/>
    <col min="3344" max="3344" width="16.42578125" style="1150" customWidth="1"/>
    <col min="3345" max="3345" width="11.28515625" style="1150" customWidth="1"/>
    <col min="3346" max="3346" width="10.28515625" style="1150" customWidth="1"/>
    <col min="3347" max="3347" width="10" style="1150" customWidth="1"/>
    <col min="3348" max="3583" width="9.140625" style="1150"/>
    <col min="3584" max="3584" width="4" style="1150" customWidth="1"/>
    <col min="3585" max="3585" width="15.140625" style="1150" customWidth="1"/>
    <col min="3586" max="3586" width="13.85546875" style="1150" customWidth="1"/>
    <col min="3587" max="3587" width="10.140625" style="1150" customWidth="1"/>
    <col min="3588" max="3588" width="9.140625" style="1150"/>
    <col min="3589" max="3589" width="3.42578125" style="1150" customWidth="1"/>
    <col min="3590" max="3590" width="19.5703125" style="1150" customWidth="1"/>
    <col min="3591" max="3591" width="12.28515625" style="1150" customWidth="1"/>
    <col min="3592" max="3592" width="10.42578125" style="1150" customWidth="1"/>
    <col min="3593" max="3593" width="9.140625" style="1150"/>
    <col min="3594" max="3594" width="3.5703125" style="1150" customWidth="1"/>
    <col min="3595" max="3595" width="16.42578125" style="1150" customWidth="1"/>
    <col min="3596" max="3596" width="11.7109375" style="1150" customWidth="1"/>
    <col min="3597" max="3597" width="10.140625" style="1150" customWidth="1"/>
    <col min="3598" max="3598" width="15.85546875" style="1150" customWidth="1"/>
    <col min="3599" max="3599" width="3.85546875" style="1150" customWidth="1"/>
    <col min="3600" max="3600" width="16.42578125" style="1150" customWidth="1"/>
    <col min="3601" max="3601" width="11.28515625" style="1150" customWidth="1"/>
    <col min="3602" max="3602" width="10.28515625" style="1150" customWidth="1"/>
    <col min="3603" max="3603" width="10" style="1150" customWidth="1"/>
    <col min="3604" max="3839" width="9.140625" style="1150"/>
    <col min="3840" max="3840" width="4" style="1150" customWidth="1"/>
    <col min="3841" max="3841" width="15.140625" style="1150" customWidth="1"/>
    <col min="3842" max="3842" width="13.85546875" style="1150" customWidth="1"/>
    <col min="3843" max="3843" width="10.140625" style="1150" customWidth="1"/>
    <col min="3844" max="3844" width="9.140625" style="1150"/>
    <col min="3845" max="3845" width="3.42578125" style="1150" customWidth="1"/>
    <col min="3846" max="3846" width="19.5703125" style="1150" customWidth="1"/>
    <col min="3847" max="3847" width="12.28515625" style="1150" customWidth="1"/>
    <col min="3848" max="3848" width="10.42578125" style="1150" customWidth="1"/>
    <col min="3849" max="3849" width="9.140625" style="1150"/>
    <col min="3850" max="3850" width="3.5703125" style="1150" customWidth="1"/>
    <col min="3851" max="3851" width="16.42578125" style="1150" customWidth="1"/>
    <col min="3852" max="3852" width="11.7109375" style="1150" customWidth="1"/>
    <col min="3853" max="3853" width="10.140625" style="1150" customWidth="1"/>
    <col min="3854" max="3854" width="15.85546875" style="1150" customWidth="1"/>
    <col min="3855" max="3855" width="3.85546875" style="1150" customWidth="1"/>
    <col min="3856" max="3856" width="16.42578125" style="1150" customWidth="1"/>
    <col min="3857" max="3857" width="11.28515625" style="1150" customWidth="1"/>
    <col min="3858" max="3858" width="10.28515625" style="1150" customWidth="1"/>
    <col min="3859" max="3859" width="10" style="1150" customWidth="1"/>
    <col min="3860" max="4095" width="9.140625" style="1150"/>
    <col min="4096" max="4096" width="4" style="1150" customWidth="1"/>
    <col min="4097" max="4097" width="15.140625" style="1150" customWidth="1"/>
    <col min="4098" max="4098" width="13.85546875" style="1150" customWidth="1"/>
    <col min="4099" max="4099" width="10.140625" style="1150" customWidth="1"/>
    <col min="4100" max="4100" width="9.140625" style="1150"/>
    <col min="4101" max="4101" width="3.42578125" style="1150" customWidth="1"/>
    <col min="4102" max="4102" width="19.5703125" style="1150" customWidth="1"/>
    <col min="4103" max="4103" width="12.28515625" style="1150" customWidth="1"/>
    <col min="4104" max="4104" width="10.42578125" style="1150" customWidth="1"/>
    <col min="4105" max="4105" width="9.140625" style="1150"/>
    <col min="4106" max="4106" width="3.5703125" style="1150" customWidth="1"/>
    <col min="4107" max="4107" width="16.42578125" style="1150" customWidth="1"/>
    <col min="4108" max="4108" width="11.7109375" style="1150" customWidth="1"/>
    <col min="4109" max="4109" width="10.140625" style="1150" customWidth="1"/>
    <col min="4110" max="4110" width="15.85546875" style="1150" customWidth="1"/>
    <col min="4111" max="4111" width="3.85546875" style="1150" customWidth="1"/>
    <col min="4112" max="4112" width="16.42578125" style="1150" customWidth="1"/>
    <col min="4113" max="4113" width="11.28515625" style="1150" customWidth="1"/>
    <col min="4114" max="4114" width="10.28515625" style="1150" customWidth="1"/>
    <col min="4115" max="4115" width="10" style="1150" customWidth="1"/>
    <col min="4116" max="4351" width="9.140625" style="1150"/>
    <col min="4352" max="4352" width="4" style="1150" customWidth="1"/>
    <col min="4353" max="4353" width="15.140625" style="1150" customWidth="1"/>
    <col min="4354" max="4354" width="13.85546875" style="1150" customWidth="1"/>
    <col min="4355" max="4355" width="10.140625" style="1150" customWidth="1"/>
    <col min="4356" max="4356" width="9.140625" style="1150"/>
    <col min="4357" max="4357" width="3.42578125" style="1150" customWidth="1"/>
    <col min="4358" max="4358" width="19.5703125" style="1150" customWidth="1"/>
    <col min="4359" max="4359" width="12.28515625" style="1150" customWidth="1"/>
    <col min="4360" max="4360" width="10.42578125" style="1150" customWidth="1"/>
    <col min="4361" max="4361" width="9.140625" style="1150"/>
    <col min="4362" max="4362" width="3.5703125" style="1150" customWidth="1"/>
    <col min="4363" max="4363" width="16.42578125" style="1150" customWidth="1"/>
    <col min="4364" max="4364" width="11.7109375" style="1150" customWidth="1"/>
    <col min="4365" max="4365" width="10.140625" style="1150" customWidth="1"/>
    <col min="4366" max="4366" width="15.85546875" style="1150" customWidth="1"/>
    <col min="4367" max="4367" width="3.85546875" style="1150" customWidth="1"/>
    <col min="4368" max="4368" width="16.42578125" style="1150" customWidth="1"/>
    <col min="4369" max="4369" width="11.28515625" style="1150" customWidth="1"/>
    <col min="4370" max="4370" width="10.28515625" style="1150" customWidth="1"/>
    <col min="4371" max="4371" width="10" style="1150" customWidth="1"/>
    <col min="4372" max="4607" width="9.140625" style="1150"/>
    <col min="4608" max="4608" width="4" style="1150" customWidth="1"/>
    <col min="4609" max="4609" width="15.140625" style="1150" customWidth="1"/>
    <col min="4610" max="4610" width="13.85546875" style="1150" customWidth="1"/>
    <col min="4611" max="4611" width="10.140625" style="1150" customWidth="1"/>
    <col min="4612" max="4612" width="9.140625" style="1150"/>
    <col min="4613" max="4613" width="3.42578125" style="1150" customWidth="1"/>
    <col min="4614" max="4614" width="19.5703125" style="1150" customWidth="1"/>
    <col min="4615" max="4615" width="12.28515625" style="1150" customWidth="1"/>
    <col min="4616" max="4616" width="10.42578125" style="1150" customWidth="1"/>
    <col min="4617" max="4617" width="9.140625" style="1150"/>
    <col min="4618" max="4618" width="3.5703125" style="1150" customWidth="1"/>
    <col min="4619" max="4619" width="16.42578125" style="1150" customWidth="1"/>
    <col min="4620" max="4620" width="11.7109375" style="1150" customWidth="1"/>
    <col min="4621" max="4621" width="10.140625" style="1150" customWidth="1"/>
    <col min="4622" max="4622" width="15.85546875" style="1150" customWidth="1"/>
    <col min="4623" max="4623" width="3.85546875" style="1150" customWidth="1"/>
    <col min="4624" max="4624" width="16.42578125" style="1150" customWidth="1"/>
    <col min="4625" max="4625" width="11.28515625" style="1150" customWidth="1"/>
    <col min="4626" max="4626" width="10.28515625" style="1150" customWidth="1"/>
    <col min="4627" max="4627" width="10" style="1150" customWidth="1"/>
    <col min="4628" max="4863" width="9.140625" style="1150"/>
    <col min="4864" max="4864" width="4" style="1150" customWidth="1"/>
    <col min="4865" max="4865" width="15.140625" style="1150" customWidth="1"/>
    <col min="4866" max="4866" width="13.85546875" style="1150" customWidth="1"/>
    <col min="4867" max="4867" width="10.140625" style="1150" customWidth="1"/>
    <col min="4868" max="4868" width="9.140625" style="1150"/>
    <col min="4869" max="4869" width="3.42578125" style="1150" customWidth="1"/>
    <col min="4870" max="4870" width="19.5703125" style="1150" customWidth="1"/>
    <col min="4871" max="4871" width="12.28515625" style="1150" customWidth="1"/>
    <col min="4872" max="4872" width="10.42578125" style="1150" customWidth="1"/>
    <col min="4873" max="4873" width="9.140625" style="1150"/>
    <col min="4874" max="4874" width="3.5703125" style="1150" customWidth="1"/>
    <col min="4875" max="4875" width="16.42578125" style="1150" customWidth="1"/>
    <col min="4876" max="4876" width="11.7109375" style="1150" customWidth="1"/>
    <col min="4877" max="4877" width="10.140625" style="1150" customWidth="1"/>
    <col min="4878" max="4878" width="15.85546875" style="1150" customWidth="1"/>
    <col min="4879" max="4879" width="3.85546875" style="1150" customWidth="1"/>
    <col min="4880" max="4880" width="16.42578125" style="1150" customWidth="1"/>
    <col min="4881" max="4881" width="11.28515625" style="1150" customWidth="1"/>
    <col min="4882" max="4882" width="10.28515625" style="1150" customWidth="1"/>
    <col min="4883" max="4883" width="10" style="1150" customWidth="1"/>
    <col min="4884" max="5119" width="9.140625" style="1150"/>
    <col min="5120" max="5120" width="4" style="1150" customWidth="1"/>
    <col min="5121" max="5121" width="15.140625" style="1150" customWidth="1"/>
    <col min="5122" max="5122" width="13.85546875" style="1150" customWidth="1"/>
    <col min="5123" max="5123" width="10.140625" style="1150" customWidth="1"/>
    <col min="5124" max="5124" width="9.140625" style="1150"/>
    <col min="5125" max="5125" width="3.42578125" style="1150" customWidth="1"/>
    <col min="5126" max="5126" width="19.5703125" style="1150" customWidth="1"/>
    <col min="5127" max="5127" width="12.28515625" style="1150" customWidth="1"/>
    <col min="5128" max="5128" width="10.42578125" style="1150" customWidth="1"/>
    <col min="5129" max="5129" width="9.140625" style="1150"/>
    <col min="5130" max="5130" width="3.5703125" style="1150" customWidth="1"/>
    <col min="5131" max="5131" width="16.42578125" style="1150" customWidth="1"/>
    <col min="5132" max="5132" width="11.7109375" style="1150" customWidth="1"/>
    <col min="5133" max="5133" width="10.140625" style="1150" customWidth="1"/>
    <col min="5134" max="5134" width="15.85546875" style="1150" customWidth="1"/>
    <col min="5135" max="5135" width="3.85546875" style="1150" customWidth="1"/>
    <col min="5136" max="5136" width="16.42578125" style="1150" customWidth="1"/>
    <col min="5137" max="5137" width="11.28515625" style="1150" customWidth="1"/>
    <col min="5138" max="5138" width="10.28515625" style="1150" customWidth="1"/>
    <col min="5139" max="5139" width="10" style="1150" customWidth="1"/>
    <col min="5140" max="5375" width="9.140625" style="1150"/>
    <col min="5376" max="5376" width="4" style="1150" customWidth="1"/>
    <col min="5377" max="5377" width="15.140625" style="1150" customWidth="1"/>
    <col min="5378" max="5378" width="13.85546875" style="1150" customWidth="1"/>
    <col min="5379" max="5379" width="10.140625" style="1150" customWidth="1"/>
    <col min="5380" max="5380" width="9.140625" style="1150"/>
    <col min="5381" max="5381" width="3.42578125" style="1150" customWidth="1"/>
    <col min="5382" max="5382" width="19.5703125" style="1150" customWidth="1"/>
    <col min="5383" max="5383" width="12.28515625" style="1150" customWidth="1"/>
    <col min="5384" max="5384" width="10.42578125" style="1150" customWidth="1"/>
    <col min="5385" max="5385" width="9.140625" style="1150"/>
    <col min="5386" max="5386" width="3.5703125" style="1150" customWidth="1"/>
    <col min="5387" max="5387" width="16.42578125" style="1150" customWidth="1"/>
    <col min="5388" max="5388" width="11.7109375" style="1150" customWidth="1"/>
    <col min="5389" max="5389" width="10.140625" style="1150" customWidth="1"/>
    <col min="5390" max="5390" width="15.85546875" style="1150" customWidth="1"/>
    <col min="5391" max="5391" width="3.85546875" style="1150" customWidth="1"/>
    <col min="5392" max="5392" width="16.42578125" style="1150" customWidth="1"/>
    <col min="5393" max="5393" width="11.28515625" style="1150" customWidth="1"/>
    <col min="5394" max="5394" width="10.28515625" style="1150" customWidth="1"/>
    <col min="5395" max="5395" width="10" style="1150" customWidth="1"/>
    <col min="5396" max="5631" width="9.140625" style="1150"/>
    <col min="5632" max="5632" width="4" style="1150" customWidth="1"/>
    <col min="5633" max="5633" width="15.140625" style="1150" customWidth="1"/>
    <col min="5634" max="5634" width="13.85546875" style="1150" customWidth="1"/>
    <col min="5635" max="5635" width="10.140625" style="1150" customWidth="1"/>
    <col min="5636" max="5636" width="9.140625" style="1150"/>
    <col min="5637" max="5637" width="3.42578125" style="1150" customWidth="1"/>
    <col min="5638" max="5638" width="19.5703125" style="1150" customWidth="1"/>
    <col min="5639" max="5639" width="12.28515625" style="1150" customWidth="1"/>
    <col min="5640" max="5640" width="10.42578125" style="1150" customWidth="1"/>
    <col min="5641" max="5641" width="9.140625" style="1150"/>
    <col min="5642" max="5642" width="3.5703125" style="1150" customWidth="1"/>
    <col min="5643" max="5643" width="16.42578125" style="1150" customWidth="1"/>
    <col min="5644" max="5644" width="11.7109375" style="1150" customWidth="1"/>
    <col min="5645" max="5645" width="10.140625" style="1150" customWidth="1"/>
    <col min="5646" max="5646" width="15.85546875" style="1150" customWidth="1"/>
    <col min="5647" max="5647" width="3.85546875" style="1150" customWidth="1"/>
    <col min="5648" max="5648" width="16.42578125" style="1150" customWidth="1"/>
    <col min="5649" max="5649" width="11.28515625" style="1150" customWidth="1"/>
    <col min="5650" max="5650" width="10.28515625" style="1150" customWidth="1"/>
    <col min="5651" max="5651" width="10" style="1150" customWidth="1"/>
    <col min="5652" max="5887" width="9.140625" style="1150"/>
    <col min="5888" max="5888" width="4" style="1150" customWidth="1"/>
    <col min="5889" max="5889" width="15.140625" style="1150" customWidth="1"/>
    <col min="5890" max="5890" width="13.85546875" style="1150" customWidth="1"/>
    <col min="5891" max="5891" width="10.140625" style="1150" customWidth="1"/>
    <col min="5892" max="5892" width="9.140625" style="1150"/>
    <col min="5893" max="5893" width="3.42578125" style="1150" customWidth="1"/>
    <col min="5894" max="5894" width="19.5703125" style="1150" customWidth="1"/>
    <col min="5895" max="5895" width="12.28515625" style="1150" customWidth="1"/>
    <col min="5896" max="5896" width="10.42578125" style="1150" customWidth="1"/>
    <col min="5897" max="5897" width="9.140625" style="1150"/>
    <col min="5898" max="5898" width="3.5703125" style="1150" customWidth="1"/>
    <col min="5899" max="5899" width="16.42578125" style="1150" customWidth="1"/>
    <col min="5900" max="5900" width="11.7109375" style="1150" customWidth="1"/>
    <col min="5901" max="5901" width="10.140625" style="1150" customWidth="1"/>
    <col min="5902" max="5902" width="15.85546875" style="1150" customWidth="1"/>
    <col min="5903" max="5903" width="3.85546875" style="1150" customWidth="1"/>
    <col min="5904" max="5904" width="16.42578125" style="1150" customWidth="1"/>
    <col min="5905" max="5905" width="11.28515625" style="1150" customWidth="1"/>
    <col min="5906" max="5906" width="10.28515625" style="1150" customWidth="1"/>
    <col min="5907" max="5907" width="10" style="1150" customWidth="1"/>
    <col min="5908" max="6143" width="9.140625" style="1150"/>
    <col min="6144" max="6144" width="4" style="1150" customWidth="1"/>
    <col min="6145" max="6145" width="15.140625" style="1150" customWidth="1"/>
    <col min="6146" max="6146" width="13.85546875" style="1150" customWidth="1"/>
    <col min="6147" max="6147" width="10.140625" style="1150" customWidth="1"/>
    <col min="6148" max="6148" width="9.140625" style="1150"/>
    <col min="6149" max="6149" width="3.42578125" style="1150" customWidth="1"/>
    <col min="6150" max="6150" width="19.5703125" style="1150" customWidth="1"/>
    <col min="6151" max="6151" width="12.28515625" style="1150" customWidth="1"/>
    <col min="6152" max="6152" width="10.42578125" style="1150" customWidth="1"/>
    <col min="6153" max="6153" width="9.140625" style="1150"/>
    <col min="6154" max="6154" width="3.5703125" style="1150" customWidth="1"/>
    <col min="6155" max="6155" width="16.42578125" style="1150" customWidth="1"/>
    <col min="6156" max="6156" width="11.7109375" style="1150" customWidth="1"/>
    <col min="6157" max="6157" width="10.140625" style="1150" customWidth="1"/>
    <col min="6158" max="6158" width="15.85546875" style="1150" customWidth="1"/>
    <col min="6159" max="6159" width="3.85546875" style="1150" customWidth="1"/>
    <col min="6160" max="6160" width="16.42578125" style="1150" customWidth="1"/>
    <col min="6161" max="6161" width="11.28515625" style="1150" customWidth="1"/>
    <col min="6162" max="6162" width="10.28515625" style="1150" customWidth="1"/>
    <col min="6163" max="6163" width="10" style="1150" customWidth="1"/>
    <col min="6164" max="6399" width="9.140625" style="1150"/>
    <col min="6400" max="6400" width="4" style="1150" customWidth="1"/>
    <col min="6401" max="6401" width="15.140625" style="1150" customWidth="1"/>
    <col min="6402" max="6402" width="13.85546875" style="1150" customWidth="1"/>
    <col min="6403" max="6403" width="10.140625" style="1150" customWidth="1"/>
    <col min="6404" max="6404" width="9.140625" style="1150"/>
    <col min="6405" max="6405" width="3.42578125" style="1150" customWidth="1"/>
    <col min="6406" max="6406" width="19.5703125" style="1150" customWidth="1"/>
    <col min="6407" max="6407" width="12.28515625" style="1150" customWidth="1"/>
    <col min="6408" max="6408" width="10.42578125" style="1150" customWidth="1"/>
    <col min="6409" max="6409" width="9.140625" style="1150"/>
    <col min="6410" max="6410" width="3.5703125" style="1150" customWidth="1"/>
    <col min="6411" max="6411" width="16.42578125" style="1150" customWidth="1"/>
    <col min="6412" max="6412" width="11.7109375" style="1150" customWidth="1"/>
    <col min="6413" max="6413" width="10.140625" style="1150" customWidth="1"/>
    <col min="6414" max="6414" width="15.85546875" style="1150" customWidth="1"/>
    <col min="6415" max="6415" width="3.85546875" style="1150" customWidth="1"/>
    <col min="6416" max="6416" width="16.42578125" style="1150" customWidth="1"/>
    <col min="6417" max="6417" width="11.28515625" style="1150" customWidth="1"/>
    <col min="6418" max="6418" width="10.28515625" style="1150" customWidth="1"/>
    <col min="6419" max="6419" width="10" style="1150" customWidth="1"/>
    <col min="6420" max="6655" width="9.140625" style="1150"/>
    <col min="6656" max="6656" width="4" style="1150" customWidth="1"/>
    <col min="6657" max="6657" width="15.140625" style="1150" customWidth="1"/>
    <col min="6658" max="6658" width="13.85546875" style="1150" customWidth="1"/>
    <col min="6659" max="6659" width="10.140625" style="1150" customWidth="1"/>
    <col min="6660" max="6660" width="9.140625" style="1150"/>
    <col min="6661" max="6661" width="3.42578125" style="1150" customWidth="1"/>
    <col min="6662" max="6662" width="19.5703125" style="1150" customWidth="1"/>
    <col min="6663" max="6663" width="12.28515625" style="1150" customWidth="1"/>
    <col min="6664" max="6664" width="10.42578125" style="1150" customWidth="1"/>
    <col min="6665" max="6665" width="9.140625" style="1150"/>
    <col min="6666" max="6666" width="3.5703125" style="1150" customWidth="1"/>
    <col min="6667" max="6667" width="16.42578125" style="1150" customWidth="1"/>
    <col min="6668" max="6668" width="11.7109375" style="1150" customWidth="1"/>
    <col min="6669" max="6669" width="10.140625" style="1150" customWidth="1"/>
    <col min="6670" max="6670" width="15.85546875" style="1150" customWidth="1"/>
    <col min="6671" max="6671" width="3.85546875" style="1150" customWidth="1"/>
    <col min="6672" max="6672" width="16.42578125" style="1150" customWidth="1"/>
    <col min="6673" max="6673" width="11.28515625" style="1150" customWidth="1"/>
    <col min="6674" max="6674" width="10.28515625" style="1150" customWidth="1"/>
    <col min="6675" max="6675" width="10" style="1150" customWidth="1"/>
    <col min="6676" max="6911" width="9.140625" style="1150"/>
    <col min="6912" max="6912" width="4" style="1150" customWidth="1"/>
    <col min="6913" max="6913" width="15.140625" style="1150" customWidth="1"/>
    <col min="6914" max="6914" width="13.85546875" style="1150" customWidth="1"/>
    <col min="6915" max="6915" width="10.140625" style="1150" customWidth="1"/>
    <col min="6916" max="6916" width="9.140625" style="1150"/>
    <col min="6917" max="6917" width="3.42578125" style="1150" customWidth="1"/>
    <col min="6918" max="6918" width="19.5703125" style="1150" customWidth="1"/>
    <col min="6919" max="6919" width="12.28515625" style="1150" customWidth="1"/>
    <col min="6920" max="6920" width="10.42578125" style="1150" customWidth="1"/>
    <col min="6921" max="6921" width="9.140625" style="1150"/>
    <col min="6922" max="6922" width="3.5703125" style="1150" customWidth="1"/>
    <col min="6923" max="6923" width="16.42578125" style="1150" customWidth="1"/>
    <col min="6924" max="6924" width="11.7109375" style="1150" customWidth="1"/>
    <col min="6925" max="6925" width="10.140625" style="1150" customWidth="1"/>
    <col min="6926" max="6926" width="15.85546875" style="1150" customWidth="1"/>
    <col min="6927" max="6927" width="3.85546875" style="1150" customWidth="1"/>
    <col min="6928" max="6928" width="16.42578125" style="1150" customWidth="1"/>
    <col min="6929" max="6929" width="11.28515625" style="1150" customWidth="1"/>
    <col min="6930" max="6930" width="10.28515625" style="1150" customWidth="1"/>
    <col min="6931" max="6931" width="10" style="1150" customWidth="1"/>
    <col min="6932" max="7167" width="9.140625" style="1150"/>
    <col min="7168" max="7168" width="4" style="1150" customWidth="1"/>
    <col min="7169" max="7169" width="15.140625" style="1150" customWidth="1"/>
    <col min="7170" max="7170" width="13.85546875" style="1150" customWidth="1"/>
    <col min="7171" max="7171" width="10.140625" style="1150" customWidth="1"/>
    <col min="7172" max="7172" width="9.140625" style="1150"/>
    <col min="7173" max="7173" width="3.42578125" style="1150" customWidth="1"/>
    <col min="7174" max="7174" width="19.5703125" style="1150" customWidth="1"/>
    <col min="7175" max="7175" width="12.28515625" style="1150" customWidth="1"/>
    <col min="7176" max="7176" width="10.42578125" style="1150" customWidth="1"/>
    <col min="7177" max="7177" width="9.140625" style="1150"/>
    <col min="7178" max="7178" width="3.5703125" style="1150" customWidth="1"/>
    <col min="7179" max="7179" width="16.42578125" style="1150" customWidth="1"/>
    <col min="7180" max="7180" width="11.7109375" style="1150" customWidth="1"/>
    <col min="7181" max="7181" width="10.140625" style="1150" customWidth="1"/>
    <col min="7182" max="7182" width="15.85546875" style="1150" customWidth="1"/>
    <col min="7183" max="7183" width="3.85546875" style="1150" customWidth="1"/>
    <col min="7184" max="7184" width="16.42578125" style="1150" customWidth="1"/>
    <col min="7185" max="7185" width="11.28515625" style="1150" customWidth="1"/>
    <col min="7186" max="7186" width="10.28515625" style="1150" customWidth="1"/>
    <col min="7187" max="7187" width="10" style="1150" customWidth="1"/>
    <col min="7188" max="7423" width="9.140625" style="1150"/>
    <col min="7424" max="7424" width="4" style="1150" customWidth="1"/>
    <col min="7425" max="7425" width="15.140625" style="1150" customWidth="1"/>
    <col min="7426" max="7426" width="13.85546875" style="1150" customWidth="1"/>
    <col min="7427" max="7427" width="10.140625" style="1150" customWidth="1"/>
    <col min="7428" max="7428" width="9.140625" style="1150"/>
    <col min="7429" max="7429" width="3.42578125" style="1150" customWidth="1"/>
    <col min="7430" max="7430" width="19.5703125" style="1150" customWidth="1"/>
    <col min="7431" max="7431" width="12.28515625" style="1150" customWidth="1"/>
    <col min="7432" max="7432" width="10.42578125" style="1150" customWidth="1"/>
    <col min="7433" max="7433" width="9.140625" style="1150"/>
    <col min="7434" max="7434" width="3.5703125" style="1150" customWidth="1"/>
    <col min="7435" max="7435" width="16.42578125" style="1150" customWidth="1"/>
    <col min="7436" max="7436" width="11.7109375" style="1150" customWidth="1"/>
    <col min="7437" max="7437" width="10.140625" style="1150" customWidth="1"/>
    <col min="7438" max="7438" width="15.85546875" style="1150" customWidth="1"/>
    <col min="7439" max="7439" width="3.85546875" style="1150" customWidth="1"/>
    <col min="7440" max="7440" width="16.42578125" style="1150" customWidth="1"/>
    <col min="7441" max="7441" width="11.28515625" style="1150" customWidth="1"/>
    <col min="7442" max="7442" width="10.28515625" style="1150" customWidth="1"/>
    <col min="7443" max="7443" width="10" style="1150" customWidth="1"/>
    <col min="7444" max="7679" width="9.140625" style="1150"/>
    <col min="7680" max="7680" width="4" style="1150" customWidth="1"/>
    <col min="7681" max="7681" width="15.140625" style="1150" customWidth="1"/>
    <col min="7682" max="7682" width="13.85546875" style="1150" customWidth="1"/>
    <col min="7683" max="7683" width="10.140625" style="1150" customWidth="1"/>
    <col min="7684" max="7684" width="9.140625" style="1150"/>
    <col min="7685" max="7685" width="3.42578125" style="1150" customWidth="1"/>
    <col min="7686" max="7686" width="19.5703125" style="1150" customWidth="1"/>
    <col min="7687" max="7687" width="12.28515625" style="1150" customWidth="1"/>
    <col min="7688" max="7688" width="10.42578125" style="1150" customWidth="1"/>
    <col min="7689" max="7689" width="9.140625" style="1150"/>
    <col min="7690" max="7690" width="3.5703125" style="1150" customWidth="1"/>
    <col min="7691" max="7691" width="16.42578125" style="1150" customWidth="1"/>
    <col min="7692" max="7692" width="11.7109375" style="1150" customWidth="1"/>
    <col min="7693" max="7693" width="10.140625" style="1150" customWidth="1"/>
    <col min="7694" max="7694" width="15.85546875" style="1150" customWidth="1"/>
    <col min="7695" max="7695" width="3.85546875" style="1150" customWidth="1"/>
    <col min="7696" max="7696" width="16.42578125" style="1150" customWidth="1"/>
    <col min="7697" max="7697" width="11.28515625" style="1150" customWidth="1"/>
    <col min="7698" max="7698" width="10.28515625" style="1150" customWidth="1"/>
    <col min="7699" max="7699" width="10" style="1150" customWidth="1"/>
    <col min="7700" max="7935" width="9.140625" style="1150"/>
    <col min="7936" max="7936" width="4" style="1150" customWidth="1"/>
    <col min="7937" max="7937" width="15.140625" style="1150" customWidth="1"/>
    <col min="7938" max="7938" width="13.85546875" style="1150" customWidth="1"/>
    <col min="7939" max="7939" width="10.140625" style="1150" customWidth="1"/>
    <col min="7940" max="7940" width="9.140625" style="1150"/>
    <col min="7941" max="7941" width="3.42578125" style="1150" customWidth="1"/>
    <col min="7942" max="7942" width="19.5703125" style="1150" customWidth="1"/>
    <col min="7943" max="7943" width="12.28515625" style="1150" customWidth="1"/>
    <col min="7944" max="7944" width="10.42578125" style="1150" customWidth="1"/>
    <col min="7945" max="7945" width="9.140625" style="1150"/>
    <col min="7946" max="7946" width="3.5703125" style="1150" customWidth="1"/>
    <col min="7947" max="7947" width="16.42578125" style="1150" customWidth="1"/>
    <col min="7948" max="7948" width="11.7109375" style="1150" customWidth="1"/>
    <col min="7949" max="7949" width="10.140625" style="1150" customWidth="1"/>
    <col min="7950" max="7950" width="15.85546875" style="1150" customWidth="1"/>
    <col min="7951" max="7951" width="3.85546875" style="1150" customWidth="1"/>
    <col min="7952" max="7952" width="16.42578125" style="1150" customWidth="1"/>
    <col min="7953" max="7953" width="11.28515625" style="1150" customWidth="1"/>
    <col min="7954" max="7954" width="10.28515625" style="1150" customWidth="1"/>
    <col min="7955" max="7955" width="10" style="1150" customWidth="1"/>
    <col min="7956" max="8191" width="9.140625" style="1150"/>
    <col min="8192" max="8192" width="4" style="1150" customWidth="1"/>
    <col min="8193" max="8193" width="15.140625" style="1150" customWidth="1"/>
    <col min="8194" max="8194" width="13.85546875" style="1150" customWidth="1"/>
    <col min="8195" max="8195" width="10.140625" style="1150" customWidth="1"/>
    <col min="8196" max="8196" width="9.140625" style="1150"/>
    <col min="8197" max="8197" width="3.42578125" style="1150" customWidth="1"/>
    <col min="8198" max="8198" width="19.5703125" style="1150" customWidth="1"/>
    <col min="8199" max="8199" width="12.28515625" style="1150" customWidth="1"/>
    <col min="8200" max="8200" width="10.42578125" style="1150" customWidth="1"/>
    <col min="8201" max="8201" width="9.140625" style="1150"/>
    <col min="8202" max="8202" width="3.5703125" style="1150" customWidth="1"/>
    <col min="8203" max="8203" width="16.42578125" style="1150" customWidth="1"/>
    <col min="8204" max="8204" width="11.7109375" style="1150" customWidth="1"/>
    <col min="8205" max="8205" width="10.140625" style="1150" customWidth="1"/>
    <col min="8206" max="8206" width="15.85546875" style="1150" customWidth="1"/>
    <col min="8207" max="8207" width="3.85546875" style="1150" customWidth="1"/>
    <col min="8208" max="8208" width="16.42578125" style="1150" customWidth="1"/>
    <col min="8209" max="8209" width="11.28515625" style="1150" customWidth="1"/>
    <col min="8210" max="8210" width="10.28515625" style="1150" customWidth="1"/>
    <col min="8211" max="8211" width="10" style="1150" customWidth="1"/>
    <col min="8212" max="8447" width="9.140625" style="1150"/>
    <col min="8448" max="8448" width="4" style="1150" customWidth="1"/>
    <col min="8449" max="8449" width="15.140625" style="1150" customWidth="1"/>
    <col min="8450" max="8450" width="13.85546875" style="1150" customWidth="1"/>
    <col min="8451" max="8451" width="10.140625" style="1150" customWidth="1"/>
    <col min="8452" max="8452" width="9.140625" style="1150"/>
    <col min="8453" max="8453" width="3.42578125" style="1150" customWidth="1"/>
    <col min="8454" max="8454" width="19.5703125" style="1150" customWidth="1"/>
    <col min="8455" max="8455" width="12.28515625" style="1150" customWidth="1"/>
    <col min="8456" max="8456" width="10.42578125" style="1150" customWidth="1"/>
    <col min="8457" max="8457" width="9.140625" style="1150"/>
    <col min="8458" max="8458" width="3.5703125" style="1150" customWidth="1"/>
    <col min="8459" max="8459" width="16.42578125" style="1150" customWidth="1"/>
    <col min="8460" max="8460" width="11.7109375" style="1150" customWidth="1"/>
    <col min="8461" max="8461" width="10.140625" style="1150" customWidth="1"/>
    <col min="8462" max="8462" width="15.85546875" style="1150" customWidth="1"/>
    <col min="8463" max="8463" width="3.85546875" style="1150" customWidth="1"/>
    <col min="8464" max="8464" width="16.42578125" style="1150" customWidth="1"/>
    <col min="8465" max="8465" width="11.28515625" style="1150" customWidth="1"/>
    <col min="8466" max="8466" width="10.28515625" style="1150" customWidth="1"/>
    <col min="8467" max="8467" width="10" style="1150" customWidth="1"/>
    <col min="8468" max="8703" width="9.140625" style="1150"/>
    <col min="8704" max="8704" width="4" style="1150" customWidth="1"/>
    <col min="8705" max="8705" width="15.140625" style="1150" customWidth="1"/>
    <col min="8706" max="8706" width="13.85546875" style="1150" customWidth="1"/>
    <col min="8707" max="8707" width="10.140625" style="1150" customWidth="1"/>
    <col min="8708" max="8708" width="9.140625" style="1150"/>
    <col min="8709" max="8709" width="3.42578125" style="1150" customWidth="1"/>
    <col min="8710" max="8710" width="19.5703125" style="1150" customWidth="1"/>
    <col min="8711" max="8711" width="12.28515625" style="1150" customWidth="1"/>
    <col min="8712" max="8712" width="10.42578125" style="1150" customWidth="1"/>
    <col min="8713" max="8713" width="9.140625" style="1150"/>
    <col min="8714" max="8714" width="3.5703125" style="1150" customWidth="1"/>
    <col min="8715" max="8715" width="16.42578125" style="1150" customWidth="1"/>
    <col min="8716" max="8716" width="11.7109375" style="1150" customWidth="1"/>
    <col min="8717" max="8717" width="10.140625" style="1150" customWidth="1"/>
    <col min="8718" max="8718" width="15.85546875" style="1150" customWidth="1"/>
    <col min="8719" max="8719" width="3.85546875" style="1150" customWidth="1"/>
    <col min="8720" max="8720" width="16.42578125" style="1150" customWidth="1"/>
    <col min="8721" max="8721" width="11.28515625" style="1150" customWidth="1"/>
    <col min="8722" max="8722" width="10.28515625" style="1150" customWidth="1"/>
    <col min="8723" max="8723" width="10" style="1150" customWidth="1"/>
    <col min="8724" max="8959" width="9.140625" style="1150"/>
    <col min="8960" max="8960" width="4" style="1150" customWidth="1"/>
    <col min="8961" max="8961" width="15.140625" style="1150" customWidth="1"/>
    <col min="8962" max="8962" width="13.85546875" style="1150" customWidth="1"/>
    <col min="8963" max="8963" width="10.140625" style="1150" customWidth="1"/>
    <col min="8964" max="8964" width="9.140625" style="1150"/>
    <col min="8965" max="8965" width="3.42578125" style="1150" customWidth="1"/>
    <col min="8966" max="8966" width="19.5703125" style="1150" customWidth="1"/>
    <col min="8967" max="8967" width="12.28515625" style="1150" customWidth="1"/>
    <col min="8968" max="8968" width="10.42578125" style="1150" customWidth="1"/>
    <col min="8969" max="8969" width="9.140625" style="1150"/>
    <col min="8970" max="8970" width="3.5703125" style="1150" customWidth="1"/>
    <col min="8971" max="8971" width="16.42578125" style="1150" customWidth="1"/>
    <col min="8972" max="8972" width="11.7109375" style="1150" customWidth="1"/>
    <col min="8973" max="8973" width="10.140625" style="1150" customWidth="1"/>
    <col min="8974" max="8974" width="15.85546875" style="1150" customWidth="1"/>
    <col min="8975" max="8975" width="3.85546875" style="1150" customWidth="1"/>
    <col min="8976" max="8976" width="16.42578125" style="1150" customWidth="1"/>
    <col min="8977" max="8977" width="11.28515625" style="1150" customWidth="1"/>
    <col min="8978" max="8978" width="10.28515625" style="1150" customWidth="1"/>
    <col min="8979" max="8979" width="10" style="1150" customWidth="1"/>
    <col min="8980" max="9215" width="9.140625" style="1150"/>
    <col min="9216" max="9216" width="4" style="1150" customWidth="1"/>
    <col min="9217" max="9217" width="15.140625" style="1150" customWidth="1"/>
    <col min="9218" max="9218" width="13.85546875" style="1150" customWidth="1"/>
    <col min="9219" max="9219" width="10.140625" style="1150" customWidth="1"/>
    <col min="9220" max="9220" width="9.140625" style="1150"/>
    <col min="9221" max="9221" width="3.42578125" style="1150" customWidth="1"/>
    <col min="9222" max="9222" width="19.5703125" style="1150" customWidth="1"/>
    <col min="9223" max="9223" width="12.28515625" style="1150" customWidth="1"/>
    <col min="9224" max="9224" width="10.42578125" style="1150" customWidth="1"/>
    <col min="9225" max="9225" width="9.140625" style="1150"/>
    <col min="9226" max="9226" width="3.5703125" style="1150" customWidth="1"/>
    <col min="9227" max="9227" width="16.42578125" style="1150" customWidth="1"/>
    <col min="9228" max="9228" width="11.7109375" style="1150" customWidth="1"/>
    <col min="9229" max="9229" width="10.140625" style="1150" customWidth="1"/>
    <col min="9230" max="9230" width="15.85546875" style="1150" customWidth="1"/>
    <col min="9231" max="9231" width="3.85546875" style="1150" customWidth="1"/>
    <col min="9232" max="9232" width="16.42578125" style="1150" customWidth="1"/>
    <col min="9233" max="9233" width="11.28515625" style="1150" customWidth="1"/>
    <col min="9234" max="9234" width="10.28515625" style="1150" customWidth="1"/>
    <col min="9235" max="9235" width="10" style="1150" customWidth="1"/>
    <col min="9236" max="9471" width="9.140625" style="1150"/>
    <col min="9472" max="9472" width="4" style="1150" customWidth="1"/>
    <col min="9473" max="9473" width="15.140625" style="1150" customWidth="1"/>
    <col min="9474" max="9474" width="13.85546875" style="1150" customWidth="1"/>
    <col min="9475" max="9475" width="10.140625" style="1150" customWidth="1"/>
    <col min="9476" max="9476" width="9.140625" style="1150"/>
    <col min="9477" max="9477" width="3.42578125" style="1150" customWidth="1"/>
    <col min="9478" max="9478" width="19.5703125" style="1150" customWidth="1"/>
    <col min="9479" max="9479" width="12.28515625" style="1150" customWidth="1"/>
    <col min="9480" max="9480" width="10.42578125" style="1150" customWidth="1"/>
    <col min="9481" max="9481" width="9.140625" style="1150"/>
    <col min="9482" max="9482" width="3.5703125" style="1150" customWidth="1"/>
    <col min="9483" max="9483" width="16.42578125" style="1150" customWidth="1"/>
    <col min="9484" max="9484" width="11.7109375" style="1150" customWidth="1"/>
    <col min="9485" max="9485" width="10.140625" style="1150" customWidth="1"/>
    <col min="9486" max="9486" width="15.85546875" style="1150" customWidth="1"/>
    <col min="9487" max="9487" width="3.85546875" style="1150" customWidth="1"/>
    <col min="9488" max="9488" width="16.42578125" style="1150" customWidth="1"/>
    <col min="9489" max="9489" width="11.28515625" style="1150" customWidth="1"/>
    <col min="9490" max="9490" width="10.28515625" style="1150" customWidth="1"/>
    <col min="9491" max="9491" width="10" style="1150" customWidth="1"/>
    <col min="9492" max="9727" width="9.140625" style="1150"/>
    <col min="9728" max="9728" width="4" style="1150" customWidth="1"/>
    <col min="9729" max="9729" width="15.140625" style="1150" customWidth="1"/>
    <col min="9730" max="9730" width="13.85546875" style="1150" customWidth="1"/>
    <col min="9731" max="9731" width="10.140625" style="1150" customWidth="1"/>
    <col min="9732" max="9732" width="9.140625" style="1150"/>
    <col min="9733" max="9733" width="3.42578125" style="1150" customWidth="1"/>
    <col min="9734" max="9734" width="19.5703125" style="1150" customWidth="1"/>
    <col min="9735" max="9735" width="12.28515625" style="1150" customWidth="1"/>
    <col min="9736" max="9736" width="10.42578125" style="1150" customWidth="1"/>
    <col min="9737" max="9737" width="9.140625" style="1150"/>
    <col min="9738" max="9738" width="3.5703125" style="1150" customWidth="1"/>
    <col min="9739" max="9739" width="16.42578125" style="1150" customWidth="1"/>
    <col min="9740" max="9740" width="11.7109375" style="1150" customWidth="1"/>
    <col min="9741" max="9741" width="10.140625" style="1150" customWidth="1"/>
    <col min="9742" max="9742" width="15.85546875" style="1150" customWidth="1"/>
    <col min="9743" max="9743" width="3.85546875" style="1150" customWidth="1"/>
    <col min="9744" max="9744" width="16.42578125" style="1150" customWidth="1"/>
    <col min="9745" max="9745" width="11.28515625" style="1150" customWidth="1"/>
    <col min="9746" max="9746" width="10.28515625" style="1150" customWidth="1"/>
    <col min="9747" max="9747" width="10" style="1150" customWidth="1"/>
    <col min="9748" max="9983" width="9.140625" style="1150"/>
    <col min="9984" max="9984" width="4" style="1150" customWidth="1"/>
    <col min="9985" max="9985" width="15.140625" style="1150" customWidth="1"/>
    <col min="9986" max="9986" width="13.85546875" style="1150" customWidth="1"/>
    <col min="9987" max="9987" width="10.140625" style="1150" customWidth="1"/>
    <col min="9988" max="9988" width="9.140625" style="1150"/>
    <col min="9989" max="9989" width="3.42578125" style="1150" customWidth="1"/>
    <col min="9990" max="9990" width="19.5703125" style="1150" customWidth="1"/>
    <col min="9991" max="9991" width="12.28515625" style="1150" customWidth="1"/>
    <col min="9992" max="9992" width="10.42578125" style="1150" customWidth="1"/>
    <col min="9993" max="9993" width="9.140625" style="1150"/>
    <col min="9994" max="9994" width="3.5703125" style="1150" customWidth="1"/>
    <col min="9995" max="9995" width="16.42578125" style="1150" customWidth="1"/>
    <col min="9996" max="9996" width="11.7109375" style="1150" customWidth="1"/>
    <col min="9997" max="9997" width="10.140625" style="1150" customWidth="1"/>
    <col min="9998" max="9998" width="15.85546875" style="1150" customWidth="1"/>
    <col min="9999" max="9999" width="3.85546875" style="1150" customWidth="1"/>
    <col min="10000" max="10000" width="16.42578125" style="1150" customWidth="1"/>
    <col min="10001" max="10001" width="11.28515625" style="1150" customWidth="1"/>
    <col min="10002" max="10002" width="10.28515625" style="1150" customWidth="1"/>
    <col min="10003" max="10003" width="10" style="1150" customWidth="1"/>
    <col min="10004" max="10239" width="9.140625" style="1150"/>
    <col min="10240" max="10240" width="4" style="1150" customWidth="1"/>
    <col min="10241" max="10241" width="15.140625" style="1150" customWidth="1"/>
    <col min="10242" max="10242" width="13.85546875" style="1150" customWidth="1"/>
    <col min="10243" max="10243" width="10.140625" style="1150" customWidth="1"/>
    <col min="10244" max="10244" width="9.140625" style="1150"/>
    <col min="10245" max="10245" width="3.42578125" style="1150" customWidth="1"/>
    <col min="10246" max="10246" width="19.5703125" style="1150" customWidth="1"/>
    <col min="10247" max="10247" width="12.28515625" style="1150" customWidth="1"/>
    <col min="10248" max="10248" width="10.42578125" style="1150" customWidth="1"/>
    <col min="10249" max="10249" width="9.140625" style="1150"/>
    <col min="10250" max="10250" width="3.5703125" style="1150" customWidth="1"/>
    <col min="10251" max="10251" width="16.42578125" style="1150" customWidth="1"/>
    <col min="10252" max="10252" width="11.7109375" style="1150" customWidth="1"/>
    <col min="10253" max="10253" width="10.140625" style="1150" customWidth="1"/>
    <col min="10254" max="10254" width="15.85546875" style="1150" customWidth="1"/>
    <col min="10255" max="10255" width="3.85546875" style="1150" customWidth="1"/>
    <col min="10256" max="10256" width="16.42578125" style="1150" customWidth="1"/>
    <col min="10257" max="10257" width="11.28515625" style="1150" customWidth="1"/>
    <col min="10258" max="10258" width="10.28515625" style="1150" customWidth="1"/>
    <col min="10259" max="10259" width="10" style="1150" customWidth="1"/>
    <col min="10260" max="10495" width="9.140625" style="1150"/>
    <col min="10496" max="10496" width="4" style="1150" customWidth="1"/>
    <col min="10497" max="10497" width="15.140625" style="1150" customWidth="1"/>
    <col min="10498" max="10498" width="13.85546875" style="1150" customWidth="1"/>
    <col min="10499" max="10499" width="10.140625" style="1150" customWidth="1"/>
    <col min="10500" max="10500" width="9.140625" style="1150"/>
    <col min="10501" max="10501" width="3.42578125" style="1150" customWidth="1"/>
    <col min="10502" max="10502" width="19.5703125" style="1150" customWidth="1"/>
    <col min="10503" max="10503" width="12.28515625" style="1150" customWidth="1"/>
    <col min="10504" max="10504" width="10.42578125" style="1150" customWidth="1"/>
    <col min="10505" max="10505" width="9.140625" style="1150"/>
    <col min="10506" max="10506" width="3.5703125" style="1150" customWidth="1"/>
    <col min="10507" max="10507" width="16.42578125" style="1150" customWidth="1"/>
    <col min="10508" max="10508" width="11.7109375" style="1150" customWidth="1"/>
    <col min="10509" max="10509" width="10.140625" style="1150" customWidth="1"/>
    <col min="10510" max="10510" width="15.85546875" style="1150" customWidth="1"/>
    <col min="10511" max="10511" width="3.85546875" style="1150" customWidth="1"/>
    <col min="10512" max="10512" width="16.42578125" style="1150" customWidth="1"/>
    <col min="10513" max="10513" width="11.28515625" style="1150" customWidth="1"/>
    <col min="10514" max="10514" width="10.28515625" style="1150" customWidth="1"/>
    <col min="10515" max="10515" width="10" style="1150" customWidth="1"/>
    <col min="10516" max="10751" width="9.140625" style="1150"/>
    <col min="10752" max="10752" width="4" style="1150" customWidth="1"/>
    <col min="10753" max="10753" width="15.140625" style="1150" customWidth="1"/>
    <col min="10754" max="10754" width="13.85546875" style="1150" customWidth="1"/>
    <col min="10755" max="10755" width="10.140625" style="1150" customWidth="1"/>
    <col min="10756" max="10756" width="9.140625" style="1150"/>
    <col min="10757" max="10757" width="3.42578125" style="1150" customWidth="1"/>
    <col min="10758" max="10758" width="19.5703125" style="1150" customWidth="1"/>
    <col min="10759" max="10759" width="12.28515625" style="1150" customWidth="1"/>
    <col min="10760" max="10760" width="10.42578125" style="1150" customWidth="1"/>
    <col min="10761" max="10761" width="9.140625" style="1150"/>
    <col min="10762" max="10762" width="3.5703125" style="1150" customWidth="1"/>
    <col min="10763" max="10763" width="16.42578125" style="1150" customWidth="1"/>
    <col min="10764" max="10764" width="11.7109375" style="1150" customWidth="1"/>
    <col min="10765" max="10765" width="10.140625" style="1150" customWidth="1"/>
    <col min="10766" max="10766" width="15.85546875" style="1150" customWidth="1"/>
    <col min="10767" max="10767" width="3.85546875" style="1150" customWidth="1"/>
    <col min="10768" max="10768" width="16.42578125" style="1150" customWidth="1"/>
    <col min="10769" max="10769" width="11.28515625" style="1150" customWidth="1"/>
    <col min="10770" max="10770" width="10.28515625" style="1150" customWidth="1"/>
    <col min="10771" max="10771" width="10" style="1150" customWidth="1"/>
    <col min="10772" max="11007" width="9.140625" style="1150"/>
    <col min="11008" max="11008" width="4" style="1150" customWidth="1"/>
    <col min="11009" max="11009" width="15.140625" style="1150" customWidth="1"/>
    <col min="11010" max="11010" width="13.85546875" style="1150" customWidth="1"/>
    <col min="11011" max="11011" width="10.140625" style="1150" customWidth="1"/>
    <col min="11012" max="11012" width="9.140625" style="1150"/>
    <col min="11013" max="11013" width="3.42578125" style="1150" customWidth="1"/>
    <col min="11014" max="11014" width="19.5703125" style="1150" customWidth="1"/>
    <col min="11015" max="11015" width="12.28515625" style="1150" customWidth="1"/>
    <col min="11016" max="11016" width="10.42578125" style="1150" customWidth="1"/>
    <col min="11017" max="11017" width="9.140625" style="1150"/>
    <col min="11018" max="11018" width="3.5703125" style="1150" customWidth="1"/>
    <col min="11019" max="11019" width="16.42578125" style="1150" customWidth="1"/>
    <col min="11020" max="11020" width="11.7109375" style="1150" customWidth="1"/>
    <col min="11021" max="11021" width="10.140625" style="1150" customWidth="1"/>
    <col min="11022" max="11022" width="15.85546875" style="1150" customWidth="1"/>
    <col min="11023" max="11023" width="3.85546875" style="1150" customWidth="1"/>
    <col min="11024" max="11024" width="16.42578125" style="1150" customWidth="1"/>
    <col min="11025" max="11025" width="11.28515625" style="1150" customWidth="1"/>
    <col min="11026" max="11026" width="10.28515625" style="1150" customWidth="1"/>
    <col min="11027" max="11027" width="10" style="1150" customWidth="1"/>
    <col min="11028" max="11263" width="9.140625" style="1150"/>
    <col min="11264" max="11264" width="4" style="1150" customWidth="1"/>
    <col min="11265" max="11265" width="15.140625" style="1150" customWidth="1"/>
    <col min="11266" max="11266" width="13.85546875" style="1150" customWidth="1"/>
    <col min="11267" max="11267" width="10.140625" style="1150" customWidth="1"/>
    <col min="11268" max="11268" width="9.140625" style="1150"/>
    <col min="11269" max="11269" width="3.42578125" style="1150" customWidth="1"/>
    <col min="11270" max="11270" width="19.5703125" style="1150" customWidth="1"/>
    <col min="11271" max="11271" width="12.28515625" style="1150" customWidth="1"/>
    <col min="11272" max="11272" width="10.42578125" style="1150" customWidth="1"/>
    <col min="11273" max="11273" width="9.140625" style="1150"/>
    <col min="11274" max="11274" width="3.5703125" style="1150" customWidth="1"/>
    <col min="11275" max="11275" width="16.42578125" style="1150" customWidth="1"/>
    <col min="11276" max="11276" width="11.7109375" style="1150" customWidth="1"/>
    <col min="11277" max="11277" width="10.140625" style="1150" customWidth="1"/>
    <col min="11278" max="11278" width="15.85546875" style="1150" customWidth="1"/>
    <col min="11279" max="11279" width="3.85546875" style="1150" customWidth="1"/>
    <col min="11280" max="11280" width="16.42578125" style="1150" customWidth="1"/>
    <col min="11281" max="11281" width="11.28515625" style="1150" customWidth="1"/>
    <col min="11282" max="11282" width="10.28515625" style="1150" customWidth="1"/>
    <col min="11283" max="11283" width="10" style="1150" customWidth="1"/>
    <col min="11284" max="11519" width="9.140625" style="1150"/>
    <col min="11520" max="11520" width="4" style="1150" customWidth="1"/>
    <col min="11521" max="11521" width="15.140625" style="1150" customWidth="1"/>
    <col min="11522" max="11522" width="13.85546875" style="1150" customWidth="1"/>
    <col min="11523" max="11523" width="10.140625" style="1150" customWidth="1"/>
    <col min="11524" max="11524" width="9.140625" style="1150"/>
    <col min="11525" max="11525" width="3.42578125" style="1150" customWidth="1"/>
    <col min="11526" max="11526" width="19.5703125" style="1150" customWidth="1"/>
    <col min="11527" max="11527" width="12.28515625" style="1150" customWidth="1"/>
    <col min="11528" max="11528" width="10.42578125" style="1150" customWidth="1"/>
    <col min="11529" max="11529" width="9.140625" style="1150"/>
    <col min="11530" max="11530" width="3.5703125" style="1150" customWidth="1"/>
    <col min="11531" max="11531" width="16.42578125" style="1150" customWidth="1"/>
    <col min="11532" max="11532" width="11.7109375" style="1150" customWidth="1"/>
    <col min="11533" max="11533" width="10.140625" style="1150" customWidth="1"/>
    <col min="11534" max="11534" width="15.85546875" style="1150" customWidth="1"/>
    <col min="11535" max="11535" width="3.85546875" style="1150" customWidth="1"/>
    <col min="11536" max="11536" width="16.42578125" style="1150" customWidth="1"/>
    <col min="11537" max="11537" width="11.28515625" style="1150" customWidth="1"/>
    <col min="11538" max="11538" width="10.28515625" style="1150" customWidth="1"/>
    <col min="11539" max="11539" width="10" style="1150" customWidth="1"/>
    <col min="11540" max="11775" width="9.140625" style="1150"/>
    <col min="11776" max="11776" width="4" style="1150" customWidth="1"/>
    <col min="11777" max="11777" width="15.140625" style="1150" customWidth="1"/>
    <col min="11778" max="11778" width="13.85546875" style="1150" customWidth="1"/>
    <col min="11779" max="11779" width="10.140625" style="1150" customWidth="1"/>
    <col min="11780" max="11780" width="9.140625" style="1150"/>
    <col min="11781" max="11781" width="3.42578125" style="1150" customWidth="1"/>
    <col min="11782" max="11782" width="19.5703125" style="1150" customWidth="1"/>
    <col min="11783" max="11783" width="12.28515625" style="1150" customWidth="1"/>
    <col min="11784" max="11784" width="10.42578125" style="1150" customWidth="1"/>
    <col min="11785" max="11785" width="9.140625" style="1150"/>
    <col min="11786" max="11786" width="3.5703125" style="1150" customWidth="1"/>
    <col min="11787" max="11787" width="16.42578125" style="1150" customWidth="1"/>
    <col min="11788" max="11788" width="11.7109375" style="1150" customWidth="1"/>
    <col min="11789" max="11789" width="10.140625" style="1150" customWidth="1"/>
    <col min="11790" max="11790" width="15.85546875" style="1150" customWidth="1"/>
    <col min="11791" max="11791" width="3.85546875" style="1150" customWidth="1"/>
    <col min="11792" max="11792" width="16.42578125" style="1150" customWidth="1"/>
    <col min="11793" max="11793" width="11.28515625" style="1150" customWidth="1"/>
    <col min="11794" max="11794" width="10.28515625" style="1150" customWidth="1"/>
    <col min="11795" max="11795" width="10" style="1150" customWidth="1"/>
    <col min="11796" max="12031" width="9.140625" style="1150"/>
    <col min="12032" max="12032" width="4" style="1150" customWidth="1"/>
    <col min="12033" max="12033" width="15.140625" style="1150" customWidth="1"/>
    <col min="12034" max="12034" width="13.85546875" style="1150" customWidth="1"/>
    <col min="12035" max="12035" width="10.140625" style="1150" customWidth="1"/>
    <col min="12036" max="12036" width="9.140625" style="1150"/>
    <col min="12037" max="12037" width="3.42578125" style="1150" customWidth="1"/>
    <col min="12038" max="12038" width="19.5703125" style="1150" customWidth="1"/>
    <col min="12039" max="12039" width="12.28515625" style="1150" customWidth="1"/>
    <col min="12040" max="12040" width="10.42578125" style="1150" customWidth="1"/>
    <col min="12041" max="12041" width="9.140625" style="1150"/>
    <col min="12042" max="12042" width="3.5703125" style="1150" customWidth="1"/>
    <col min="12043" max="12043" width="16.42578125" style="1150" customWidth="1"/>
    <col min="12044" max="12044" width="11.7109375" style="1150" customWidth="1"/>
    <col min="12045" max="12045" width="10.140625" style="1150" customWidth="1"/>
    <col min="12046" max="12046" width="15.85546875" style="1150" customWidth="1"/>
    <col min="12047" max="12047" width="3.85546875" style="1150" customWidth="1"/>
    <col min="12048" max="12048" width="16.42578125" style="1150" customWidth="1"/>
    <col min="12049" max="12049" width="11.28515625" style="1150" customWidth="1"/>
    <col min="12050" max="12050" width="10.28515625" style="1150" customWidth="1"/>
    <col min="12051" max="12051" width="10" style="1150" customWidth="1"/>
    <col min="12052" max="12287" width="9.140625" style="1150"/>
    <col min="12288" max="12288" width="4" style="1150" customWidth="1"/>
    <col min="12289" max="12289" width="15.140625" style="1150" customWidth="1"/>
    <col min="12290" max="12290" width="13.85546875" style="1150" customWidth="1"/>
    <col min="12291" max="12291" width="10.140625" style="1150" customWidth="1"/>
    <col min="12292" max="12292" width="9.140625" style="1150"/>
    <col min="12293" max="12293" width="3.42578125" style="1150" customWidth="1"/>
    <col min="12294" max="12294" width="19.5703125" style="1150" customWidth="1"/>
    <col min="12295" max="12295" width="12.28515625" style="1150" customWidth="1"/>
    <col min="12296" max="12296" width="10.42578125" style="1150" customWidth="1"/>
    <col min="12297" max="12297" width="9.140625" style="1150"/>
    <col min="12298" max="12298" width="3.5703125" style="1150" customWidth="1"/>
    <col min="12299" max="12299" width="16.42578125" style="1150" customWidth="1"/>
    <col min="12300" max="12300" width="11.7109375" style="1150" customWidth="1"/>
    <col min="12301" max="12301" width="10.140625" style="1150" customWidth="1"/>
    <col min="12302" max="12302" width="15.85546875" style="1150" customWidth="1"/>
    <col min="12303" max="12303" width="3.85546875" style="1150" customWidth="1"/>
    <col min="12304" max="12304" width="16.42578125" style="1150" customWidth="1"/>
    <col min="12305" max="12305" width="11.28515625" style="1150" customWidth="1"/>
    <col min="12306" max="12306" width="10.28515625" style="1150" customWidth="1"/>
    <col min="12307" max="12307" width="10" style="1150" customWidth="1"/>
    <col min="12308" max="12543" width="9.140625" style="1150"/>
    <col min="12544" max="12544" width="4" style="1150" customWidth="1"/>
    <col min="12545" max="12545" width="15.140625" style="1150" customWidth="1"/>
    <col min="12546" max="12546" width="13.85546875" style="1150" customWidth="1"/>
    <col min="12547" max="12547" width="10.140625" style="1150" customWidth="1"/>
    <col min="12548" max="12548" width="9.140625" style="1150"/>
    <col min="12549" max="12549" width="3.42578125" style="1150" customWidth="1"/>
    <col min="12550" max="12550" width="19.5703125" style="1150" customWidth="1"/>
    <col min="12551" max="12551" width="12.28515625" style="1150" customWidth="1"/>
    <col min="12552" max="12552" width="10.42578125" style="1150" customWidth="1"/>
    <col min="12553" max="12553" width="9.140625" style="1150"/>
    <col min="12554" max="12554" width="3.5703125" style="1150" customWidth="1"/>
    <col min="12555" max="12555" width="16.42578125" style="1150" customWidth="1"/>
    <col min="12556" max="12556" width="11.7109375" style="1150" customWidth="1"/>
    <col min="12557" max="12557" width="10.140625" style="1150" customWidth="1"/>
    <col min="12558" max="12558" width="15.85546875" style="1150" customWidth="1"/>
    <col min="12559" max="12559" width="3.85546875" style="1150" customWidth="1"/>
    <col min="12560" max="12560" width="16.42578125" style="1150" customWidth="1"/>
    <col min="12561" max="12561" width="11.28515625" style="1150" customWidth="1"/>
    <col min="12562" max="12562" width="10.28515625" style="1150" customWidth="1"/>
    <col min="12563" max="12563" width="10" style="1150" customWidth="1"/>
    <col min="12564" max="12799" width="9.140625" style="1150"/>
    <col min="12800" max="12800" width="4" style="1150" customWidth="1"/>
    <col min="12801" max="12801" width="15.140625" style="1150" customWidth="1"/>
    <col min="12802" max="12802" width="13.85546875" style="1150" customWidth="1"/>
    <col min="12803" max="12803" width="10.140625" style="1150" customWidth="1"/>
    <col min="12804" max="12804" width="9.140625" style="1150"/>
    <col min="12805" max="12805" width="3.42578125" style="1150" customWidth="1"/>
    <col min="12806" max="12806" width="19.5703125" style="1150" customWidth="1"/>
    <col min="12807" max="12807" width="12.28515625" style="1150" customWidth="1"/>
    <col min="12808" max="12808" width="10.42578125" style="1150" customWidth="1"/>
    <col min="12809" max="12809" width="9.140625" style="1150"/>
    <col min="12810" max="12810" width="3.5703125" style="1150" customWidth="1"/>
    <col min="12811" max="12811" width="16.42578125" style="1150" customWidth="1"/>
    <col min="12812" max="12812" width="11.7109375" style="1150" customWidth="1"/>
    <col min="12813" max="12813" width="10.140625" style="1150" customWidth="1"/>
    <col min="12814" max="12814" width="15.85546875" style="1150" customWidth="1"/>
    <col min="12815" max="12815" width="3.85546875" style="1150" customWidth="1"/>
    <col min="12816" max="12816" width="16.42578125" style="1150" customWidth="1"/>
    <col min="12817" max="12817" width="11.28515625" style="1150" customWidth="1"/>
    <col min="12818" max="12818" width="10.28515625" style="1150" customWidth="1"/>
    <col min="12819" max="12819" width="10" style="1150" customWidth="1"/>
    <col min="12820" max="13055" width="9.140625" style="1150"/>
    <col min="13056" max="13056" width="4" style="1150" customWidth="1"/>
    <col min="13057" max="13057" width="15.140625" style="1150" customWidth="1"/>
    <col min="13058" max="13058" width="13.85546875" style="1150" customWidth="1"/>
    <col min="13059" max="13059" width="10.140625" style="1150" customWidth="1"/>
    <col min="13060" max="13060" width="9.140625" style="1150"/>
    <col min="13061" max="13061" width="3.42578125" style="1150" customWidth="1"/>
    <col min="13062" max="13062" width="19.5703125" style="1150" customWidth="1"/>
    <col min="13063" max="13063" width="12.28515625" style="1150" customWidth="1"/>
    <col min="13064" max="13064" width="10.42578125" style="1150" customWidth="1"/>
    <col min="13065" max="13065" width="9.140625" style="1150"/>
    <col min="13066" max="13066" width="3.5703125" style="1150" customWidth="1"/>
    <col min="13067" max="13067" width="16.42578125" style="1150" customWidth="1"/>
    <col min="13068" max="13068" width="11.7109375" style="1150" customWidth="1"/>
    <col min="13069" max="13069" width="10.140625" style="1150" customWidth="1"/>
    <col min="13070" max="13070" width="15.85546875" style="1150" customWidth="1"/>
    <col min="13071" max="13071" width="3.85546875" style="1150" customWidth="1"/>
    <col min="13072" max="13072" width="16.42578125" style="1150" customWidth="1"/>
    <col min="13073" max="13073" width="11.28515625" style="1150" customWidth="1"/>
    <col min="13074" max="13074" width="10.28515625" style="1150" customWidth="1"/>
    <col min="13075" max="13075" width="10" style="1150" customWidth="1"/>
    <col min="13076" max="13311" width="9.140625" style="1150"/>
    <col min="13312" max="13312" width="4" style="1150" customWidth="1"/>
    <col min="13313" max="13313" width="15.140625" style="1150" customWidth="1"/>
    <col min="13314" max="13314" width="13.85546875" style="1150" customWidth="1"/>
    <col min="13315" max="13315" width="10.140625" style="1150" customWidth="1"/>
    <col min="13316" max="13316" width="9.140625" style="1150"/>
    <col min="13317" max="13317" width="3.42578125" style="1150" customWidth="1"/>
    <col min="13318" max="13318" width="19.5703125" style="1150" customWidth="1"/>
    <col min="13319" max="13319" width="12.28515625" style="1150" customWidth="1"/>
    <col min="13320" max="13320" width="10.42578125" style="1150" customWidth="1"/>
    <col min="13321" max="13321" width="9.140625" style="1150"/>
    <col min="13322" max="13322" width="3.5703125" style="1150" customWidth="1"/>
    <col min="13323" max="13323" width="16.42578125" style="1150" customWidth="1"/>
    <col min="13324" max="13324" width="11.7109375" style="1150" customWidth="1"/>
    <col min="13325" max="13325" width="10.140625" style="1150" customWidth="1"/>
    <col min="13326" max="13326" width="15.85546875" style="1150" customWidth="1"/>
    <col min="13327" max="13327" width="3.85546875" style="1150" customWidth="1"/>
    <col min="13328" max="13328" width="16.42578125" style="1150" customWidth="1"/>
    <col min="13329" max="13329" width="11.28515625" style="1150" customWidth="1"/>
    <col min="13330" max="13330" width="10.28515625" style="1150" customWidth="1"/>
    <col min="13331" max="13331" width="10" style="1150" customWidth="1"/>
    <col min="13332" max="13567" width="9.140625" style="1150"/>
    <col min="13568" max="13568" width="4" style="1150" customWidth="1"/>
    <col min="13569" max="13569" width="15.140625" style="1150" customWidth="1"/>
    <col min="13570" max="13570" width="13.85546875" style="1150" customWidth="1"/>
    <col min="13571" max="13571" width="10.140625" style="1150" customWidth="1"/>
    <col min="13572" max="13572" width="9.140625" style="1150"/>
    <col min="13573" max="13573" width="3.42578125" style="1150" customWidth="1"/>
    <col min="13574" max="13574" width="19.5703125" style="1150" customWidth="1"/>
    <col min="13575" max="13575" width="12.28515625" style="1150" customWidth="1"/>
    <col min="13576" max="13576" width="10.42578125" style="1150" customWidth="1"/>
    <col min="13577" max="13577" width="9.140625" style="1150"/>
    <col min="13578" max="13578" width="3.5703125" style="1150" customWidth="1"/>
    <col min="13579" max="13579" width="16.42578125" style="1150" customWidth="1"/>
    <col min="13580" max="13580" width="11.7109375" style="1150" customWidth="1"/>
    <col min="13581" max="13581" width="10.140625" style="1150" customWidth="1"/>
    <col min="13582" max="13582" width="15.85546875" style="1150" customWidth="1"/>
    <col min="13583" max="13583" width="3.85546875" style="1150" customWidth="1"/>
    <col min="13584" max="13584" width="16.42578125" style="1150" customWidth="1"/>
    <col min="13585" max="13585" width="11.28515625" style="1150" customWidth="1"/>
    <col min="13586" max="13586" width="10.28515625" style="1150" customWidth="1"/>
    <col min="13587" max="13587" width="10" style="1150" customWidth="1"/>
    <col min="13588" max="13823" width="9.140625" style="1150"/>
    <col min="13824" max="13824" width="4" style="1150" customWidth="1"/>
    <col min="13825" max="13825" width="15.140625" style="1150" customWidth="1"/>
    <col min="13826" max="13826" width="13.85546875" style="1150" customWidth="1"/>
    <col min="13827" max="13827" width="10.140625" style="1150" customWidth="1"/>
    <col min="13828" max="13828" width="9.140625" style="1150"/>
    <col min="13829" max="13829" width="3.42578125" style="1150" customWidth="1"/>
    <col min="13830" max="13830" width="19.5703125" style="1150" customWidth="1"/>
    <col min="13831" max="13831" width="12.28515625" style="1150" customWidth="1"/>
    <col min="13832" max="13832" width="10.42578125" style="1150" customWidth="1"/>
    <col min="13833" max="13833" width="9.140625" style="1150"/>
    <col min="13834" max="13834" width="3.5703125" style="1150" customWidth="1"/>
    <col min="13835" max="13835" width="16.42578125" style="1150" customWidth="1"/>
    <col min="13836" max="13836" width="11.7109375" style="1150" customWidth="1"/>
    <col min="13837" max="13837" width="10.140625" style="1150" customWidth="1"/>
    <col min="13838" max="13838" width="15.85546875" style="1150" customWidth="1"/>
    <col min="13839" max="13839" width="3.85546875" style="1150" customWidth="1"/>
    <col min="13840" max="13840" width="16.42578125" style="1150" customWidth="1"/>
    <col min="13841" max="13841" width="11.28515625" style="1150" customWidth="1"/>
    <col min="13842" max="13842" width="10.28515625" style="1150" customWidth="1"/>
    <col min="13843" max="13843" width="10" style="1150" customWidth="1"/>
    <col min="13844" max="14079" width="9.140625" style="1150"/>
    <col min="14080" max="14080" width="4" style="1150" customWidth="1"/>
    <col min="14081" max="14081" width="15.140625" style="1150" customWidth="1"/>
    <col min="14082" max="14082" width="13.85546875" style="1150" customWidth="1"/>
    <col min="14083" max="14083" width="10.140625" style="1150" customWidth="1"/>
    <col min="14084" max="14084" width="9.140625" style="1150"/>
    <col min="14085" max="14085" width="3.42578125" style="1150" customWidth="1"/>
    <col min="14086" max="14086" width="19.5703125" style="1150" customWidth="1"/>
    <col min="14087" max="14087" width="12.28515625" style="1150" customWidth="1"/>
    <col min="14088" max="14088" width="10.42578125" style="1150" customWidth="1"/>
    <col min="14089" max="14089" width="9.140625" style="1150"/>
    <col min="14090" max="14090" width="3.5703125" style="1150" customWidth="1"/>
    <col min="14091" max="14091" width="16.42578125" style="1150" customWidth="1"/>
    <col min="14092" max="14092" width="11.7109375" style="1150" customWidth="1"/>
    <col min="14093" max="14093" width="10.140625" style="1150" customWidth="1"/>
    <col min="14094" max="14094" width="15.85546875" style="1150" customWidth="1"/>
    <col min="14095" max="14095" width="3.85546875" style="1150" customWidth="1"/>
    <col min="14096" max="14096" width="16.42578125" style="1150" customWidth="1"/>
    <col min="14097" max="14097" width="11.28515625" style="1150" customWidth="1"/>
    <col min="14098" max="14098" width="10.28515625" style="1150" customWidth="1"/>
    <col min="14099" max="14099" width="10" style="1150" customWidth="1"/>
    <col min="14100" max="14335" width="9.140625" style="1150"/>
    <col min="14336" max="14336" width="4" style="1150" customWidth="1"/>
    <col min="14337" max="14337" width="15.140625" style="1150" customWidth="1"/>
    <col min="14338" max="14338" width="13.85546875" style="1150" customWidth="1"/>
    <col min="14339" max="14339" width="10.140625" style="1150" customWidth="1"/>
    <col min="14340" max="14340" width="9.140625" style="1150"/>
    <col min="14341" max="14341" width="3.42578125" style="1150" customWidth="1"/>
    <col min="14342" max="14342" width="19.5703125" style="1150" customWidth="1"/>
    <col min="14343" max="14343" width="12.28515625" style="1150" customWidth="1"/>
    <col min="14344" max="14344" width="10.42578125" style="1150" customWidth="1"/>
    <col min="14345" max="14345" width="9.140625" style="1150"/>
    <col min="14346" max="14346" width="3.5703125" style="1150" customWidth="1"/>
    <col min="14347" max="14347" width="16.42578125" style="1150" customWidth="1"/>
    <col min="14348" max="14348" width="11.7109375" style="1150" customWidth="1"/>
    <col min="14349" max="14349" width="10.140625" style="1150" customWidth="1"/>
    <col min="14350" max="14350" width="15.85546875" style="1150" customWidth="1"/>
    <col min="14351" max="14351" width="3.85546875" style="1150" customWidth="1"/>
    <col min="14352" max="14352" width="16.42578125" style="1150" customWidth="1"/>
    <col min="14353" max="14353" width="11.28515625" style="1150" customWidth="1"/>
    <col min="14354" max="14354" width="10.28515625" style="1150" customWidth="1"/>
    <col min="14355" max="14355" width="10" style="1150" customWidth="1"/>
    <col min="14356" max="14591" width="9.140625" style="1150"/>
    <col min="14592" max="14592" width="4" style="1150" customWidth="1"/>
    <col min="14593" max="14593" width="15.140625" style="1150" customWidth="1"/>
    <col min="14594" max="14594" width="13.85546875" style="1150" customWidth="1"/>
    <col min="14595" max="14595" width="10.140625" style="1150" customWidth="1"/>
    <col min="14596" max="14596" width="9.140625" style="1150"/>
    <col min="14597" max="14597" width="3.42578125" style="1150" customWidth="1"/>
    <col min="14598" max="14598" width="19.5703125" style="1150" customWidth="1"/>
    <col min="14599" max="14599" width="12.28515625" style="1150" customWidth="1"/>
    <col min="14600" max="14600" width="10.42578125" style="1150" customWidth="1"/>
    <col min="14601" max="14601" width="9.140625" style="1150"/>
    <col min="14602" max="14602" width="3.5703125" style="1150" customWidth="1"/>
    <col min="14603" max="14603" width="16.42578125" style="1150" customWidth="1"/>
    <col min="14604" max="14604" width="11.7109375" style="1150" customWidth="1"/>
    <col min="14605" max="14605" width="10.140625" style="1150" customWidth="1"/>
    <col min="14606" max="14606" width="15.85546875" style="1150" customWidth="1"/>
    <col min="14607" max="14607" width="3.85546875" style="1150" customWidth="1"/>
    <col min="14608" max="14608" width="16.42578125" style="1150" customWidth="1"/>
    <col min="14609" max="14609" width="11.28515625" style="1150" customWidth="1"/>
    <col min="14610" max="14610" width="10.28515625" style="1150" customWidth="1"/>
    <col min="14611" max="14611" width="10" style="1150" customWidth="1"/>
    <col min="14612" max="14847" width="9.140625" style="1150"/>
    <col min="14848" max="14848" width="4" style="1150" customWidth="1"/>
    <col min="14849" max="14849" width="15.140625" style="1150" customWidth="1"/>
    <col min="14850" max="14850" width="13.85546875" style="1150" customWidth="1"/>
    <col min="14851" max="14851" width="10.140625" style="1150" customWidth="1"/>
    <col min="14852" max="14852" width="9.140625" style="1150"/>
    <col min="14853" max="14853" width="3.42578125" style="1150" customWidth="1"/>
    <col min="14854" max="14854" width="19.5703125" style="1150" customWidth="1"/>
    <col min="14855" max="14855" width="12.28515625" style="1150" customWidth="1"/>
    <col min="14856" max="14856" width="10.42578125" style="1150" customWidth="1"/>
    <col min="14857" max="14857" width="9.140625" style="1150"/>
    <col min="14858" max="14858" width="3.5703125" style="1150" customWidth="1"/>
    <col min="14859" max="14859" width="16.42578125" style="1150" customWidth="1"/>
    <col min="14860" max="14860" width="11.7109375" style="1150" customWidth="1"/>
    <col min="14861" max="14861" width="10.140625" style="1150" customWidth="1"/>
    <col min="14862" max="14862" width="15.85546875" style="1150" customWidth="1"/>
    <col min="14863" max="14863" width="3.85546875" style="1150" customWidth="1"/>
    <col min="14864" max="14864" width="16.42578125" style="1150" customWidth="1"/>
    <col min="14865" max="14865" width="11.28515625" style="1150" customWidth="1"/>
    <col min="14866" max="14866" width="10.28515625" style="1150" customWidth="1"/>
    <col min="14867" max="14867" width="10" style="1150" customWidth="1"/>
    <col min="14868" max="15103" width="9.140625" style="1150"/>
    <col min="15104" max="15104" width="4" style="1150" customWidth="1"/>
    <col min="15105" max="15105" width="15.140625" style="1150" customWidth="1"/>
    <col min="15106" max="15106" width="13.85546875" style="1150" customWidth="1"/>
    <col min="15107" max="15107" width="10.140625" style="1150" customWidth="1"/>
    <col min="15108" max="15108" width="9.140625" style="1150"/>
    <col min="15109" max="15109" width="3.42578125" style="1150" customWidth="1"/>
    <col min="15110" max="15110" width="19.5703125" style="1150" customWidth="1"/>
    <col min="15111" max="15111" width="12.28515625" style="1150" customWidth="1"/>
    <col min="15112" max="15112" width="10.42578125" style="1150" customWidth="1"/>
    <col min="15113" max="15113" width="9.140625" style="1150"/>
    <col min="15114" max="15114" width="3.5703125" style="1150" customWidth="1"/>
    <col min="15115" max="15115" width="16.42578125" style="1150" customWidth="1"/>
    <col min="15116" max="15116" width="11.7109375" style="1150" customWidth="1"/>
    <col min="15117" max="15117" width="10.140625" style="1150" customWidth="1"/>
    <col min="15118" max="15118" width="15.85546875" style="1150" customWidth="1"/>
    <col min="15119" max="15119" width="3.85546875" style="1150" customWidth="1"/>
    <col min="15120" max="15120" width="16.42578125" style="1150" customWidth="1"/>
    <col min="15121" max="15121" width="11.28515625" style="1150" customWidth="1"/>
    <col min="15122" max="15122" width="10.28515625" style="1150" customWidth="1"/>
    <col min="15123" max="15123" width="10" style="1150" customWidth="1"/>
    <col min="15124" max="15359" width="9.140625" style="1150"/>
    <col min="15360" max="15360" width="4" style="1150" customWidth="1"/>
    <col min="15361" max="15361" width="15.140625" style="1150" customWidth="1"/>
    <col min="15362" max="15362" width="13.85546875" style="1150" customWidth="1"/>
    <col min="15363" max="15363" width="10.140625" style="1150" customWidth="1"/>
    <col min="15364" max="15364" width="9.140625" style="1150"/>
    <col min="15365" max="15365" width="3.42578125" style="1150" customWidth="1"/>
    <col min="15366" max="15366" width="19.5703125" style="1150" customWidth="1"/>
    <col min="15367" max="15367" width="12.28515625" style="1150" customWidth="1"/>
    <col min="15368" max="15368" width="10.42578125" style="1150" customWidth="1"/>
    <col min="15369" max="15369" width="9.140625" style="1150"/>
    <col min="15370" max="15370" width="3.5703125" style="1150" customWidth="1"/>
    <col min="15371" max="15371" width="16.42578125" style="1150" customWidth="1"/>
    <col min="15372" max="15372" width="11.7109375" style="1150" customWidth="1"/>
    <col min="15373" max="15373" width="10.140625" style="1150" customWidth="1"/>
    <col min="15374" max="15374" width="15.85546875" style="1150" customWidth="1"/>
    <col min="15375" max="15375" width="3.85546875" style="1150" customWidth="1"/>
    <col min="15376" max="15376" width="16.42578125" style="1150" customWidth="1"/>
    <col min="15377" max="15377" width="11.28515625" style="1150" customWidth="1"/>
    <col min="15378" max="15378" width="10.28515625" style="1150" customWidth="1"/>
    <col min="15379" max="15379" width="10" style="1150" customWidth="1"/>
    <col min="15380" max="15615" width="9.140625" style="1150"/>
    <col min="15616" max="15616" width="4" style="1150" customWidth="1"/>
    <col min="15617" max="15617" width="15.140625" style="1150" customWidth="1"/>
    <col min="15618" max="15618" width="13.85546875" style="1150" customWidth="1"/>
    <col min="15619" max="15619" width="10.140625" style="1150" customWidth="1"/>
    <col min="15620" max="15620" width="9.140625" style="1150"/>
    <col min="15621" max="15621" width="3.42578125" style="1150" customWidth="1"/>
    <col min="15622" max="15622" width="19.5703125" style="1150" customWidth="1"/>
    <col min="15623" max="15623" width="12.28515625" style="1150" customWidth="1"/>
    <col min="15624" max="15624" width="10.42578125" style="1150" customWidth="1"/>
    <col min="15625" max="15625" width="9.140625" style="1150"/>
    <col min="15626" max="15626" width="3.5703125" style="1150" customWidth="1"/>
    <col min="15627" max="15627" width="16.42578125" style="1150" customWidth="1"/>
    <col min="15628" max="15628" width="11.7109375" style="1150" customWidth="1"/>
    <col min="15629" max="15629" width="10.140625" style="1150" customWidth="1"/>
    <col min="15630" max="15630" width="15.85546875" style="1150" customWidth="1"/>
    <col min="15631" max="15631" width="3.85546875" style="1150" customWidth="1"/>
    <col min="15632" max="15632" width="16.42578125" style="1150" customWidth="1"/>
    <col min="15633" max="15633" width="11.28515625" style="1150" customWidth="1"/>
    <col min="15634" max="15634" width="10.28515625" style="1150" customWidth="1"/>
    <col min="15635" max="15635" width="10" style="1150" customWidth="1"/>
    <col min="15636" max="15871" width="9.140625" style="1150"/>
    <col min="15872" max="15872" width="4" style="1150" customWidth="1"/>
    <col min="15873" max="15873" width="15.140625" style="1150" customWidth="1"/>
    <col min="15874" max="15874" width="13.85546875" style="1150" customWidth="1"/>
    <col min="15875" max="15875" width="10.140625" style="1150" customWidth="1"/>
    <col min="15876" max="15876" width="9.140625" style="1150"/>
    <col min="15877" max="15877" width="3.42578125" style="1150" customWidth="1"/>
    <col min="15878" max="15878" width="19.5703125" style="1150" customWidth="1"/>
    <col min="15879" max="15879" width="12.28515625" style="1150" customWidth="1"/>
    <col min="15880" max="15880" width="10.42578125" style="1150" customWidth="1"/>
    <col min="15881" max="15881" width="9.140625" style="1150"/>
    <col min="15882" max="15882" width="3.5703125" style="1150" customWidth="1"/>
    <col min="15883" max="15883" width="16.42578125" style="1150" customWidth="1"/>
    <col min="15884" max="15884" width="11.7109375" style="1150" customWidth="1"/>
    <col min="15885" max="15885" width="10.140625" style="1150" customWidth="1"/>
    <col min="15886" max="15886" width="15.85546875" style="1150" customWidth="1"/>
    <col min="15887" max="15887" width="3.85546875" style="1150" customWidth="1"/>
    <col min="15888" max="15888" width="16.42578125" style="1150" customWidth="1"/>
    <col min="15889" max="15889" width="11.28515625" style="1150" customWidth="1"/>
    <col min="15890" max="15890" width="10.28515625" style="1150" customWidth="1"/>
    <col min="15891" max="15891" width="10" style="1150" customWidth="1"/>
    <col min="15892" max="16127" width="9.140625" style="1150"/>
    <col min="16128" max="16128" width="4" style="1150" customWidth="1"/>
    <col min="16129" max="16129" width="15.140625" style="1150" customWidth="1"/>
    <col min="16130" max="16130" width="13.85546875" style="1150" customWidth="1"/>
    <col min="16131" max="16131" width="10.140625" style="1150" customWidth="1"/>
    <col min="16132" max="16132" width="9.140625" style="1150"/>
    <col min="16133" max="16133" width="3.42578125" style="1150" customWidth="1"/>
    <col min="16134" max="16134" width="19.5703125" style="1150" customWidth="1"/>
    <col min="16135" max="16135" width="12.28515625" style="1150" customWidth="1"/>
    <col min="16136" max="16136" width="10.42578125" style="1150" customWidth="1"/>
    <col min="16137" max="16137" width="9.140625" style="1150"/>
    <col min="16138" max="16138" width="3.5703125" style="1150" customWidth="1"/>
    <col min="16139" max="16139" width="16.42578125" style="1150" customWidth="1"/>
    <col min="16140" max="16140" width="11.7109375" style="1150" customWidth="1"/>
    <col min="16141" max="16141" width="10.140625" style="1150" customWidth="1"/>
    <col min="16142" max="16142" width="15.85546875" style="1150" customWidth="1"/>
    <col min="16143" max="16143" width="3.85546875" style="1150" customWidth="1"/>
    <col min="16144" max="16144" width="16.42578125" style="1150" customWidth="1"/>
    <col min="16145" max="16145" width="11.28515625" style="1150" customWidth="1"/>
    <col min="16146" max="16146" width="10.28515625" style="1150" customWidth="1"/>
    <col min="16147" max="16147" width="10" style="1150" customWidth="1"/>
    <col min="16148" max="16384" width="9.140625" style="1150"/>
  </cols>
  <sheetData>
    <row r="1" spans="1:27" ht="18.75">
      <c r="A1" s="1195" t="s">
        <v>247</v>
      </c>
    </row>
    <row r="2" spans="1:27" ht="18" customHeight="1">
      <c r="A2" s="1679" t="s">
        <v>501</v>
      </c>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row>
    <row r="3" spans="1:27" ht="18" customHeight="1">
      <c r="A3" s="1682" t="s">
        <v>498</v>
      </c>
      <c r="B3" s="1682"/>
      <c r="C3" s="1682"/>
      <c r="D3" s="1682"/>
      <c r="E3" s="1682"/>
      <c r="F3" s="1682"/>
      <c r="G3" s="1682"/>
      <c r="H3" s="1227"/>
      <c r="I3" s="1227"/>
      <c r="J3" s="1227"/>
      <c r="K3" s="1227"/>
      <c r="L3" s="1227"/>
      <c r="M3" s="1227"/>
      <c r="N3" s="1227"/>
      <c r="O3" s="1227"/>
      <c r="P3" s="1227"/>
      <c r="Q3" s="1227"/>
      <c r="R3" s="1227"/>
      <c r="S3" s="1227"/>
      <c r="T3" s="1227"/>
      <c r="U3" s="1227"/>
      <c r="V3" s="1227"/>
      <c r="W3" s="1227"/>
      <c r="X3" s="1227"/>
      <c r="Y3" s="1227"/>
      <c r="Z3" s="1227"/>
      <c r="AA3" s="1227"/>
    </row>
    <row r="5" spans="1:27" s="1229" customFormat="1" ht="15">
      <c r="A5" s="1198" t="s">
        <v>125</v>
      </c>
      <c r="B5" s="1198" t="s">
        <v>126</v>
      </c>
      <c r="C5" s="1199"/>
      <c r="D5" s="1199"/>
      <c r="E5" s="1199"/>
      <c r="F5" s="1198" t="s">
        <v>127</v>
      </c>
      <c r="G5" s="1200" t="s">
        <v>128</v>
      </c>
      <c r="H5" s="1199"/>
      <c r="I5" s="1199"/>
      <c r="J5" s="1199"/>
      <c r="K5" s="1228" t="s">
        <v>129</v>
      </c>
      <c r="L5" s="1202" t="s">
        <v>130</v>
      </c>
      <c r="M5" s="1199"/>
      <c r="N5" s="1203"/>
      <c r="O5" s="1199"/>
      <c r="P5" s="1198" t="s">
        <v>131</v>
      </c>
      <c r="Q5" s="1202" t="s">
        <v>132</v>
      </c>
      <c r="R5" s="1199"/>
      <c r="S5" s="1199"/>
    </row>
    <row r="6" spans="1:27" ht="4.5" customHeight="1" thickBot="1"/>
    <row r="7" spans="1:27" ht="30.75" thickBot="1">
      <c r="A7" s="1204" t="s">
        <v>133</v>
      </c>
      <c r="B7" s="1205" t="s">
        <v>134</v>
      </c>
      <c r="C7" s="1206" t="s">
        <v>135</v>
      </c>
      <c r="D7" s="1230" t="s">
        <v>136</v>
      </c>
      <c r="E7" s="1231"/>
      <c r="F7" s="1204" t="s">
        <v>133</v>
      </c>
      <c r="G7" s="1205" t="s">
        <v>134</v>
      </c>
      <c r="H7" s="1206" t="s">
        <v>135</v>
      </c>
      <c r="I7" s="1230" t="s">
        <v>136</v>
      </c>
      <c r="K7" s="1204" t="s">
        <v>133</v>
      </c>
      <c r="L7" s="1205" t="s">
        <v>134</v>
      </c>
      <c r="M7" s="1206" t="s">
        <v>137</v>
      </c>
      <c r="N7" s="1230" t="s">
        <v>136</v>
      </c>
      <c r="P7" s="1204" t="s">
        <v>133</v>
      </c>
      <c r="Q7" s="1205" t="s">
        <v>134</v>
      </c>
      <c r="R7" s="1206" t="s">
        <v>137</v>
      </c>
      <c r="S7" s="1230" t="s">
        <v>136</v>
      </c>
    </row>
    <row r="8" spans="1:27" ht="15.75">
      <c r="A8" s="1213" t="s">
        <v>153</v>
      </c>
      <c r="B8" s="1214">
        <v>32034.94</v>
      </c>
      <c r="C8" s="1214">
        <v>35009</v>
      </c>
      <c r="D8" s="1215">
        <v>2.6864303106721796</v>
      </c>
      <c r="E8" s="1232"/>
      <c r="F8" s="1213" t="s">
        <v>372</v>
      </c>
      <c r="G8" s="1214">
        <v>5169.5780000000004</v>
      </c>
      <c r="H8" s="1214">
        <v>16278</v>
      </c>
      <c r="I8" s="1215">
        <v>4.2132399444491542</v>
      </c>
      <c r="J8" s="1225"/>
      <c r="K8" s="1216" t="s">
        <v>141</v>
      </c>
      <c r="L8" s="1217">
        <v>15317.367</v>
      </c>
      <c r="M8" s="1217">
        <v>3152.02</v>
      </c>
      <c r="N8" s="1218">
        <v>4.8595399140868398</v>
      </c>
      <c r="O8" s="1225"/>
      <c r="P8" s="1216" t="s">
        <v>143</v>
      </c>
      <c r="Q8" s="1217">
        <v>6243.7470000000003</v>
      </c>
      <c r="R8" s="1217">
        <v>1220.2809999999999</v>
      </c>
      <c r="S8" s="1218">
        <v>5.116646903459122</v>
      </c>
    </row>
    <row r="9" spans="1:27" ht="15.75">
      <c r="A9" s="1213" t="s">
        <v>151</v>
      </c>
      <c r="B9" s="1214">
        <v>28857.966</v>
      </c>
      <c r="C9" s="1214">
        <v>20828</v>
      </c>
      <c r="D9" s="1215">
        <v>2.5037929149639502</v>
      </c>
      <c r="E9" s="1233"/>
      <c r="F9" s="1213" t="s">
        <v>156</v>
      </c>
      <c r="G9" s="1214">
        <v>4146.5450000000001</v>
      </c>
      <c r="H9" s="1214">
        <v>19855</v>
      </c>
      <c r="I9" s="1215">
        <v>3.0154037353803771</v>
      </c>
      <c r="J9" s="1225"/>
      <c r="K9" s="1213" t="s">
        <v>143</v>
      </c>
      <c r="L9" s="1214">
        <v>8810.6049999999996</v>
      </c>
      <c r="M9" s="1214">
        <v>1578.61</v>
      </c>
      <c r="N9" s="1215">
        <v>5.5812423587839932</v>
      </c>
      <c r="O9" s="1225"/>
      <c r="P9" s="1213" t="s">
        <v>155</v>
      </c>
      <c r="Q9" s="1214">
        <v>5339.2039999999997</v>
      </c>
      <c r="R9" s="1214">
        <v>1083.53</v>
      </c>
      <c r="S9" s="1215">
        <v>4.9276014508135448</v>
      </c>
    </row>
    <row r="10" spans="1:27" ht="15.75">
      <c r="A10" s="1213" t="s">
        <v>372</v>
      </c>
      <c r="B10" s="1214">
        <v>16393.383999999998</v>
      </c>
      <c r="C10" s="1214">
        <v>38340</v>
      </c>
      <c r="D10" s="1215">
        <v>3.7885916905301751</v>
      </c>
      <c r="E10" s="1232"/>
      <c r="F10" s="1213" t="s">
        <v>151</v>
      </c>
      <c r="G10" s="1214">
        <v>2359.7979999999998</v>
      </c>
      <c r="H10" s="1214">
        <v>1587</v>
      </c>
      <c r="I10" s="1215">
        <v>2.4908464113963862</v>
      </c>
      <c r="J10" s="1225"/>
      <c r="K10" s="1213" t="s">
        <v>372</v>
      </c>
      <c r="L10" s="1214">
        <v>4714.0910000000003</v>
      </c>
      <c r="M10" s="1214">
        <v>708.99400000000003</v>
      </c>
      <c r="N10" s="1215">
        <v>6.6489857460006716</v>
      </c>
      <c r="O10" s="1225"/>
      <c r="P10" s="1213" t="s">
        <v>141</v>
      </c>
      <c r="Q10" s="1214">
        <v>5063.0159999999996</v>
      </c>
      <c r="R10" s="1214">
        <v>1536.5119999999999</v>
      </c>
      <c r="S10" s="1215">
        <v>3.295135996334555</v>
      </c>
    </row>
    <row r="11" spans="1:27" ht="16.5" thickBot="1">
      <c r="A11" s="1213" t="s">
        <v>156</v>
      </c>
      <c r="B11" s="1214">
        <v>12394.155000000001</v>
      </c>
      <c r="C11" s="1214">
        <v>29866</v>
      </c>
      <c r="D11" s="1215">
        <v>2.6504769472977832</v>
      </c>
      <c r="E11" s="1233"/>
      <c r="F11" s="1213" t="s">
        <v>153</v>
      </c>
      <c r="G11" s="1214">
        <v>1421.481</v>
      </c>
      <c r="H11" s="1214">
        <v>7133</v>
      </c>
      <c r="I11" s="1215">
        <v>2.6302047386875627</v>
      </c>
      <c r="J11" s="1225"/>
      <c r="K11" s="1213" t="s">
        <v>158</v>
      </c>
      <c r="L11" s="1214">
        <v>4547.9799999999996</v>
      </c>
      <c r="M11" s="1214">
        <v>747.67600000000004</v>
      </c>
      <c r="N11" s="1215">
        <v>6.082821971014182</v>
      </c>
      <c r="O11" s="1225"/>
      <c r="P11" s="1213" t="s">
        <v>372</v>
      </c>
      <c r="Q11" s="1214">
        <v>5042.0720000000001</v>
      </c>
      <c r="R11" s="1214">
        <v>977.23800000000006</v>
      </c>
      <c r="S11" s="1215">
        <v>5.1595128310606011</v>
      </c>
    </row>
    <row r="12" spans="1:27" ht="16.5" thickBot="1">
      <c r="A12" s="1213" t="s">
        <v>160</v>
      </c>
      <c r="B12" s="1214">
        <v>11999.713</v>
      </c>
      <c r="C12" s="1214">
        <v>21630</v>
      </c>
      <c r="D12" s="1215">
        <v>2.2591909380178024</v>
      </c>
      <c r="E12" s="1233"/>
      <c r="F12" s="1221" t="s">
        <v>259</v>
      </c>
      <c r="G12" s="1222">
        <v>14428.616</v>
      </c>
      <c r="H12" s="1222">
        <v>53663</v>
      </c>
      <c r="I12" s="1223">
        <v>3.1166360085261027</v>
      </c>
      <c r="J12" s="1225"/>
      <c r="K12" s="1213" t="s">
        <v>159</v>
      </c>
      <c r="L12" s="1214">
        <v>3155.6579999999999</v>
      </c>
      <c r="M12" s="1214">
        <v>843.65899999999999</v>
      </c>
      <c r="N12" s="1215">
        <v>3.7404425247641524</v>
      </c>
      <c r="O12" s="1225"/>
      <c r="P12" s="1213" t="s">
        <v>140</v>
      </c>
      <c r="Q12" s="1214">
        <v>2743.2449999999999</v>
      </c>
      <c r="R12" s="1214">
        <v>497.88900000000001</v>
      </c>
      <c r="S12" s="1215">
        <v>5.5097521736772652</v>
      </c>
    </row>
    <row r="13" spans="1:27" ht="15.75">
      <c r="A13" s="1213" t="s">
        <v>143</v>
      </c>
      <c r="B13" s="1214">
        <v>11787.751</v>
      </c>
      <c r="C13" s="1214">
        <v>11857</v>
      </c>
      <c r="D13" s="1215">
        <v>2.4041640560499413</v>
      </c>
      <c r="E13" s="1233"/>
      <c r="F13"/>
      <c r="G13"/>
      <c r="H13"/>
      <c r="I13"/>
      <c r="J13" s="1225"/>
      <c r="K13" s="1213" t="s">
        <v>156</v>
      </c>
      <c r="L13" s="1214">
        <v>2440.0369999999998</v>
      </c>
      <c r="M13" s="1214">
        <v>550.41800000000001</v>
      </c>
      <c r="N13" s="1215">
        <v>4.4330617821364848</v>
      </c>
      <c r="O13" s="1225"/>
      <c r="P13" s="1213" t="s">
        <v>156</v>
      </c>
      <c r="Q13" s="1214">
        <v>1384.816</v>
      </c>
      <c r="R13" s="1214">
        <v>544.15200000000004</v>
      </c>
      <c r="S13" s="1215">
        <v>2.5449065702230258</v>
      </c>
    </row>
    <row r="14" spans="1:27" ht="15.75">
      <c r="A14" s="1213" t="s">
        <v>157</v>
      </c>
      <c r="B14" s="1214">
        <v>10623.806</v>
      </c>
      <c r="C14" s="1214">
        <v>14159</v>
      </c>
      <c r="D14" s="1215">
        <v>2.7084010403468368</v>
      </c>
      <c r="E14" s="1233"/>
      <c r="F14"/>
      <c r="G14"/>
      <c r="H14"/>
      <c r="I14"/>
      <c r="J14" s="1225"/>
      <c r="K14" s="1213" t="s">
        <v>140</v>
      </c>
      <c r="L14" s="1214">
        <v>2311.0219999999999</v>
      </c>
      <c r="M14" s="1214">
        <v>499.65899999999999</v>
      </c>
      <c r="N14" s="1215">
        <v>4.6251983852987735</v>
      </c>
      <c r="O14" s="1225"/>
      <c r="P14" s="1213" t="s">
        <v>159</v>
      </c>
      <c r="Q14" s="1214">
        <v>1308.671</v>
      </c>
      <c r="R14" s="1214">
        <v>420.77</v>
      </c>
      <c r="S14" s="1215">
        <v>3.110181334220596</v>
      </c>
    </row>
    <row r="15" spans="1:27" ht="15.75">
      <c r="A15" s="1213" t="s">
        <v>141</v>
      </c>
      <c r="B15" s="1214">
        <v>4668.0820000000003</v>
      </c>
      <c r="C15" s="1214">
        <v>4150</v>
      </c>
      <c r="D15" s="1215">
        <v>2.8631250325837287</v>
      </c>
      <c r="E15" s="1233"/>
      <c r="F15"/>
      <c r="G15"/>
      <c r="H15"/>
      <c r="I15"/>
      <c r="J15" s="1225"/>
      <c r="K15" s="1213" t="s">
        <v>155</v>
      </c>
      <c r="L15" s="1214">
        <v>1898.7280000000001</v>
      </c>
      <c r="M15" s="1214">
        <v>401.87200000000001</v>
      </c>
      <c r="N15" s="1215">
        <v>4.7247083648524901</v>
      </c>
      <c r="O15" s="1225"/>
      <c r="P15" s="1234" t="s">
        <v>152</v>
      </c>
      <c r="Q15" s="1235">
        <v>1130.6010000000001</v>
      </c>
      <c r="R15" s="1235">
        <v>299.97000000000003</v>
      </c>
      <c r="S15" s="1236">
        <v>3.7690469046904691</v>
      </c>
      <c r="U15" s="1120"/>
      <c r="V15" s="1120"/>
      <c r="W15" s="1120"/>
      <c r="X15" s="1120"/>
    </row>
    <row r="16" spans="1:27" ht="15.75">
      <c r="A16" s="1213" t="s">
        <v>152</v>
      </c>
      <c r="B16" s="1214">
        <v>3791.3679999999999</v>
      </c>
      <c r="C16" s="1214">
        <v>2324</v>
      </c>
      <c r="D16" s="1215">
        <v>3.4176142842591362</v>
      </c>
      <c r="E16" s="1233"/>
      <c r="F16"/>
      <c r="G16"/>
      <c r="H16"/>
      <c r="I16"/>
      <c r="J16" s="1225"/>
      <c r="K16" s="1213" t="s">
        <v>151</v>
      </c>
      <c r="L16" s="1214">
        <v>1731.019</v>
      </c>
      <c r="M16" s="1214">
        <v>384.88299999999998</v>
      </c>
      <c r="N16" s="1215">
        <v>4.4975200255662111</v>
      </c>
      <c r="O16" s="1225"/>
      <c r="P16" s="1234" t="s">
        <v>139</v>
      </c>
      <c r="Q16" s="1235">
        <v>1078.251</v>
      </c>
      <c r="R16" s="1235">
        <v>372.959</v>
      </c>
      <c r="S16" s="1236">
        <v>2.8910711365056212</v>
      </c>
      <c r="U16" s="1120"/>
      <c r="V16" s="1120"/>
      <c r="W16" s="1120"/>
      <c r="X16" s="1120"/>
    </row>
    <row r="17" spans="1:24" ht="15.75">
      <c r="A17" s="1213" t="s">
        <v>138</v>
      </c>
      <c r="B17" s="1214">
        <v>3207.5549999999998</v>
      </c>
      <c r="C17" s="1214">
        <v>10211</v>
      </c>
      <c r="D17" s="1215">
        <v>3.8337341304654422</v>
      </c>
      <c r="E17" s="1232"/>
      <c r="F17"/>
      <c r="G17"/>
      <c r="H17"/>
      <c r="I17"/>
      <c r="J17" s="1225"/>
      <c r="K17" s="1213" t="s">
        <v>138</v>
      </c>
      <c r="L17" s="1214">
        <v>1561.46</v>
      </c>
      <c r="M17" s="1214">
        <v>446.20699999999999</v>
      </c>
      <c r="N17" s="1215">
        <v>3.4994072257943065</v>
      </c>
      <c r="O17" s="1225"/>
      <c r="P17" s="1213" t="s">
        <v>158</v>
      </c>
      <c r="Q17" s="1214">
        <v>670.86900000000003</v>
      </c>
      <c r="R17" s="1214">
        <v>134.17500000000001</v>
      </c>
      <c r="S17" s="1215">
        <v>4.9999552822806033</v>
      </c>
      <c r="U17" s="1120"/>
      <c r="V17" s="1120"/>
      <c r="W17" s="1120"/>
      <c r="X17" s="1120"/>
    </row>
    <row r="18" spans="1:24" ht="15.75">
      <c r="A18" s="1213" t="s">
        <v>146</v>
      </c>
      <c r="B18" s="1214">
        <v>1591.721</v>
      </c>
      <c r="C18" s="1214">
        <v>678</v>
      </c>
      <c r="D18" s="1215">
        <v>3.6904423510754469</v>
      </c>
      <c r="E18" s="1237"/>
      <c r="F18"/>
      <c r="G18"/>
      <c r="H18"/>
      <c r="I18"/>
      <c r="K18" s="1234" t="s">
        <v>152</v>
      </c>
      <c r="L18" s="1235">
        <v>1315.819</v>
      </c>
      <c r="M18" s="1235">
        <v>158.41200000000001</v>
      </c>
      <c r="N18" s="1236">
        <v>8.3063088654899868</v>
      </c>
      <c r="O18" s="1225"/>
      <c r="P18" s="1213" t="s">
        <v>377</v>
      </c>
      <c r="Q18" s="1214">
        <v>626.42700000000002</v>
      </c>
      <c r="R18" s="1214">
        <v>383.642</v>
      </c>
      <c r="S18" s="1215">
        <v>1.6328425980471377</v>
      </c>
      <c r="U18" s="1120"/>
      <c r="V18" s="1120"/>
      <c r="W18" s="1120"/>
      <c r="X18" s="1120"/>
    </row>
    <row r="19" spans="1:24" ht="16.5" thickBot="1">
      <c r="A19" s="1213" t="s">
        <v>140</v>
      </c>
      <c r="B19" s="1214">
        <v>1260.335</v>
      </c>
      <c r="C19" s="1214">
        <v>1707</v>
      </c>
      <c r="D19" s="1215">
        <v>1.6104109673058471</v>
      </c>
      <c r="E19" s="1238"/>
      <c r="J19" s="1225"/>
      <c r="K19" s="1213" t="s">
        <v>492</v>
      </c>
      <c r="L19" s="1214">
        <v>864.52300000000002</v>
      </c>
      <c r="M19" s="1214">
        <v>45.613999999999997</v>
      </c>
      <c r="N19" s="1215">
        <v>18.95301881001447</v>
      </c>
      <c r="O19" s="1225"/>
      <c r="P19" s="1213" t="s">
        <v>138</v>
      </c>
      <c r="Q19" s="1214">
        <v>544.59100000000001</v>
      </c>
      <c r="R19" s="1214">
        <v>124.378</v>
      </c>
      <c r="S19" s="1215">
        <v>4.3785154930936336</v>
      </c>
      <c r="U19" s="1120"/>
      <c r="V19" s="1120"/>
      <c r="W19" s="1120"/>
      <c r="X19" s="1120"/>
    </row>
    <row r="20" spans="1:24" ht="15" customHeight="1" thickBot="1">
      <c r="A20" s="1221" t="s">
        <v>259</v>
      </c>
      <c r="B20" s="1222">
        <v>140445.07800000001</v>
      </c>
      <c r="C20" s="1222">
        <v>194087</v>
      </c>
      <c r="D20" s="1223">
        <v>2.7030533428790036</v>
      </c>
      <c r="E20" s="1238"/>
      <c r="F20" s="1120"/>
      <c r="G20" s="1120"/>
      <c r="H20" s="1120"/>
      <c r="J20" s="1225"/>
      <c r="K20" s="1213" t="s">
        <v>146</v>
      </c>
      <c r="L20" s="1214">
        <v>799.88499999999999</v>
      </c>
      <c r="M20" s="1214">
        <v>193.61699999999999</v>
      </c>
      <c r="N20" s="1215">
        <v>4.1312746298103988</v>
      </c>
      <c r="O20" s="1225"/>
      <c r="P20" s="1213" t="s">
        <v>285</v>
      </c>
      <c r="Q20" s="1214">
        <v>449.40499999999997</v>
      </c>
      <c r="R20" s="1214">
        <v>70.290999999999997</v>
      </c>
      <c r="S20" s="1215">
        <v>6.393492765787939</v>
      </c>
      <c r="U20" s="1120"/>
      <c r="V20" s="1120"/>
      <c r="W20" s="1120"/>
      <c r="X20" s="1120"/>
    </row>
    <row r="21" spans="1:24" ht="15.75">
      <c r="A21"/>
      <c r="B21"/>
      <c r="C21"/>
      <c r="D21"/>
      <c r="E21" s="1239"/>
      <c r="F21" s="1120"/>
      <c r="G21" s="1120"/>
      <c r="H21" s="1120"/>
      <c r="J21" s="1225"/>
      <c r="K21" s="1213" t="s">
        <v>285</v>
      </c>
      <c r="L21" s="1214">
        <v>770.72500000000002</v>
      </c>
      <c r="M21" s="1214">
        <v>316.68299999999999</v>
      </c>
      <c r="N21" s="1215">
        <v>2.4337428911561405</v>
      </c>
      <c r="P21" s="1213" t="s">
        <v>452</v>
      </c>
      <c r="Q21" s="1214">
        <v>447.19</v>
      </c>
      <c r="R21" s="1214">
        <v>81.116</v>
      </c>
      <c r="S21" s="1215">
        <v>5.5129690813156467</v>
      </c>
    </row>
    <row r="22" spans="1:24" ht="15.75">
      <c r="A22"/>
      <c r="B22"/>
      <c r="C22"/>
      <c r="D22"/>
      <c r="E22" s="1120"/>
      <c r="F22" s="1120"/>
      <c r="G22" s="1120"/>
      <c r="H22" s="1120"/>
      <c r="I22" s="1120"/>
      <c r="J22" s="1120"/>
      <c r="K22" s="1213" t="s">
        <v>139</v>
      </c>
      <c r="L22" s="1214">
        <v>598.55799999999999</v>
      </c>
      <c r="M22" s="1214">
        <v>117.70699999999999</v>
      </c>
      <c r="N22" s="1215">
        <v>5.0851521149974088</v>
      </c>
      <c r="P22" s="1213" t="s">
        <v>148</v>
      </c>
      <c r="Q22" s="1214">
        <v>409.66399999999999</v>
      </c>
      <c r="R22" s="1214">
        <v>45.607999999999997</v>
      </c>
      <c r="S22" s="1215">
        <v>8.9822838098579201</v>
      </c>
    </row>
    <row r="23" spans="1:24" ht="15.75">
      <c r="A23"/>
      <c r="B23"/>
      <c r="C23"/>
      <c r="D23"/>
      <c r="E23" s="1120"/>
      <c r="F23" s="1120"/>
      <c r="G23" s="1120"/>
      <c r="H23" s="1120"/>
      <c r="I23" s="1120"/>
      <c r="J23" s="1120"/>
      <c r="K23" s="1213" t="s">
        <v>153</v>
      </c>
      <c r="L23" s="1214">
        <v>509.81099999999998</v>
      </c>
      <c r="M23" s="1214">
        <v>154.262</v>
      </c>
      <c r="N23" s="1215">
        <v>3.3048385214764489</v>
      </c>
      <c r="P23" s="1213" t="s">
        <v>362</v>
      </c>
      <c r="Q23" s="1214">
        <v>395.61500000000001</v>
      </c>
      <c r="R23" s="1214">
        <v>95.16</v>
      </c>
      <c r="S23" s="1215">
        <v>4.1573665405632623</v>
      </c>
    </row>
    <row r="24" spans="1:24" ht="15.75">
      <c r="A24"/>
      <c r="B24"/>
      <c r="C24"/>
      <c r="D24"/>
      <c r="E24" s="1120"/>
      <c r="F24" s="1120"/>
      <c r="G24" s="1120"/>
      <c r="H24" s="1120"/>
      <c r="I24" s="1120"/>
      <c r="J24" s="1120"/>
      <c r="K24" s="1213" t="s">
        <v>407</v>
      </c>
      <c r="L24" s="1214">
        <v>377.65699999999998</v>
      </c>
      <c r="M24" s="1214">
        <v>15.429</v>
      </c>
      <c r="N24" s="1215">
        <v>24.477088599390758</v>
      </c>
      <c r="P24" s="1234" t="s">
        <v>151</v>
      </c>
      <c r="Q24" s="1235">
        <v>366.82600000000002</v>
      </c>
      <c r="R24" s="1235">
        <v>71.463999999999999</v>
      </c>
      <c r="S24" s="1236">
        <v>5.1330180230605622</v>
      </c>
    </row>
    <row r="25" spans="1:24" ht="15.75">
      <c r="A25"/>
      <c r="B25"/>
      <c r="C25"/>
      <c r="D25"/>
      <c r="E25" s="1120"/>
      <c r="F25" s="1120"/>
      <c r="G25" s="1120"/>
      <c r="H25" s="1120"/>
      <c r="I25" s="1120"/>
      <c r="J25" s="1120"/>
      <c r="K25" s="1213" t="s">
        <v>275</v>
      </c>
      <c r="L25" s="1214">
        <v>254.779</v>
      </c>
      <c r="M25" s="1214">
        <v>2.8580000000000001</v>
      </c>
      <c r="N25" s="1215">
        <v>89.145906228131551</v>
      </c>
      <c r="P25" s="1234" t="s">
        <v>160</v>
      </c>
      <c r="Q25" s="1235">
        <v>282.07499999999999</v>
      </c>
      <c r="R25" s="1235">
        <v>55.451999999999998</v>
      </c>
      <c r="S25" s="1236">
        <v>5.0868318545769311</v>
      </c>
    </row>
    <row r="26" spans="1:24" ht="16.5" thickBot="1">
      <c r="A26"/>
      <c r="B26"/>
      <c r="C26"/>
      <c r="D26"/>
      <c r="E26" s="1120"/>
      <c r="F26" s="1120"/>
      <c r="G26" s="1120"/>
      <c r="H26" s="1120"/>
      <c r="I26" s="1120"/>
      <c r="J26" s="1120"/>
      <c r="K26" s="1213" t="s">
        <v>287</v>
      </c>
      <c r="L26" s="1214">
        <v>185.595</v>
      </c>
      <c r="M26" s="1214">
        <v>45.747</v>
      </c>
      <c r="N26" s="1215">
        <v>4.0569873434323558</v>
      </c>
      <c r="P26" s="1234" t="s">
        <v>502</v>
      </c>
      <c r="Q26" s="1235">
        <v>184.249</v>
      </c>
      <c r="R26" s="1235">
        <v>10.736000000000001</v>
      </c>
      <c r="S26" s="1236">
        <v>17.16179210134128</v>
      </c>
    </row>
    <row r="27" spans="1:24" ht="16.5" thickBot="1">
      <c r="E27" s="1120"/>
      <c r="F27" s="1120"/>
      <c r="G27" s="1120"/>
      <c r="H27" s="1120"/>
      <c r="I27" s="1120"/>
      <c r="J27" s="1120"/>
      <c r="K27" s="1213" t="s">
        <v>147</v>
      </c>
      <c r="L27" s="1214">
        <v>180.614</v>
      </c>
      <c r="M27" s="1214">
        <v>52.761000000000003</v>
      </c>
      <c r="N27" s="1215">
        <v>3.423248232596046</v>
      </c>
      <c r="O27" s="1120"/>
      <c r="P27" s="1221" t="s">
        <v>259</v>
      </c>
      <c r="Q27" s="1222">
        <v>34157.544999999998</v>
      </c>
      <c r="R27" s="1222">
        <v>8330.3960000000006</v>
      </c>
      <c r="S27" s="1223">
        <v>4.1003506916117791</v>
      </c>
    </row>
    <row r="28" spans="1:24" ht="16.5" thickBot="1">
      <c r="A28" s="1120"/>
      <c r="B28" s="1120"/>
      <c r="C28" s="1120"/>
      <c r="D28" s="1120"/>
      <c r="E28" s="1120"/>
      <c r="F28" s="1120"/>
      <c r="G28" s="1120"/>
      <c r="H28" s="1120"/>
      <c r="I28" s="1120"/>
      <c r="J28" s="1120"/>
      <c r="K28" s="1213" t="s">
        <v>160</v>
      </c>
      <c r="L28" s="1214">
        <v>179.12799999999999</v>
      </c>
      <c r="M28" s="1214">
        <v>48.523000000000003</v>
      </c>
      <c r="N28" s="1215">
        <v>3.6916101642520038</v>
      </c>
      <c r="O28" s="1120"/>
      <c r="P28"/>
      <c r="Q28"/>
      <c r="R28"/>
      <c r="S28"/>
    </row>
    <row r="29" spans="1:24" ht="16.5" thickBot="1">
      <c r="A29" s="1120"/>
      <c r="B29" s="1120"/>
      <c r="C29" s="1120"/>
      <c r="D29" s="1120"/>
      <c r="E29" s="1120"/>
      <c r="F29" s="1120"/>
      <c r="G29" s="1120"/>
      <c r="H29" s="1120"/>
      <c r="I29" s="1120"/>
      <c r="J29" s="1120"/>
      <c r="K29" s="1221" t="s">
        <v>259</v>
      </c>
      <c r="L29" s="1222">
        <v>52889.584999999999</v>
      </c>
      <c r="M29" s="1222">
        <v>10477.253000000001</v>
      </c>
      <c r="N29" s="1223">
        <v>5.0480393095403917</v>
      </c>
      <c r="O29" s="1120"/>
      <c r="P29"/>
      <c r="Q29"/>
      <c r="R29"/>
      <c r="S29"/>
    </row>
    <row r="30" spans="1:24">
      <c r="A30" s="1120"/>
      <c r="B30" s="1120"/>
      <c r="C30" s="1120"/>
      <c r="D30" s="1120"/>
      <c r="E30" s="1120"/>
      <c r="F30" s="1120"/>
      <c r="G30" s="1120"/>
      <c r="H30" s="1120"/>
      <c r="I30" s="1120"/>
      <c r="J30" s="1120"/>
      <c r="K30"/>
      <c r="L30"/>
      <c r="M30"/>
      <c r="N30"/>
      <c r="O30" s="1120"/>
      <c r="P30"/>
      <c r="Q30"/>
      <c r="R30"/>
      <c r="S30"/>
    </row>
    <row r="31" spans="1:24">
      <c r="A31" s="1120"/>
      <c r="B31" s="1120"/>
      <c r="C31" s="1120"/>
      <c r="D31" s="1120"/>
      <c r="E31" s="1120"/>
      <c r="F31" s="1120"/>
      <c r="G31" s="1120"/>
      <c r="H31" s="1120"/>
      <c r="I31" s="1120"/>
      <c r="J31" s="1120"/>
      <c r="K31"/>
      <c r="L31"/>
      <c r="M31"/>
      <c r="N31"/>
      <c r="O31" s="1120"/>
      <c r="P31"/>
      <c r="Q31"/>
      <c r="R31"/>
      <c r="S31"/>
    </row>
    <row r="32" spans="1:24">
      <c r="A32"/>
      <c r="B32"/>
      <c r="C32"/>
      <c r="D32"/>
      <c r="E32"/>
      <c r="F32"/>
      <c r="G32"/>
      <c r="H32"/>
      <c r="I32"/>
      <c r="J32"/>
      <c r="K32"/>
      <c r="L32"/>
      <c r="M32"/>
      <c r="N32"/>
      <c r="O32" s="1120"/>
      <c r="P32"/>
      <c r="Q32"/>
      <c r="R32"/>
      <c r="S32"/>
    </row>
    <row r="33" spans="1:19">
      <c r="A33"/>
      <c r="B33"/>
      <c r="C33"/>
      <c r="D33"/>
      <c r="E33"/>
      <c r="F33"/>
      <c r="G33"/>
      <c r="H33"/>
      <c r="I33"/>
      <c r="J33"/>
      <c r="K33"/>
      <c r="L33"/>
      <c r="M33"/>
      <c r="N33"/>
      <c r="O33" s="1120"/>
      <c r="P33"/>
      <c r="Q33"/>
      <c r="R33"/>
      <c r="S33"/>
    </row>
    <row r="34" spans="1:19">
      <c r="A34"/>
      <c r="B34"/>
      <c r="C34"/>
      <c r="D34"/>
      <c r="E34"/>
      <c r="F34"/>
      <c r="G34"/>
      <c r="H34"/>
      <c r="I34"/>
      <c r="J34"/>
      <c r="K34"/>
      <c r="L34"/>
      <c r="M34"/>
      <c r="N34"/>
      <c r="O34" s="1120"/>
      <c r="P34"/>
      <c r="Q34"/>
      <c r="R34"/>
      <c r="S34"/>
    </row>
    <row r="35" spans="1:19">
      <c r="A35"/>
      <c r="B35"/>
      <c r="C35"/>
      <c r="D35"/>
      <c r="E35"/>
      <c r="F35"/>
      <c r="G35"/>
      <c r="H35"/>
      <c r="I35"/>
      <c r="J35"/>
      <c r="K35"/>
      <c r="L35"/>
      <c r="M35"/>
      <c r="N35"/>
      <c r="O35" s="1120"/>
      <c r="P35"/>
      <c r="Q35"/>
      <c r="R35"/>
      <c r="S35"/>
    </row>
    <row r="36" spans="1:19">
      <c r="A36"/>
      <c r="B36"/>
      <c r="C36"/>
      <c r="D36"/>
      <c r="E36"/>
      <c r="F36"/>
      <c r="G36"/>
      <c r="H36"/>
      <c r="I36"/>
      <c r="J36"/>
      <c r="K36"/>
      <c r="L36"/>
      <c r="M36"/>
      <c r="N36"/>
      <c r="O36" s="1120"/>
    </row>
    <row r="37" spans="1:19">
      <c r="A37"/>
      <c r="B37"/>
      <c r="C37"/>
      <c r="D37"/>
      <c r="E37"/>
      <c r="F37"/>
      <c r="G37"/>
      <c r="H37"/>
      <c r="I37"/>
      <c r="J37"/>
      <c r="K37"/>
      <c r="L37"/>
      <c r="M37"/>
      <c r="N37"/>
      <c r="O37" s="1120"/>
    </row>
    <row r="38" spans="1:19">
      <c r="A38"/>
      <c r="B38"/>
      <c r="C38"/>
      <c r="D38"/>
      <c r="E38"/>
      <c r="F38"/>
      <c r="G38"/>
      <c r="H38"/>
      <c r="I38"/>
      <c r="J38"/>
      <c r="K38"/>
      <c r="L38"/>
      <c r="M38"/>
      <c r="N38"/>
      <c r="O38" s="1120"/>
    </row>
    <row r="39" spans="1:19">
      <c r="A39"/>
      <c r="B39"/>
      <c r="C39"/>
      <c r="D39"/>
      <c r="E39"/>
      <c r="F39"/>
      <c r="G39"/>
      <c r="H39"/>
      <c r="I39"/>
      <c r="J39"/>
      <c r="K39"/>
      <c r="O39" s="1120"/>
    </row>
    <row r="40" spans="1:19">
      <c r="A40"/>
      <c r="B40"/>
      <c r="C40"/>
      <c r="D40"/>
      <c r="E40"/>
      <c r="F40"/>
      <c r="G40"/>
      <c r="H40"/>
      <c r="I40"/>
      <c r="J40"/>
      <c r="K40"/>
      <c r="L40" s="1120"/>
    </row>
    <row r="41" spans="1:19">
      <c r="A41"/>
      <c r="B41"/>
      <c r="C41"/>
      <c r="D41"/>
      <c r="E41"/>
      <c r="F41"/>
      <c r="G41"/>
      <c r="H41"/>
      <c r="I41"/>
      <c r="J41"/>
      <c r="K41"/>
      <c r="L41" s="1120"/>
    </row>
    <row r="42" spans="1:19">
      <c r="A42"/>
      <c r="B42"/>
      <c r="C42"/>
      <c r="D42"/>
      <c r="E42"/>
      <c r="F42"/>
      <c r="G42"/>
      <c r="H42"/>
      <c r="I42"/>
      <c r="J42"/>
      <c r="K42"/>
      <c r="L42" s="1120"/>
    </row>
    <row r="43" spans="1:19">
      <c r="A43"/>
      <c r="B43"/>
      <c r="C43"/>
      <c r="D43"/>
      <c r="E43"/>
      <c r="F43"/>
      <c r="G43"/>
      <c r="H43"/>
      <c r="I43"/>
      <c r="J43"/>
      <c r="K43"/>
      <c r="L43" s="1120"/>
    </row>
    <row r="44" spans="1:19">
      <c r="A44"/>
      <c r="B44"/>
      <c r="C44"/>
      <c r="D44"/>
      <c r="E44"/>
      <c r="F44"/>
      <c r="G44"/>
      <c r="H44"/>
      <c r="I44"/>
      <c r="J44"/>
      <c r="K44"/>
      <c r="L44" s="1120"/>
    </row>
    <row r="45" spans="1:19">
      <c r="A45"/>
      <c r="B45"/>
      <c r="C45"/>
      <c r="D45"/>
      <c r="E45"/>
      <c r="F45"/>
      <c r="G45"/>
      <c r="H45"/>
      <c r="I45"/>
      <c r="J45"/>
      <c r="K45"/>
      <c r="L45" s="1120"/>
    </row>
    <row r="46" spans="1:19">
      <c r="A46"/>
      <c r="B46"/>
      <c r="C46"/>
      <c r="D46"/>
      <c r="E46"/>
      <c r="F46"/>
      <c r="G46"/>
      <c r="H46"/>
      <c r="I46"/>
      <c r="J46"/>
      <c r="K46"/>
      <c r="L46" s="1120"/>
    </row>
    <row r="47" spans="1:19">
      <c r="A47"/>
      <c r="B47"/>
      <c r="C47"/>
      <c r="D47"/>
      <c r="E47"/>
      <c r="F47"/>
      <c r="G47"/>
      <c r="H47"/>
      <c r="I47"/>
      <c r="J47"/>
      <c r="K47"/>
      <c r="L47" s="1120"/>
    </row>
    <row r="48" spans="1:19">
      <c r="A48"/>
      <c r="B48"/>
      <c r="C48"/>
      <c r="D48"/>
      <c r="E48"/>
      <c r="F48"/>
      <c r="G48"/>
      <c r="H48"/>
      <c r="I48"/>
      <c r="J48"/>
      <c r="K48"/>
      <c r="L48" s="1120"/>
    </row>
    <row r="49" spans="1:12">
      <c r="A49"/>
      <c r="B49"/>
      <c r="C49"/>
      <c r="D49"/>
      <c r="E49"/>
      <c r="F49"/>
      <c r="G49"/>
      <c r="H49"/>
      <c r="I49"/>
      <c r="J49"/>
      <c r="K49"/>
      <c r="L49" s="1120"/>
    </row>
    <row r="50" spans="1:12">
      <c r="A50"/>
      <c r="B50"/>
      <c r="C50"/>
      <c r="D50"/>
      <c r="E50"/>
      <c r="F50"/>
      <c r="G50"/>
      <c r="H50"/>
      <c r="I50"/>
      <c r="J50"/>
      <c r="K50"/>
      <c r="L50" s="1120"/>
    </row>
    <row r="51" spans="1:12">
      <c r="A51"/>
      <c r="B51"/>
      <c r="C51"/>
      <c r="D51"/>
      <c r="E51"/>
      <c r="F51"/>
      <c r="G51"/>
      <c r="H51"/>
      <c r="I51"/>
      <c r="J51"/>
      <c r="K51"/>
      <c r="L51" s="1120"/>
    </row>
    <row r="52" spans="1:12">
      <c r="A52"/>
      <c r="B52"/>
      <c r="C52"/>
      <c r="D52"/>
      <c r="E52"/>
      <c r="F52"/>
      <c r="G52"/>
      <c r="H52"/>
      <c r="I52"/>
      <c r="J52"/>
      <c r="K52"/>
      <c r="L52" s="1120"/>
    </row>
    <row r="53" spans="1:12">
      <c r="A53"/>
      <c r="B53"/>
      <c r="C53"/>
      <c r="D53"/>
      <c r="E53"/>
      <c r="F53"/>
      <c r="G53"/>
      <c r="H53"/>
      <c r="I53"/>
      <c r="J53"/>
      <c r="K53"/>
      <c r="L53" s="1120"/>
    </row>
    <row r="54" spans="1:12">
      <c r="A54"/>
      <c r="B54"/>
      <c r="C54"/>
      <c r="D54"/>
      <c r="E54"/>
      <c r="F54"/>
      <c r="G54"/>
      <c r="H54"/>
      <c r="I54"/>
      <c r="J54"/>
      <c r="K54"/>
      <c r="L54" s="1120"/>
    </row>
    <row r="55" spans="1:12">
      <c r="A55"/>
      <c r="B55"/>
      <c r="C55"/>
      <c r="D55"/>
      <c r="E55"/>
      <c r="F55"/>
      <c r="G55"/>
      <c r="H55"/>
      <c r="I55"/>
      <c r="J55"/>
      <c r="K55"/>
      <c r="L55" s="1120"/>
    </row>
    <row r="56" spans="1:12">
      <c r="A56"/>
      <c r="B56"/>
      <c r="C56"/>
      <c r="D56"/>
      <c r="E56"/>
      <c r="F56"/>
      <c r="G56"/>
      <c r="H56"/>
      <c r="I56"/>
      <c r="J56"/>
      <c r="K56"/>
      <c r="L56" s="1120"/>
    </row>
    <row r="57" spans="1:12">
      <c r="A57"/>
      <c r="B57"/>
      <c r="C57"/>
      <c r="D57"/>
      <c r="E57"/>
      <c r="F57"/>
      <c r="G57"/>
      <c r="H57"/>
      <c r="I57"/>
      <c r="J57"/>
      <c r="K57"/>
      <c r="L57" s="1120"/>
    </row>
    <row r="58" spans="1:12">
      <c r="A58"/>
      <c r="B58"/>
      <c r="C58"/>
      <c r="D58"/>
      <c r="E58"/>
      <c r="F58"/>
      <c r="G58"/>
      <c r="H58"/>
      <c r="I58"/>
      <c r="J58"/>
      <c r="K58"/>
      <c r="L58" s="1120"/>
    </row>
    <row r="59" spans="1:12">
      <c r="A59"/>
      <c r="B59"/>
      <c r="C59"/>
      <c r="D59"/>
      <c r="E59"/>
      <c r="F59"/>
      <c r="G59"/>
      <c r="H59"/>
      <c r="I59"/>
      <c r="J59"/>
      <c r="K59"/>
      <c r="L59" s="1120"/>
    </row>
    <row r="60" spans="1:12">
      <c r="A60"/>
      <c r="B60"/>
      <c r="C60"/>
      <c r="D60"/>
      <c r="E60"/>
      <c r="F60"/>
      <c r="G60"/>
      <c r="H60"/>
      <c r="I60"/>
      <c r="J60"/>
      <c r="K60"/>
      <c r="L60" s="1120"/>
    </row>
    <row r="61" spans="1:12">
      <c r="A61"/>
      <c r="B61"/>
      <c r="C61"/>
      <c r="D61"/>
      <c r="E61"/>
      <c r="F61"/>
      <c r="G61"/>
      <c r="H61"/>
      <c r="I61"/>
      <c r="J61"/>
      <c r="K61"/>
      <c r="L61" s="1120"/>
    </row>
    <row r="62" spans="1:12">
      <c r="A62"/>
      <c r="B62"/>
      <c r="C62"/>
      <c r="D62"/>
      <c r="E62"/>
      <c r="F62"/>
      <c r="G62"/>
      <c r="H62"/>
      <c r="I62"/>
      <c r="J62"/>
      <c r="K62"/>
      <c r="L62" s="1120"/>
    </row>
    <row r="63" spans="1:12">
      <c r="A63"/>
      <c r="B63"/>
      <c r="C63"/>
      <c r="D63"/>
      <c r="E63"/>
      <c r="F63"/>
      <c r="G63"/>
      <c r="H63"/>
      <c r="I63"/>
      <c r="J63"/>
      <c r="K63"/>
      <c r="L63" s="1120"/>
    </row>
    <row r="64" spans="1:12">
      <c r="A64"/>
      <c r="B64"/>
      <c r="C64"/>
      <c r="D64"/>
      <c r="E64"/>
      <c r="F64"/>
      <c r="G64"/>
      <c r="H64"/>
      <c r="I64"/>
      <c r="J64"/>
      <c r="K64"/>
      <c r="L64" s="1120"/>
    </row>
    <row r="65" spans="1:12">
      <c r="A65"/>
      <c r="B65"/>
      <c r="C65"/>
      <c r="D65"/>
      <c r="E65"/>
      <c r="F65"/>
      <c r="G65"/>
      <c r="H65"/>
      <c r="I65"/>
      <c r="J65"/>
      <c r="K65"/>
      <c r="L65" s="1120"/>
    </row>
    <row r="66" spans="1:12">
      <c r="A66"/>
      <c r="B66"/>
      <c r="C66"/>
      <c r="D66"/>
      <c r="E66"/>
      <c r="F66"/>
      <c r="G66"/>
      <c r="H66"/>
      <c r="I66"/>
      <c r="J66"/>
      <c r="K66"/>
      <c r="L66" s="1120"/>
    </row>
    <row r="67" spans="1:12">
      <c r="A67"/>
      <c r="B67"/>
      <c r="C67"/>
      <c r="D67"/>
      <c r="E67"/>
      <c r="F67"/>
      <c r="G67"/>
      <c r="H67"/>
      <c r="I67"/>
      <c r="J67"/>
      <c r="K67"/>
      <c r="L67" s="1120"/>
    </row>
    <row r="68" spans="1:12">
      <c r="A68"/>
      <c r="B68"/>
      <c r="C68"/>
      <c r="D68"/>
      <c r="E68"/>
      <c r="F68"/>
      <c r="G68"/>
      <c r="H68"/>
      <c r="I68"/>
      <c r="J68"/>
      <c r="K68"/>
      <c r="L68" s="1120"/>
    </row>
    <row r="69" spans="1:12">
      <c r="A69"/>
      <c r="B69"/>
      <c r="C69"/>
      <c r="D69"/>
      <c r="E69"/>
      <c r="F69"/>
      <c r="G69"/>
      <c r="H69"/>
      <c r="I69"/>
      <c r="J69"/>
      <c r="K69"/>
      <c r="L69" s="1120"/>
    </row>
    <row r="70" spans="1:12">
      <c r="A70"/>
      <c r="B70"/>
      <c r="C70"/>
      <c r="D70"/>
      <c r="E70"/>
      <c r="F70"/>
      <c r="G70"/>
      <c r="H70"/>
      <c r="I70"/>
      <c r="J70"/>
      <c r="K70"/>
      <c r="L70" s="1120"/>
    </row>
    <row r="71" spans="1:12">
      <c r="A71"/>
      <c r="B71"/>
      <c r="C71"/>
      <c r="D71"/>
      <c r="E71"/>
      <c r="F71"/>
      <c r="G71"/>
      <c r="H71"/>
      <c r="I71"/>
      <c r="J71"/>
      <c r="K71"/>
      <c r="L71" s="1120"/>
    </row>
    <row r="72" spans="1:12">
      <c r="A72"/>
      <c r="B72"/>
      <c r="C72"/>
      <c r="D72"/>
      <c r="E72"/>
      <c r="F72"/>
      <c r="G72"/>
      <c r="H72"/>
      <c r="I72"/>
      <c r="J72"/>
      <c r="K72"/>
      <c r="L72" s="112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120"/>
      <c r="K75" s="1120"/>
    </row>
    <row r="76" spans="1:12">
      <c r="A76"/>
      <c r="B76"/>
      <c r="C76"/>
      <c r="D76"/>
      <c r="E76"/>
      <c r="F76"/>
      <c r="G76"/>
      <c r="H76"/>
      <c r="I76"/>
      <c r="J76" s="1120"/>
      <c r="K76" s="1120"/>
    </row>
    <row r="77" spans="1:12">
      <c r="A77"/>
      <c r="B77"/>
      <c r="C77"/>
      <c r="D77"/>
      <c r="E77"/>
      <c r="F77"/>
      <c r="G77"/>
      <c r="H77"/>
      <c r="I77"/>
      <c r="J77" s="1120"/>
      <c r="K77" s="1120"/>
    </row>
    <row r="78" spans="1:12">
      <c r="A78"/>
      <c r="B78"/>
      <c r="C78"/>
      <c r="D78"/>
      <c r="E78"/>
      <c r="F78"/>
      <c r="G78"/>
      <c r="H78"/>
      <c r="I78"/>
      <c r="J78" s="1120"/>
      <c r="K78" s="1120"/>
    </row>
    <row r="79" spans="1:12">
      <c r="A79"/>
      <c r="B79"/>
      <c r="C79"/>
      <c r="D79"/>
      <c r="E79"/>
      <c r="F79"/>
      <c r="G79"/>
      <c r="H79"/>
      <c r="I79"/>
      <c r="J79" s="1120"/>
      <c r="K79" s="1120"/>
    </row>
    <row r="80" spans="1:12">
      <c r="A80"/>
      <c r="B80"/>
      <c r="C80"/>
      <c r="D80"/>
      <c r="E80"/>
      <c r="F80"/>
      <c r="G80"/>
      <c r="H80"/>
      <c r="I80"/>
      <c r="J80" s="1120"/>
      <c r="K80" s="1120"/>
    </row>
    <row r="81" spans="1:11">
      <c r="A81"/>
      <c r="B81"/>
      <c r="C81"/>
      <c r="D81"/>
      <c r="E81"/>
      <c r="F81"/>
      <c r="G81"/>
      <c r="H81"/>
      <c r="I81"/>
      <c r="J81" s="1120"/>
      <c r="K81" s="1120"/>
    </row>
    <row r="82" spans="1:11">
      <c r="A82"/>
      <c r="B82"/>
      <c r="C82"/>
      <c r="D82"/>
      <c r="E82"/>
      <c r="F82"/>
      <c r="G82"/>
      <c r="H82"/>
      <c r="I82"/>
      <c r="J82" s="1120"/>
      <c r="K82" s="1120"/>
    </row>
    <row r="83" spans="1:11">
      <c r="A83"/>
      <c r="B83"/>
      <c r="C83"/>
      <c r="D83"/>
      <c r="E83"/>
      <c r="F83"/>
      <c r="G83"/>
      <c r="H83"/>
      <c r="I83"/>
      <c r="J83" s="1120"/>
      <c r="K83" s="1120"/>
    </row>
    <row r="84" spans="1:11">
      <c r="A84"/>
      <c r="B84"/>
      <c r="C84"/>
      <c r="D84"/>
      <c r="E84"/>
      <c r="F84"/>
      <c r="G84"/>
      <c r="H84"/>
      <c r="I84"/>
      <c r="J84" s="1120"/>
      <c r="K84" s="1120"/>
    </row>
    <row r="85" spans="1:11">
      <c r="A85"/>
      <c r="B85"/>
      <c r="C85"/>
      <c r="D85"/>
      <c r="E85"/>
      <c r="F85"/>
      <c r="G85"/>
      <c r="H85"/>
      <c r="I85"/>
      <c r="J85" s="1120"/>
      <c r="K85" s="1120"/>
    </row>
    <row r="86" spans="1:11">
      <c r="A86"/>
      <c r="B86"/>
      <c r="C86"/>
      <c r="D86"/>
      <c r="E86"/>
      <c r="F86"/>
      <c r="G86"/>
      <c r="H86"/>
      <c r="I86"/>
      <c r="J86" s="1120"/>
      <c r="K86" s="1120"/>
    </row>
    <row r="87" spans="1:11">
      <c r="A87"/>
      <c r="B87"/>
      <c r="C87"/>
      <c r="D87"/>
      <c r="E87"/>
      <c r="F87"/>
      <c r="G87"/>
      <c r="H87"/>
      <c r="I87"/>
      <c r="J87" s="1120"/>
      <c r="K87" s="1120"/>
    </row>
    <row r="88" spans="1:11">
      <c r="A88"/>
      <c r="B88"/>
      <c r="C88"/>
      <c r="D88"/>
      <c r="E88"/>
      <c r="F88"/>
      <c r="G88"/>
      <c r="H88"/>
      <c r="I88"/>
      <c r="J88" s="1120"/>
      <c r="K88" s="1120"/>
    </row>
    <row r="89" spans="1:11">
      <c r="A89"/>
      <c r="B89"/>
      <c r="C89"/>
      <c r="D89"/>
      <c r="E89"/>
      <c r="F89"/>
      <c r="G89"/>
      <c r="H89"/>
      <c r="I89"/>
      <c r="J89" s="1120"/>
      <c r="K89" s="1120"/>
    </row>
    <row r="90" spans="1:11">
      <c r="A90"/>
      <c r="B90"/>
      <c r="C90"/>
      <c r="D90"/>
      <c r="E90"/>
      <c r="F90"/>
      <c r="G90"/>
      <c r="H90"/>
      <c r="I90"/>
      <c r="J90" s="1120"/>
      <c r="K90" s="1120"/>
    </row>
    <row r="91" spans="1:11">
      <c r="A91"/>
      <c r="B91"/>
      <c r="C91"/>
      <c r="D91"/>
      <c r="E91"/>
      <c r="F91"/>
      <c r="G91"/>
      <c r="H91"/>
      <c r="I91"/>
      <c r="J91" s="1120"/>
      <c r="K91" s="1120"/>
    </row>
    <row r="92" spans="1:11">
      <c r="A92"/>
      <c r="B92"/>
      <c r="C92"/>
      <c r="D92"/>
      <c r="E92"/>
      <c r="F92"/>
      <c r="G92"/>
      <c r="H92"/>
      <c r="I92"/>
      <c r="J92" s="1120"/>
      <c r="K92" s="1120"/>
    </row>
    <row r="93" spans="1:11">
      <c r="A93"/>
      <c r="B93"/>
      <c r="C93"/>
      <c r="D93"/>
      <c r="E93"/>
      <c r="F93"/>
      <c r="G93"/>
      <c r="H93"/>
      <c r="I93"/>
      <c r="J93" s="1120"/>
      <c r="K93" s="1120"/>
    </row>
    <row r="94" spans="1:11">
      <c r="A94"/>
      <c r="B94"/>
      <c r="C94"/>
      <c r="D94"/>
      <c r="E94"/>
      <c r="F94"/>
      <c r="G94"/>
      <c r="H94"/>
      <c r="I94"/>
      <c r="J94" s="1120"/>
      <c r="K94" s="1120"/>
    </row>
    <row r="95" spans="1:11">
      <c r="A95"/>
      <c r="B95"/>
      <c r="C95"/>
      <c r="D95"/>
      <c r="E95"/>
      <c r="F95"/>
      <c r="G95"/>
      <c r="H95"/>
      <c r="I95"/>
      <c r="J95" s="1120"/>
      <c r="K95" s="1120"/>
    </row>
    <row r="96" spans="1:11">
      <c r="A96"/>
      <c r="B96"/>
      <c r="C96"/>
      <c r="D96"/>
      <c r="E96"/>
      <c r="F96"/>
      <c r="G96"/>
      <c r="H96"/>
      <c r="I96"/>
      <c r="J96" s="1120"/>
      <c r="K96" s="1120"/>
    </row>
    <row r="97" spans="1:11">
      <c r="A97"/>
      <c r="B97"/>
      <c r="C97"/>
      <c r="D97"/>
      <c r="E97"/>
      <c r="F97"/>
      <c r="G97"/>
      <c r="H97"/>
      <c r="I97"/>
      <c r="J97" s="1120"/>
      <c r="K97" s="1120"/>
    </row>
    <row r="98" spans="1:11">
      <c r="A98"/>
      <c r="B98"/>
      <c r="C98"/>
      <c r="D98"/>
      <c r="E98"/>
      <c r="F98"/>
      <c r="G98"/>
      <c r="H98"/>
      <c r="I98"/>
      <c r="J98" s="1120"/>
      <c r="K98" s="1120"/>
    </row>
    <row r="99" spans="1:11">
      <c r="A99"/>
      <c r="B99"/>
      <c r="C99"/>
      <c r="D99"/>
      <c r="E99"/>
      <c r="F99"/>
      <c r="G99"/>
      <c r="H99"/>
      <c r="I99"/>
      <c r="J99" s="1120"/>
      <c r="K99" s="1120"/>
    </row>
    <row r="100" spans="1:11">
      <c r="A100"/>
      <c r="B100"/>
      <c r="C100"/>
      <c r="D100"/>
      <c r="E100"/>
      <c r="F100"/>
      <c r="G100"/>
      <c r="H100"/>
      <c r="I100"/>
      <c r="J100" s="1120"/>
      <c r="K100" s="1120"/>
    </row>
    <row r="101" spans="1:11">
      <c r="A101"/>
      <c r="B101"/>
      <c r="C101"/>
      <c r="D101"/>
      <c r="E101"/>
      <c r="F101"/>
      <c r="G101"/>
      <c r="H101"/>
      <c r="I101"/>
      <c r="J101" s="1120"/>
      <c r="K101" s="1120"/>
    </row>
    <row r="102" spans="1:11">
      <c r="A102"/>
      <c r="B102"/>
      <c r="C102"/>
      <c r="D102"/>
      <c r="E102"/>
      <c r="F102"/>
      <c r="G102"/>
      <c r="H102"/>
      <c r="I102"/>
      <c r="J102" s="1120"/>
      <c r="K102" s="1120"/>
    </row>
    <row r="103" spans="1:11">
      <c r="A103"/>
      <c r="B103"/>
      <c r="C103"/>
      <c r="D103"/>
      <c r="E103"/>
      <c r="F103"/>
      <c r="G103"/>
      <c r="H103"/>
      <c r="I103"/>
      <c r="J103" s="1120"/>
      <c r="K103" s="1120"/>
    </row>
    <row r="104" spans="1:11">
      <c r="A104"/>
      <c r="B104"/>
      <c r="C104"/>
      <c r="D104"/>
      <c r="E104"/>
      <c r="F104"/>
      <c r="G104"/>
      <c r="H104"/>
      <c r="I104"/>
      <c r="J104" s="1120"/>
      <c r="K104" s="1120"/>
    </row>
    <row r="105" spans="1:11">
      <c r="A105"/>
      <c r="B105"/>
      <c r="C105"/>
      <c r="D105"/>
      <c r="E105"/>
      <c r="F105"/>
      <c r="G105"/>
      <c r="H105"/>
      <c r="I105"/>
      <c r="J105" s="1120"/>
      <c r="K105" s="1120"/>
    </row>
    <row r="106" spans="1:11">
      <c r="A106"/>
      <c r="B106"/>
      <c r="C106"/>
      <c r="D106"/>
      <c r="E106"/>
      <c r="F106"/>
      <c r="G106"/>
      <c r="H106"/>
      <c r="I106"/>
      <c r="J106" s="1120"/>
      <c r="K106" s="1120"/>
    </row>
    <row r="107" spans="1:11">
      <c r="A107"/>
      <c r="B107"/>
      <c r="C107"/>
      <c r="D107"/>
      <c r="E107"/>
      <c r="F107"/>
      <c r="G107"/>
      <c r="H107"/>
      <c r="I107"/>
      <c r="J107" s="1120"/>
      <c r="K107" s="1120"/>
    </row>
    <row r="108" spans="1:11">
      <c r="A108"/>
      <c r="B108"/>
      <c r="C108"/>
      <c r="D108"/>
      <c r="E108"/>
      <c r="F108"/>
      <c r="G108"/>
      <c r="H108"/>
      <c r="I108"/>
      <c r="J108" s="1120"/>
      <c r="K108" s="1120"/>
    </row>
    <row r="109" spans="1:11">
      <c r="A109"/>
      <c r="B109"/>
      <c r="C109"/>
      <c r="D109"/>
      <c r="E109"/>
      <c r="F109"/>
      <c r="G109"/>
      <c r="H109"/>
      <c r="I109"/>
      <c r="J109" s="1120"/>
      <c r="K109" s="1120"/>
    </row>
    <row r="110" spans="1:11">
      <c r="A110"/>
      <c r="B110"/>
      <c r="C110"/>
      <c r="D110"/>
      <c r="E110"/>
      <c r="F110"/>
      <c r="G110"/>
      <c r="H110"/>
      <c r="I110"/>
      <c r="J110" s="1120"/>
      <c r="K110" s="1120"/>
    </row>
    <row r="111" spans="1:11">
      <c r="A111"/>
      <c r="B111"/>
      <c r="C111"/>
      <c r="D111"/>
      <c r="E111"/>
      <c r="F111"/>
      <c r="G111"/>
      <c r="H111"/>
      <c r="I111"/>
      <c r="J111" s="1120"/>
      <c r="K111" s="1120"/>
    </row>
    <row r="112" spans="1:11">
      <c r="A112"/>
      <c r="B112"/>
      <c r="C112"/>
      <c r="D112"/>
      <c r="E112"/>
      <c r="F112"/>
      <c r="G112"/>
      <c r="H112"/>
      <c r="I112"/>
      <c r="J112" s="1120"/>
      <c r="K112" s="1120"/>
    </row>
    <row r="113" spans="1:11">
      <c r="A113"/>
      <c r="B113"/>
      <c r="C113"/>
      <c r="D113"/>
      <c r="E113"/>
      <c r="F113"/>
      <c r="G113"/>
      <c r="H113"/>
      <c r="I113"/>
      <c r="J113" s="1120"/>
      <c r="K113" s="1120"/>
    </row>
    <row r="114" spans="1:11">
      <c r="A114"/>
      <c r="B114"/>
      <c r="C114"/>
      <c r="D114"/>
      <c r="E114"/>
      <c r="F114"/>
      <c r="G114"/>
      <c r="H114"/>
      <c r="I114"/>
      <c r="J114" s="1120"/>
      <c r="K114" s="1120"/>
    </row>
    <row r="115" spans="1:11">
      <c r="A115"/>
      <c r="B115"/>
      <c r="C115"/>
      <c r="D115"/>
      <c r="E115"/>
      <c r="F115"/>
      <c r="G115"/>
      <c r="H115"/>
      <c r="I115"/>
      <c r="J115" s="1120"/>
      <c r="K115" s="1120"/>
    </row>
    <row r="116" spans="1:11">
      <c r="A116"/>
      <c r="B116"/>
      <c r="C116"/>
      <c r="D116"/>
      <c r="E116"/>
      <c r="F116"/>
      <c r="G116"/>
      <c r="H116"/>
      <c r="I116"/>
      <c r="J116" s="1120"/>
      <c r="K116" s="1120"/>
    </row>
    <row r="117" spans="1:11">
      <c r="A117"/>
      <c r="B117"/>
      <c r="C117"/>
      <c r="D117"/>
      <c r="E117"/>
      <c r="F117"/>
      <c r="G117"/>
      <c r="H117"/>
      <c r="I117"/>
      <c r="J117" s="1120"/>
      <c r="K117" s="1120"/>
    </row>
    <row r="118" spans="1:11">
      <c r="A118"/>
      <c r="B118"/>
      <c r="C118"/>
      <c r="D118"/>
      <c r="E118"/>
      <c r="F118"/>
      <c r="G118"/>
      <c r="H118"/>
      <c r="I118"/>
      <c r="J118" s="1120"/>
      <c r="K118" s="1120"/>
    </row>
    <row r="119" spans="1:11">
      <c r="A119"/>
      <c r="B119"/>
      <c r="C119"/>
      <c r="D119"/>
      <c r="E119"/>
      <c r="F119"/>
      <c r="G119"/>
      <c r="H119"/>
      <c r="I119"/>
      <c r="J119" s="1120"/>
      <c r="K119" s="1120"/>
    </row>
    <row r="120" spans="1:11">
      <c r="A120"/>
      <c r="B120"/>
      <c r="C120"/>
      <c r="D120"/>
      <c r="E120"/>
      <c r="F120"/>
      <c r="G120"/>
      <c r="H120"/>
      <c r="I120"/>
      <c r="J120" s="1120"/>
      <c r="K120" s="1120"/>
    </row>
    <row r="121" spans="1:11">
      <c r="A121"/>
      <c r="B121"/>
      <c r="C121"/>
      <c r="D121"/>
      <c r="E121"/>
      <c r="F121"/>
      <c r="G121"/>
      <c r="H121"/>
      <c r="I121"/>
      <c r="J121" s="1120"/>
      <c r="K121" s="1120"/>
    </row>
    <row r="122" spans="1:11">
      <c r="A122"/>
      <c r="B122"/>
      <c r="C122"/>
      <c r="D122"/>
      <c r="E122"/>
      <c r="F122"/>
      <c r="G122"/>
      <c r="H122"/>
      <c r="I122"/>
      <c r="J122" s="1120"/>
      <c r="K122" s="1120"/>
    </row>
    <row r="123" spans="1:11">
      <c r="A123"/>
      <c r="B123"/>
      <c r="C123"/>
      <c r="D123"/>
      <c r="E123"/>
      <c r="F123"/>
      <c r="G123"/>
      <c r="H123"/>
      <c r="I123"/>
      <c r="J123" s="1120"/>
      <c r="K123" s="1120"/>
    </row>
    <row r="124" spans="1:11">
      <c r="A124"/>
      <c r="B124"/>
      <c r="C124"/>
      <c r="D124"/>
      <c r="E124"/>
      <c r="F124"/>
      <c r="G124"/>
      <c r="H124"/>
      <c r="I124"/>
      <c r="J124" s="1120"/>
      <c r="K124" s="1120"/>
    </row>
    <row r="125" spans="1:11">
      <c r="A125"/>
      <c r="B125"/>
      <c r="C125"/>
      <c r="D125"/>
      <c r="E125"/>
      <c r="F125"/>
      <c r="G125"/>
      <c r="H125"/>
      <c r="I125"/>
      <c r="J125" s="1120"/>
      <c r="K125" s="1120"/>
    </row>
    <row r="126" spans="1:11">
      <c r="A126"/>
      <c r="B126"/>
      <c r="C126"/>
      <c r="D126"/>
      <c r="E126"/>
      <c r="F126"/>
      <c r="G126"/>
      <c r="H126"/>
      <c r="I126"/>
      <c r="J126" s="1120"/>
      <c r="K126" s="1120"/>
    </row>
    <row r="127" spans="1:11">
      <c r="A127"/>
      <c r="B127"/>
      <c r="C127"/>
      <c r="D127"/>
      <c r="E127"/>
      <c r="F127"/>
      <c r="G127"/>
      <c r="H127"/>
      <c r="I127"/>
      <c r="J127" s="1120"/>
      <c r="K127" s="1120"/>
    </row>
    <row r="128" spans="1:11">
      <c r="A128"/>
      <c r="B128"/>
      <c r="C128"/>
      <c r="D128"/>
      <c r="E128"/>
      <c r="F128"/>
      <c r="G128"/>
      <c r="H128"/>
      <c r="I128"/>
      <c r="J128" s="1120"/>
      <c r="K128" s="1120"/>
    </row>
    <row r="129" spans="1:11">
      <c r="A129"/>
      <c r="B129"/>
      <c r="C129"/>
      <c r="D129"/>
      <c r="E129"/>
      <c r="F129"/>
      <c r="G129"/>
      <c r="H129"/>
      <c r="I129"/>
      <c r="J129" s="1120"/>
      <c r="K129" s="1120"/>
    </row>
    <row r="130" spans="1:11">
      <c r="A130"/>
      <c r="B130"/>
      <c r="C130"/>
      <c r="D130"/>
      <c r="E130"/>
      <c r="F130"/>
      <c r="G130"/>
      <c r="H130"/>
      <c r="I130"/>
      <c r="J130" s="1120"/>
      <c r="K130" s="1120"/>
    </row>
    <row r="131" spans="1:11">
      <c r="A131"/>
      <c r="B131"/>
      <c r="C131"/>
      <c r="D131"/>
      <c r="E131"/>
      <c r="F131"/>
      <c r="G131"/>
      <c r="H131"/>
      <c r="I131"/>
      <c r="J131" s="1120"/>
      <c r="K131" s="1120"/>
    </row>
    <row r="132" spans="1:11">
      <c r="A132"/>
      <c r="B132"/>
      <c r="C132"/>
      <c r="D132"/>
      <c r="E132"/>
      <c r="F132"/>
      <c r="G132"/>
      <c r="H132"/>
      <c r="I132"/>
      <c r="J132" s="1120"/>
      <c r="K132" s="1120"/>
    </row>
    <row r="133" spans="1:11">
      <c r="A133"/>
      <c r="B133"/>
      <c r="C133"/>
      <c r="D133"/>
      <c r="E133"/>
      <c r="F133"/>
      <c r="G133"/>
      <c r="H133"/>
      <c r="I133"/>
      <c r="J133" s="1120"/>
      <c r="K133" s="1120"/>
    </row>
    <row r="134" spans="1:11">
      <c r="A134"/>
      <c r="B134"/>
      <c r="C134"/>
      <c r="D134"/>
      <c r="E134"/>
      <c r="F134"/>
      <c r="G134"/>
      <c r="H134"/>
      <c r="I134"/>
      <c r="J134" s="1120"/>
      <c r="K134" s="1120"/>
    </row>
    <row r="135" spans="1:11">
      <c r="A135"/>
      <c r="B135"/>
      <c r="C135"/>
      <c r="D135"/>
      <c r="E135"/>
      <c r="F135"/>
      <c r="G135"/>
      <c r="H135"/>
      <c r="I135"/>
      <c r="J135" s="1120"/>
      <c r="K135" s="1120"/>
    </row>
    <row r="136" spans="1:11">
      <c r="A136"/>
      <c r="B136"/>
      <c r="C136"/>
      <c r="D136"/>
      <c r="E136"/>
      <c r="F136"/>
      <c r="G136"/>
      <c r="H136"/>
      <c r="I136"/>
      <c r="J136" s="1120"/>
      <c r="K136" s="1120"/>
    </row>
    <row r="137" spans="1:11">
      <c r="A137"/>
      <c r="B137"/>
      <c r="C137"/>
      <c r="D137"/>
      <c r="E137"/>
      <c r="F137"/>
      <c r="G137"/>
      <c r="H137"/>
      <c r="I137"/>
      <c r="J137" s="1120"/>
      <c r="K137" s="1120"/>
    </row>
    <row r="138" spans="1:11">
      <c r="A138"/>
      <c r="B138"/>
      <c r="C138"/>
      <c r="D138"/>
      <c r="E138"/>
      <c r="F138"/>
      <c r="G138"/>
      <c r="H138"/>
      <c r="I138"/>
      <c r="J138" s="1120"/>
      <c r="K138" s="1120"/>
    </row>
    <row r="139" spans="1:11">
      <c r="A139"/>
      <c r="B139"/>
      <c r="C139"/>
      <c r="D139"/>
      <c r="E139"/>
      <c r="F139"/>
      <c r="G139"/>
      <c r="H139"/>
      <c r="I139"/>
      <c r="J139" s="1120"/>
      <c r="K139" s="1120"/>
    </row>
    <row r="140" spans="1:11">
      <c r="A140"/>
      <c r="B140"/>
      <c r="C140"/>
      <c r="D140"/>
      <c r="E140"/>
      <c r="F140"/>
      <c r="G140"/>
      <c r="H140"/>
      <c r="I140"/>
      <c r="J140" s="1120"/>
      <c r="K140" s="1120"/>
    </row>
    <row r="141" spans="1:11">
      <c r="A141"/>
      <c r="B141"/>
      <c r="C141"/>
      <c r="D141"/>
      <c r="E141"/>
      <c r="F141"/>
      <c r="G141"/>
      <c r="H141"/>
      <c r="I141"/>
      <c r="J141" s="1120"/>
      <c r="K141" s="1120"/>
    </row>
    <row r="142" spans="1:11">
      <c r="A142"/>
      <c r="B142"/>
      <c r="C142"/>
      <c r="D142"/>
      <c r="E142"/>
      <c r="F142"/>
      <c r="G142"/>
      <c r="H142"/>
      <c r="I142"/>
      <c r="J142" s="1120"/>
      <c r="K142" s="1120"/>
    </row>
    <row r="143" spans="1:11">
      <c r="A143"/>
      <c r="B143"/>
      <c r="C143"/>
      <c r="D143"/>
      <c r="E143"/>
      <c r="F143"/>
      <c r="G143"/>
      <c r="H143"/>
      <c r="I143"/>
      <c r="J143" s="1120"/>
      <c r="K143" s="1120"/>
    </row>
    <row r="144" spans="1:11">
      <c r="A144"/>
      <c r="B144"/>
      <c r="C144"/>
      <c r="D144"/>
      <c r="E144"/>
      <c r="F144"/>
      <c r="G144"/>
      <c r="H144"/>
      <c r="I144"/>
      <c r="J144" s="1120"/>
      <c r="K144" s="1120"/>
    </row>
    <row r="145" spans="1:11">
      <c r="A145"/>
      <c r="B145"/>
      <c r="C145"/>
      <c r="D145"/>
      <c r="E145"/>
      <c r="F145"/>
      <c r="G145"/>
      <c r="H145"/>
      <c r="I145"/>
      <c r="J145" s="1120"/>
      <c r="K145" s="1120"/>
    </row>
    <row r="146" spans="1:11">
      <c r="A146"/>
      <c r="B146"/>
      <c r="C146"/>
      <c r="D146"/>
      <c r="E146"/>
      <c r="F146"/>
      <c r="G146"/>
      <c r="H146"/>
      <c r="I146"/>
      <c r="J146" s="1120"/>
      <c r="K146" s="1120"/>
    </row>
    <row r="147" spans="1:11">
      <c r="A147"/>
      <c r="B147"/>
      <c r="C147"/>
      <c r="D147"/>
      <c r="E147"/>
      <c r="F147"/>
      <c r="G147"/>
      <c r="H147"/>
      <c r="I147"/>
      <c r="J147" s="1120"/>
      <c r="K147" s="1120"/>
    </row>
    <row r="148" spans="1:11">
      <c r="A148" s="1120"/>
      <c r="B148" s="1120"/>
      <c r="C148" s="1120"/>
      <c r="D148" s="1120"/>
      <c r="E148" s="1120"/>
      <c r="F148" s="1120"/>
      <c r="G148" s="1120"/>
      <c r="H148" s="1120"/>
      <c r="I148" s="1120"/>
      <c r="J148" s="1120"/>
      <c r="K148" s="1120"/>
    </row>
    <row r="149" spans="1:11">
      <c r="A149" s="1120"/>
      <c r="B149" s="1120"/>
      <c r="C149" s="1120"/>
      <c r="D149" s="1120"/>
      <c r="E149" s="1120"/>
      <c r="F149" s="1120"/>
      <c r="G149" s="1120"/>
      <c r="H149" s="1120"/>
      <c r="I149" s="1120"/>
      <c r="J149" s="1120"/>
      <c r="K149" s="1120"/>
    </row>
    <row r="150" spans="1:11">
      <c r="A150" s="1120"/>
      <c r="B150" s="1120"/>
      <c r="C150" s="1120"/>
      <c r="D150" s="1120"/>
      <c r="E150" s="1120"/>
      <c r="F150" s="1120"/>
      <c r="G150" s="1120"/>
      <c r="H150" s="1120"/>
      <c r="I150" s="1120"/>
      <c r="J150" s="1120"/>
      <c r="K150" s="1120"/>
    </row>
    <row r="151" spans="1:11">
      <c r="A151" s="1120"/>
      <c r="B151" s="1120"/>
      <c r="C151" s="1120"/>
      <c r="D151" s="1120"/>
      <c r="E151" s="1120"/>
      <c r="F151" s="1120"/>
      <c r="G151" s="1120"/>
      <c r="H151" s="1120"/>
      <c r="I151" s="1120"/>
      <c r="J151" s="1120"/>
      <c r="K151" s="1120"/>
    </row>
    <row r="152" spans="1:11">
      <c r="A152" s="1120"/>
      <c r="B152" s="1120"/>
      <c r="C152" s="1120"/>
      <c r="D152" s="1120"/>
      <c r="E152" s="1120"/>
      <c r="F152" s="1120"/>
      <c r="G152" s="1120"/>
      <c r="H152" s="1120"/>
      <c r="I152" s="1120"/>
      <c r="J152" s="1120"/>
      <c r="K152" s="1120"/>
    </row>
    <row r="153" spans="1:11">
      <c r="A153" s="1120"/>
      <c r="B153" s="1120"/>
      <c r="C153" s="1120"/>
      <c r="D153" s="1120"/>
      <c r="E153" s="1120"/>
      <c r="F153" s="1120"/>
      <c r="G153" s="1120"/>
      <c r="H153" s="1120"/>
      <c r="I153" s="1120"/>
      <c r="J153" s="1120"/>
      <c r="K153" s="1120"/>
    </row>
    <row r="154" spans="1:11">
      <c r="A154" s="1120"/>
      <c r="B154" s="1120"/>
      <c r="C154" s="1120"/>
      <c r="D154" s="1120"/>
      <c r="E154" s="1120"/>
      <c r="F154" s="1120"/>
      <c r="G154" s="1120"/>
      <c r="H154" s="1120"/>
      <c r="I154" s="1120"/>
      <c r="J154" s="1120"/>
      <c r="K154" s="1120"/>
    </row>
    <row r="155" spans="1:11">
      <c r="A155" s="1120"/>
      <c r="B155" s="1120"/>
      <c r="C155" s="1120"/>
      <c r="D155" s="1120"/>
      <c r="E155" s="1120"/>
      <c r="F155" s="1120"/>
      <c r="G155" s="1120"/>
      <c r="H155" s="1120"/>
      <c r="I155" s="1120"/>
      <c r="J155" s="1120"/>
      <c r="K155" s="1120"/>
    </row>
    <row r="156" spans="1:11">
      <c r="A156" s="1120"/>
      <c r="B156" s="1120"/>
      <c r="C156" s="1120"/>
      <c r="D156" s="1120"/>
      <c r="E156" s="1120"/>
      <c r="F156" s="1120"/>
      <c r="G156" s="1120"/>
      <c r="H156" s="1120"/>
      <c r="I156" s="1120"/>
      <c r="J156" s="1120"/>
      <c r="K156" s="1120"/>
    </row>
    <row r="157" spans="1:11">
      <c r="A157" s="1120"/>
      <c r="B157" s="1120"/>
      <c r="C157" s="1120"/>
      <c r="D157" s="1120"/>
      <c r="E157" s="1120"/>
      <c r="F157" s="1120"/>
      <c r="G157" s="1120"/>
      <c r="H157" s="1120"/>
      <c r="I157" s="1120"/>
      <c r="J157" s="1120"/>
      <c r="K157" s="1120"/>
    </row>
    <row r="158" spans="1:11">
      <c r="A158" s="1120"/>
      <c r="B158" s="1120"/>
      <c r="C158" s="1120"/>
      <c r="D158" s="1120"/>
      <c r="E158" s="1120"/>
      <c r="F158" s="1120"/>
      <c r="G158" s="1120"/>
      <c r="H158" s="1120"/>
      <c r="I158" s="1120"/>
      <c r="J158" s="1120"/>
      <c r="K158" s="1120"/>
    </row>
    <row r="159" spans="1:11">
      <c r="A159" s="1120"/>
      <c r="B159" s="1120"/>
      <c r="C159" s="1120"/>
      <c r="D159" s="1120"/>
      <c r="E159" s="1120"/>
      <c r="F159" s="1120"/>
      <c r="G159" s="1120"/>
      <c r="H159" s="1120"/>
      <c r="I159" s="1120"/>
      <c r="J159" s="1120"/>
      <c r="K159" s="1120"/>
    </row>
    <row r="160" spans="1:11">
      <c r="A160" s="1120"/>
      <c r="B160" s="1120"/>
      <c r="C160" s="1120"/>
      <c r="D160" s="1120"/>
      <c r="E160" s="1120"/>
      <c r="F160" s="1120"/>
      <c r="G160" s="1120"/>
      <c r="H160" s="1120"/>
      <c r="I160" s="1120"/>
      <c r="J160" s="1120"/>
      <c r="K160" s="1120"/>
    </row>
    <row r="161" spans="1:11">
      <c r="A161" s="1120"/>
      <c r="B161" s="1120"/>
      <c r="C161" s="1120"/>
      <c r="D161" s="1120"/>
      <c r="E161" s="1120"/>
      <c r="F161" s="1120"/>
      <c r="G161" s="1120"/>
      <c r="H161" s="1120"/>
      <c r="I161" s="1120"/>
      <c r="J161" s="1120"/>
      <c r="K161" s="1120"/>
    </row>
    <row r="162" spans="1:11">
      <c r="A162" s="1120"/>
      <c r="B162" s="1120"/>
      <c r="C162" s="1120"/>
      <c r="D162" s="1120"/>
      <c r="E162" s="1120"/>
      <c r="F162" s="1120"/>
      <c r="G162" s="1120"/>
      <c r="H162" s="1120"/>
      <c r="I162" s="1120"/>
      <c r="J162" s="1120"/>
      <c r="K162" s="1120"/>
    </row>
    <row r="163" spans="1:11">
      <c r="A163" s="1120"/>
      <c r="B163" s="1120"/>
      <c r="C163" s="1120"/>
      <c r="D163" s="1120"/>
      <c r="E163" s="1120"/>
      <c r="F163" s="1120"/>
      <c r="G163" s="1120"/>
      <c r="H163" s="1120"/>
      <c r="I163" s="1120"/>
      <c r="J163" s="1120"/>
      <c r="K163" s="1120"/>
    </row>
    <row r="164" spans="1:11">
      <c r="A164" s="1120"/>
      <c r="B164" s="1120"/>
      <c r="C164" s="1120"/>
      <c r="D164" s="1120"/>
      <c r="E164" s="1120"/>
      <c r="F164" s="1120"/>
      <c r="G164" s="1120"/>
      <c r="H164" s="1120"/>
      <c r="I164" s="1120"/>
      <c r="J164" s="1120"/>
      <c r="K164" s="1120"/>
    </row>
    <row r="165" spans="1:11">
      <c r="A165" s="1120"/>
      <c r="B165" s="1120"/>
      <c r="C165" s="1120"/>
      <c r="D165" s="1120"/>
      <c r="E165" s="1120"/>
      <c r="F165" s="1120"/>
      <c r="G165" s="1120"/>
      <c r="H165" s="1120"/>
      <c r="I165" s="1120"/>
      <c r="J165" s="1120"/>
      <c r="K165" s="1120"/>
    </row>
    <row r="166" spans="1:11">
      <c r="A166" s="1120"/>
      <c r="B166" s="1120"/>
      <c r="C166" s="1120"/>
      <c r="D166" s="1120"/>
      <c r="E166" s="1120"/>
      <c r="F166" s="1120"/>
      <c r="G166" s="1120"/>
      <c r="H166" s="1120"/>
      <c r="I166" s="1120"/>
      <c r="J166" s="1120"/>
      <c r="K166" s="1120"/>
    </row>
    <row r="167" spans="1:11">
      <c r="A167" s="1120"/>
      <c r="B167" s="1120"/>
      <c r="C167" s="1120"/>
      <c r="D167" s="1120"/>
      <c r="E167" s="1120"/>
      <c r="F167" s="1120"/>
      <c r="G167" s="1120"/>
      <c r="H167" s="1120"/>
      <c r="I167" s="1120"/>
      <c r="J167" s="1120"/>
      <c r="K167" s="1120"/>
    </row>
    <row r="168" spans="1:11">
      <c r="A168" s="1120"/>
      <c r="B168" s="1120"/>
      <c r="C168" s="1120"/>
      <c r="D168" s="1120"/>
      <c r="E168" s="1120"/>
      <c r="F168" s="1120"/>
      <c r="G168" s="1120"/>
      <c r="H168" s="1120"/>
      <c r="I168" s="1120"/>
      <c r="J168" s="1120"/>
      <c r="K168" s="1120"/>
    </row>
    <row r="169" spans="1:11">
      <c r="A169" s="1120"/>
      <c r="B169" s="1120"/>
      <c r="C169" s="1120"/>
      <c r="D169" s="1120"/>
      <c r="E169" s="1120"/>
      <c r="F169" s="1120"/>
      <c r="G169" s="1120"/>
      <c r="H169" s="1120"/>
      <c r="I169" s="1120"/>
      <c r="J169" s="1120"/>
      <c r="K169" s="1120"/>
    </row>
    <row r="170" spans="1:11">
      <c r="A170" s="1120"/>
      <c r="B170" s="1120"/>
      <c r="C170" s="1120"/>
      <c r="D170" s="1120"/>
      <c r="E170" s="1120"/>
      <c r="F170" s="1120"/>
      <c r="G170" s="1120"/>
      <c r="H170" s="1120"/>
      <c r="I170" s="1120"/>
      <c r="J170" s="1120"/>
      <c r="K170" s="1120"/>
    </row>
    <row r="171" spans="1:11">
      <c r="A171" s="1120"/>
      <c r="B171" s="1120"/>
      <c r="C171" s="1120"/>
      <c r="D171" s="1120"/>
      <c r="E171" s="1120"/>
      <c r="F171" s="1120"/>
      <c r="G171" s="1120"/>
      <c r="H171" s="1120"/>
      <c r="I171" s="1120"/>
      <c r="J171" s="1120"/>
      <c r="K171" s="1120"/>
    </row>
    <row r="172" spans="1:11">
      <c r="A172" s="1120"/>
      <c r="B172" s="1120"/>
      <c r="C172" s="1120"/>
      <c r="D172" s="1120"/>
      <c r="E172" s="1120"/>
      <c r="F172" s="1120"/>
      <c r="G172" s="1120"/>
      <c r="H172" s="1120"/>
      <c r="I172" s="1120"/>
      <c r="J172" s="1120"/>
      <c r="K172" s="1120"/>
    </row>
    <row r="173" spans="1:11">
      <c r="A173" s="1120"/>
      <c r="B173" s="1120"/>
      <c r="C173" s="1120"/>
      <c r="D173" s="1120"/>
      <c r="E173" s="1120"/>
      <c r="F173" s="1120"/>
      <c r="G173" s="1120"/>
      <c r="H173" s="1120"/>
      <c r="I173" s="1120"/>
      <c r="J173" s="1120"/>
      <c r="K173" s="1120"/>
    </row>
    <row r="174" spans="1:11">
      <c r="A174" s="1120"/>
      <c r="B174" s="1120"/>
      <c r="C174" s="1120"/>
      <c r="D174" s="1120"/>
      <c r="E174" s="1120"/>
      <c r="F174" s="1120"/>
      <c r="G174" s="1120"/>
      <c r="H174" s="1120"/>
      <c r="I174" s="1120"/>
      <c r="J174" s="1120"/>
      <c r="K174" s="1120"/>
    </row>
    <row r="175" spans="1:11">
      <c r="A175" s="1120"/>
      <c r="B175" s="1120"/>
      <c r="C175" s="1120"/>
      <c r="D175" s="1120"/>
      <c r="E175" s="1120"/>
      <c r="F175" s="1120"/>
      <c r="G175" s="1120"/>
      <c r="H175" s="1120"/>
      <c r="I175" s="1120"/>
      <c r="J175" s="1120"/>
      <c r="K175" s="1120"/>
    </row>
    <row r="176" spans="1:11">
      <c r="A176" s="1120"/>
      <c r="B176" s="1120"/>
      <c r="C176" s="1120"/>
      <c r="D176" s="1120"/>
      <c r="E176" s="1120"/>
      <c r="F176" s="1120"/>
      <c r="G176" s="1120"/>
      <c r="H176" s="1120"/>
      <c r="I176" s="1120"/>
      <c r="J176" s="1120"/>
      <c r="K176" s="1120"/>
    </row>
    <row r="177" spans="1:11">
      <c r="A177" s="1120"/>
      <c r="B177" s="1120"/>
      <c r="C177" s="1120"/>
      <c r="D177" s="1120"/>
      <c r="E177" s="1120"/>
      <c r="F177" s="1120"/>
      <c r="G177" s="1120"/>
      <c r="H177" s="1120"/>
      <c r="I177" s="1120"/>
      <c r="J177" s="1120"/>
      <c r="K177" s="1120"/>
    </row>
    <row r="178" spans="1:11">
      <c r="A178" s="1120"/>
      <c r="B178" s="1120"/>
      <c r="C178" s="1120"/>
      <c r="D178" s="1120"/>
      <c r="E178" s="1120"/>
      <c r="F178" s="1120"/>
      <c r="G178" s="1120"/>
      <c r="H178" s="1120"/>
      <c r="I178" s="1120"/>
      <c r="J178" s="1120"/>
      <c r="K178" s="1120"/>
    </row>
    <row r="179" spans="1:11">
      <c r="A179" s="1120"/>
      <c r="B179" s="1120"/>
      <c r="C179" s="1120"/>
      <c r="D179" s="1120"/>
      <c r="E179" s="1120"/>
      <c r="F179" s="1120"/>
      <c r="G179" s="1120"/>
      <c r="H179" s="1120"/>
      <c r="I179" s="1120"/>
      <c r="J179" s="1120"/>
      <c r="K179" s="1120"/>
    </row>
    <row r="180" spans="1:11">
      <c r="A180" s="1120"/>
      <c r="B180" s="1120"/>
      <c r="C180" s="1120"/>
      <c r="D180" s="1120"/>
      <c r="E180" s="1120"/>
      <c r="F180" s="1120"/>
      <c r="G180" s="1120"/>
      <c r="H180" s="1120"/>
      <c r="I180" s="1120"/>
      <c r="J180" s="1120"/>
      <c r="K180" s="1120"/>
    </row>
    <row r="181" spans="1:11">
      <c r="A181" s="1120"/>
      <c r="B181" s="1120"/>
      <c r="C181" s="1120"/>
      <c r="D181" s="1120"/>
      <c r="E181" s="1120"/>
      <c r="F181" s="1120"/>
      <c r="G181" s="1120"/>
      <c r="H181" s="1120"/>
      <c r="I181" s="1120"/>
      <c r="J181" s="1120"/>
      <c r="K181" s="1120"/>
    </row>
    <row r="182" spans="1:11">
      <c r="A182" s="1120"/>
      <c r="B182" s="1120"/>
      <c r="C182" s="1120"/>
      <c r="D182" s="1120"/>
      <c r="E182" s="1120"/>
      <c r="F182" s="1120"/>
      <c r="G182" s="1120"/>
      <c r="H182" s="1120"/>
      <c r="I182" s="1120"/>
      <c r="J182" s="1120"/>
      <c r="K182" s="1120"/>
    </row>
    <row r="183" spans="1:11">
      <c r="A183" s="1120"/>
      <c r="B183" s="1120"/>
      <c r="C183" s="1120"/>
      <c r="D183" s="1120"/>
      <c r="E183" s="1120"/>
      <c r="F183" s="1120"/>
      <c r="G183" s="1120"/>
      <c r="H183" s="1120"/>
      <c r="I183" s="1120"/>
      <c r="J183" s="1120"/>
      <c r="K183" s="1120"/>
    </row>
    <row r="184" spans="1:11">
      <c r="A184" s="1120"/>
      <c r="B184" s="1120"/>
      <c r="C184" s="1120"/>
      <c r="D184" s="1120"/>
      <c r="E184" s="1120"/>
      <c r="F184" s="1120"/>
      <c r="G184" s="1120"/>
      <c r="H184" s="1120"/>
      <c r="I184" s="1120"/>
      <c r="J184" s="1120"/>
      <c r="K184" s="1120"/>
    </row>
    <row r="185" spans="1:11">
      <c r="A185" s="1120"/>
      <c r="B185" s="1120"/>
      <c r="C185" s="1120"/>
      <c r="D185" s="1120"/>
      <c r="E185" s="1120"/>
      <c r="F185" s="1120"/>
      <c r="G185" s="1120"/>
      <c r="H185" s="1120"/>
      <c r="I185" s="1120"/>
      <c r="J185" s="1120"/>
      <c r="K185" s="1120"/>
    </row>
    <row r="186" spans="1:11">
      <c r="A186" s="1120"/>
      <c r="B186" s="1120"/>
      <c r="C186" s="1120"/>
      <c r="D186" s="1120"/>
      <c r="E186" s="1120"/>
      <c r="F186" s="1120"/>
      <c r="G186" s="1120"/>
      <c r="H186" s="1120"/>
      <c r="I186" s="1120"/>
      <c r="J186" s="1120"/>
      <c r="K186" s="1120"/>
    </row>
    <row r="187" spans="1:11">
      <c r="A187" s="1120"/>
      <c r="B187" s="1120"/>
      <c r="C187" s="1120"/>
      <c r="D187" s="1120"/>
      <c r="E187" s="1120"/>
      <c r="F187" s="1120"/>
      <c r="G187" s="1120"/>
      <c r="H187" s="1120"/>
      <c r="I187" s="1120"/>
      <c r="J187" s="1120"/>
      <c r="K187" s="1120"/>
    </row>
    <row r="188" spans="1:11">
      <c r="A188" s="1120"/>
      <c r="B188" s="1120"/>
      <c r="C188" s="1120"/>
      <c r="D188" s="1120"/>
      <c r="E188" s="1120"/>
      <c r="F188" s="1120"/>
      <c r="G188" s="1120"/>
      <c r="H188" s="1120"/>
      <c r="I188" s="1120"/>
      <c r="J188" s="1120"/>
      <c r="K188" s="1120"/>
    </row>
    <row r="189" spans="1:11">
      <c r="A189" s="1120"/>
      <c r="B189" s="1120"/>
      <c r="C189" s="1120"/>
      <c r="D189" s="1120"/>
      <c r="E189" s="1120"/>
      <c r="F189" s="1120"/>
      <c r="G189" s="1120"/>
      <c r="H189" s="1120"/>
      <c r="I189" s="1120"/>
      <c r="J189" s="1120"/>
      <c r="K189" s="1120"/>
    </row>
    <row r="190" spans="1:11">
      <c r="A190" s="1120"/>
      <c r="B190" s="1120"/>
      <c r="C190" s="1120"/>
      <c r="D190" s="1120"/>
      <c r="E190" s="1120"/>
      <c r="F190" s="1120"/>
      <c r="G190" s="1120"/>
      <c r="H190" s="1120"/>
      <c r="I190" s="1120"/>
      <c r="J190" s="1120"/>
      <c r="K190" s="1120"/>
    </row>
    <row r="191" spans="1:11">
      <c r="A191" s="1120"/>
      <c r="B191" s="1120"/>
      <c r="C191" s="1120"/>
      <c r="D191" s="1120"/>
      <c r="E191" s="1120"/>
      <c r="F191" s="1120"/>
      <c r="G191" s="1120"/>
      <c r="H191" s="1120"/>
      <c r="I191" s="1120"/>
      <c r="J191" s="1120"/>
      <c r="K191" s="1120"/>
    </row>
    <row r="192" spans="1:11">
      <c r="A192" s="1120"/>
      <c r="B192" s="1120"/>
      <c r="C192" s="1120"/>
      <c r="D192" s="1120"/>
      <c r="E192" s="1120"/>
      <c r="F192" s="1120"/>
      <c r="G192" s="1120"/>
      <c r="H192" s="1120"/>
      <c r="I192" s="1120"/>
      <c r="J192" s="1120"/>
      <c r="K192" s="1120"/>
    </row>
    <row r="193" spans="1:11">
      <c r="A193" s="1120"/>
      <c r="B193" s="1120"/>
      <c r="C193" s="1120"/>
      <c r="D193" s="1120"/>
      <c r="E193" s="1120"/>
      <c r="F193" s="1120"/>
      <c r="G193" s="1120"/>
      <c r="H193" s="1120"/>
      <c r="I193" s="1120"/>
      <c r="J193" s="1120"/>
      <c r="K193" s="1120"/>
    </row>
    <row r="194" spans="1:11">
      <c r="A194" s="1120"/>
      <c r="B194" s="1120"/>
      <c r="C194" s="1120"/>
      <c r="D194" s="1120"/>
      <c r="E194" s="1120"/>
      <c r="F194" s="1120"/>
      <c r="G194" s="1120"/>
      <c r="H194" s="1120"/>
      <c r="I194" s="1120"/>
      <c r="J194" s="1120"/>
      <c r="K194" s="1120"/>
    </row>
    <row r="195" spans="1:11">
      <c r="A195" s="1120"/>
      <c r="B195" s="1120"/>
      <c r="C195" s="1120"/>
      <c r="D195" s="1120"/>
      <c r="E195" s="1120"/>
      <c r="F195" s="1120"/>
      <c r="G195" s="1120"/>
      <c r="H195" s="1120"/>
      <c r="I195" s="1120"/>
      <c r="J195" s="1120"/>
      <c r="K195" s="1120"/>
    </row>
    <row r="196" spans="1:11">
      <c r="A196" s="1120"/>
      <c r="B196" s="1120"/>
      <c r="C196" s="1120"/>
      <c r="D196" s="1120"/>
      <c r="E196" s="1120"/>
      <c r="F196" s="1120"/>
      <c r="G196" s="1120"/>
      <c r="H196" s="1120"/>
      <c r="I196" s="1120"/>
      <c r="J196" s="1120"/>
      <c r="K196" s="1120"/>
    </row>
    <row r="197" spans="1:11">
      <c r="A197" s="1120"/>
      <c r="B197" s="1120"/>
      <c r="C197" s="1120"/>
      <c r="D197" s="1120"/>
      <c r="E197" s="1120"/>
      <c r="F197" s="1120"/>
      <c r="G197" s="1120"/>
      <c r="H197" s="1120"/>
      <c r="I197" s="1120"/>
      <c r="J197" s="1120"/>
      <c r="K197" s="1120"/>
    </row>
    <row r="198" spans="1:11">
      <c r="A198" s="1120"/>
      <c r="B198" s="1120"/>
      <c r="C198" s="1120"/>
      <c r="D198" s="1120"/>
      <c r="E198" s="1120"/>
      <c r="F198" s="1120"/>
      <c r="G198" s="1120"/>
      <c r="H198" s="1120"/>
      <c r="I198" s="1120"/>
      <c r="J198" s="1120"/>
      <c r="K198" s="1120"/>
    </row>
    <row r="199" spans="1:11">
      <c r="A199" s="1120"/>
      <c r="B199" s="1120"/>
      <c r="C199" s="1120"/>
      <c r="D199" s="1120"/>
      <c r="E199" s="1120"/>
      <c r="F199" s="1120"/>
      <c r="G199" s="1120"/>
      <c r="H199" s="1120"/>
      <c r="I199" s="1120"/>
      <c r="J199" s="1120"/>
      <c r="K199" s="1120"/>
    </row>
    <row r="200" spans="1:11">
      <c r="A200" s="1120"/>
      <c r="B200" s="1120"/>
      <c r="C200" s="1120"/>
      <c r="D200" s="1120"/>
      <c r="E200" s="1120"/>
      <c r="F200" s="1120"/>
      <c r="G200" s="1120"/>
      <c r="H200" s="1120"/>
      <c r="I200" s="1120"/>
      <c r="J200" s="1120"/>
      <c r="K200" s="1120"/>
    </row>
    <row r="201" spans="1:11">
      <c r="A201" s="1120"/>
      <c r="B201" s="1120"/>
      <c r="C201" s="1120"/>
      <c r="D201" s="1120"/>
      <c r="E201" s="1120"/>
      <c r="F201" s="1120"/>
      <c r="G201" s="1120"/>
      <c r="H201" s="1120"/>
      <c r="I201" s="1120"/>
      <c r="J201" s="1120"/>
      <c r="K201" s="1120"/>
    </row>
    <row r="202" spans="1:11">
      <c r="A202" s="1120"/>
      <c r="B202" s="1120"/>
      <c r="C202" s="1120"/>
      <c r="D202" s="1120"/>
      <c r="E202" s="1120"/>
      <c r="F202" s="1120"/>
      <c r="G202" s="1120"/>
      <c r="H202" s="1120"/>
      <c r="I202" s="1120"/>
      <c r="J202" s="1120"/>
      <c r="K202" s="1120"/>
    </row>
    <row r="203" spans="1:11">
      <c r="A203" s="1120"/>
      <c r="B203" s="1120"/>
      <c r="C203" s="1120"/>
      <c r="D203" s="1120"/>
      <c r="E203" s="1120"/>
      <c r="F203" s="1120"/>
      <c r="G203" s="1120"/>
      <c r="H203" s="1120"/>
      <c r="I203" s="1120"/>
      <c r="J203" s="1120"/>
      <c r="K203" s="1120"/>
    </row>
    <row r="204" spans="1:11">
      <c r="A204" s="1120"/>
      <c r="B204" s="1120"/>
      <c r="C204" s="1120"/>
      <c r="D204" s="1120"/>
      <c r="E204" s="1120"/>
      <c r="F204" s="1120"/>
      <c r="G204" s="1120"/>
      <c r="H204" s="1120"/>
      <c r="I204" s="1120"/>
      <c r="J204" s="1120"/>
      <c r="K204" s="1120"/>
    </row>
    <row r="205" spans="1:11">
      <c r="A205" s="1120"/>
      <c r="B205" s="1120"/>
      <c r="C205" s="1120"/>
      <c r="D205" s="1120"/>
      <c r="E205" s="1120"/>
      <c r="F205" s="1120"/>
      <c r="G205" s="1120"/>
      <c r="H205" s="1120"/>
      <c r="I205" s="1120"/>
      <c r="J205" s="1120"/>
      <c r="K205" s="1120"/>
    </row>
    <row r="206" spans="1:11">
      <c r="A206" s="1120"/>
      <c r="B206" s="1120"/>
      <c r="C206" s="1120"/>
      <c r="D206" s="1120"/>
      <c r="E206" s="1120"/>
      <c r="F206" s="1120"/>
      <c r="G206" s="1120"/>
      <c r="H206" s="1120"/>
      <c r="I206" s="1120"/>
      <c r="J206" s="1120"/>
      <c r="K206" s="1120"/>
    </row>
    <row r="207" spans="1:11">
      <c r="A207" s="1120"/>
      <c r="B207" s="1120"/>
      <c r="C207" s="1120"/>
      <c r="D207" s="1120"/>
      <c r="E207" s="1120"/>
      <c r="F207" s="1120"/>
      <c r="G207" s="1120"/>
      <c r="H207" s="1120"/>
      <c r="I207" s="1120"/>
      <c r="J207" s="1120"/>
      <c r="K207" s="1120"/>
    </row>
    <row r="208" spans="1:11">
      <c r="A208" s="1120"/>
      <c r="B208" s="1120"/>
      <c r="C208" s="1120"/>
      <c r="D208" s="1120"/>
      <c r="E208" s="1120"/>
      <c r="F208" s="1120"/>
      <c r="G208" s="1120"/>
      <c r="H208" s="1120"/>
      <c r="I208" s="1120"/>
      <c r="J208" s="1120"/>
      <c r="K208" s="1120"/>
    </row>
    <row r="209" spans="1:11">
      <c r="A209" s="1120"/>
      <c r="B209" s="1120"/>
      <c r="C209" s="1120"/>
      <c r="D209" s="1120"/>
      <c r="E209" s="1120"/>
      <c r="F209" s="1120"/>
      <c r="G209" s="1120"/>
      <c r="H209" s="1120"/>
      <c r="I209" s="1120"/>
      <c r="J209" s="1120"/>
      <c r="K209" s="1120"/>
    </row>
    <row r="210" spans="1:11">
      <c r="A210" s="1120"/>
      <c r="B210" s="1120"/>
      <c r="C210" s="1120"/>
      <c r="D210" s="1120"/>
      <c r="E210" s="1120"/>
      <c r="F210" s="1120"/>
      <c r="G210" s="1120"/>
      <c r="H210" s="1120"/>
      <c r="I210" s="1120"/>
      <c r="J210" s="1120"/>
      <c r="K210" s="1120"/>
    </row>
    <row r="211" spans="1:11">
      <c r="A211" s="1120"/>
      <c r="B211" s="1120"/>
      <c r="C211" s="1120"/>
      <c r="D211" s="1120"/>
      <c r="E211" s="1120"/>
      <c r="F211" s="1120"/>
      <c r="G211" s="1120"/>
      <c r="H211" s="1120"/>
      <c r="I211" s="1120"/>
      <c r="J211" s="1120"/>
      <c r="K211" s="1120"/>
    </row>
    <row r="212" spans="1:11">
      <c r="A212" s="1120"/>
      <c r="B212" s="1120"/>
      <c r="C212" s="1120"/>
      <c r="D212" s="1120"/>
      <c r="E212" s="1120"/>
      <c r="F212" s="1120"/>
      <c r="G212" s="1120"/>
      <c r="H212" s="1120"/>
      <c r="I212" s="1120"/>
      <c r="J212" s="1120"/>
      <c r="K212" s="1120"/>
    </row>
    <row r="213" spans="1:11">
      <c r="A213" s="1120"/>
      <c r="B213" s="1120"/>
      <c r="C213" s="1120"/>
      <c r="D213" s="1120"/>
      <c r="E213" s="1120"/>
      <c r="F213" s="1120"/>
      <c r="G213" s="1120"/>
      <c r="H213" s="1120"/>
      <c r="I213" s="1120"/>
      <c r="J213" s="1120"/>
      <c r="K213" s="1120"/>
    </row>
    <row r="214" spans="1:11">
      <c r="A214" s="1120"/>
      <c r="B214" s="1120"/>
      <c r="C214" s="1120"/>
      <c r="D214" s="1120"/>
      <c r="E214" s="1120"/>
      <c r="F214" s="1120"/>
      <c r="G214" s="1120"/>
      <c r="H214" s="1120"/>
      <c r="I214" s="1120"/>
      <c r="J214" s="1120"/>
      <c r="K214" s="1120"/>
    </row>
    <row r="215" spans="1:11">
      <c r="A215" s="1120"/>
      <c r="B215" s="1120"/>
      <c r="C215" s="1120"/>
      <c r="D215" s="1120"/>
      <c r="E215" s="1120"/>
      <c r="F215" s="1120"/>
      <c r="G215" s="1120"/>
      <c r="H215" s="1120"/>
      <c r="I215" s="1120"/>
      <c r="J215" s="1120"/>
      <c r="K215" s="1120"/>
    </row>
    <row r="216" spans="1:11">
      <c r="A216" s="1120"/>
      <c r="B216" s="1120"/>
      <c r="C216" s="1120"/>
      <c r="D216" s="1120"/>
      <c r="E216" s="1120"/>
      <c r="F216" s="1120"/>
      <c r="G216" s="1120"/>
      <c r="H216" s="1120"/>
    </row>
    <row r="217" spans="1:11">
      <c r="A217" s="1120"/>
      <c r="B217" s="1120"/>
      <c r="C217" s="1120"/>
      <c r="D217" s="1120"/>
      <c r="E217" s="1120"/>
      <c r="F217" s="1120"/>
      <c r="G217" s="1120"/>
      <c r="H217" s="1120"/>
    </row>
    <row r="218" spans="1:11">
      <c r="A218" s="1120"/>
      <c r="B218" s="1120"/>
      <c r="C218" s="1120"/>
      <c r="D218" s="1120"/>
      <c r="E218" s="1120"/>
      <c r="F218" s="1120"/>
      <c r="G218" s="1120"/>
      <c r="H218" s="1120"/>
    </row>
    <row r="219" spans="1:11">
      <c r="A219" s="1120"/>
      <c r="B219" s="1120"/>
      <c r="C219" s="1120"/>
      <c r="D219" s="1120"/>
      <c r="E219" s="1120"/>
      <c r="F219" s="1120"/>
      <c r="G219" s="1120"/>
      <c r="H219" s="1120"/>
    </row>
    <row r="220" spans="1:11">
      <c r="A220" s="1120"/>
      <c r="B220" s="1120"/>
      <c r="C220" s="1120"/>
      <c r="D220" s="1120"/>
      <c r="E220" s="1120"/>
      <c r="F220" s="1120"/>
      <c r="G220" s="1120"/>
      <c r="H220" s="1120"/>
    </row>
    <row r="221" spans="1:11">
      <c r="A221" s="1120"/>
      <c r="B221" s="1120"/>
      <c r="C221" s="1120"/>
      <c r="D221" s="1120"/>
      <c r="E221" s="1120"/>
      <c r="F221" s="1120"/>
      <c r="G221" s="1120"/>
      <c r="H221" s="1120"/>
    </row>
    <row r="222" spans="1:11">
      <c r="A222" s="1120"/>
      <c r="B222" s="1120"/>
      <c r="C222" s="1120"/>
      <c r="D222" s="1120"/>
      <c r="E222" s="1120"/>
      <c r="F222" s="1120"/>
      <c r="G222" s="1120"/>
      <c r="H222" s="1120"/>
    </row>
    <row r="223" spans="1:11">
      <c r="A223" s="1120"/>
      <c r="B223" s="1120"/>
      <c r="C223" s="1120"/>
      <c r="D223" s="1120"/>
      <c r="E223" s="1120"/>
      <c r="F223" s="1120"/>
      <c r="G223" s="1120"/>
      <c r="H223" s="1120"/>
    </row>
    <row r="224" spans="1:11">
      <c r="A224" s="1120"/>
      <c r="B224" s="1120"/>
      <c r="C224" s="1120"/>
      <c r="D224" s="1120"/>
      <c r="E224" s="1120"/>
      <c r="F224" s="1120"/>
      <c r="G224" s="1120"/>
      <c r="H224" s="1120"/>
    </row>
    <row r="225" spans="1:8">
      <c r="A225" s="1120"/>
      <c r="B225" s="1120"/>
      <c r="C225" s="1120"/>
      <c r="D225" s="1120"/>
      <c r="E225" s="1120"/>
      <c r="F225" s="1120"/>
      <c r="G225" s="1120"/>
      <c r="H225" s="1120"/>
    </row>
    <row r="226" spans="1:8">
      <c r="A226" s="1120"/>
      <c r="B226" s="1120"/>
      <c r="C226" s="1120"/>
      <c r="D226" s="1120"/>
      <c r="E226" s="1120"/>
      <c r="F226" s="1120"/>
      <c r="G226" s="1120"/>
      <c r="H226" s="1120"/>
    </row>
    <row r="227" spans="1:8">
      <c r="A227" s="1120"/>
      <c r="B227" s="1120"/>
      <c r="C227" s="1120"/>
      <c r="D227" s="1120"/>
      <c r="E227" s="1120"/>
      <c r="F227" s="1120"/>
      <c r="G227" s="1120"/>
      <c r="H227" s="1120"/>
    </row>
    <row r="228" spans="1:8">
      <c r="A228" s="1120"/>
      <c r="B228" s="1120"/>
      <c r="C228" s="1120"/>
      <c r="D228" s="1120"/>
      <c r="E228" s="1120"/>
      <c r="F228" s="1120"/>
      <c r="G228" s="1120"/>
      <c r="H228" s="1120"/>
    </row>
    <row r="229" spans="1:8">
      <c r="A229" s="1120"/>
      <c r="B229" s="1120"/>
      <c r="C229" s="1120"/>
      <c r="D229" s="1120"/>
      <c r="E229" s="1120"/>
      <c r="F229" s="1120"/>
      <c r="G229" s="1120"/>
      <c r="H229" s="1120"/>
    </row>
    <row r="230" spans="1:8">
      <c r="A230" s="1120"/>
      <c r="B230" s="1120"/>
      <c r="C230" s="1120"/>
      <c r="D230" s="1120"/>
      <c r="E230" s="1120"/>
      <c r="F230" s="1120"/>
      <c r="G230" s="1120"/>
      <c r="H230" s="1120"/>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t="s">
        <v>247</v>
      </c>
    </row>
    <row r="2" spans="1:20" ht="26.25" customHeight="1">
      <c r="A2" s="428" t="s">
        <v>248</v>
      </c>
    </row>
    <row r="5" spans="1:20" ht="38.25" customHeight="1" thickBot="1">
      <c r="A5" s="1683" t="s">
        <v>454</v>
      </c>
      <c r="B5" s="1683"/>
      <c r="C5" s="1683"/>
      <c r="D5" s="1683"/>
      <c r="E5" s="1683"/>
      <c r="F5" s="1683"/>
      <c r="H5" s="475" t="s">
        <v>267</v>
      </c>
    </row>
    <row r="6" spans="1:20" ht="15.75" customHeight="1" thickBot="1">
      <c r="A6" s="1684" t="s">
        <v>116</v>
      </c>
      <c r="B6" s="1686" t="s">
        <v>455</v>
      </c>
      <c r="C6" s="1687"/>
      <c r="D6" s="1688"/>
      <c r="E6" s="1689" t="s">
        <v>456</v>
      </c>
      <c r="F6" s="1691" t="s">
        <v>457</v>
      </c>
    </row>
    <row r="7" spans="1:20" ht="21" customHeight="1" thickBot="1">
      <c r="A7" s="1685"/>
      <c r="B7" s="789" t="s">
        <v>254</v>
      </c>
      <c r="C7" s="789" t="s">
        <v>257</v>
      </c>
      <c r="D7" s="789" t="s">
        <v>258</v>
      </c>
      <c r="E7" s="1690"/>
      <c r="F7" s="1692"/>
    </row>
    <row r="8" spans="1:20" ht="17.25" customHeight="1" thickBot="1">
      <c r="A8" s="573" t="s">
        <v>117</v>
      </c>
      <c r="B8" s="796">
        <v>14377.906000000001</v>
      </c>
      <c r="C8" s="790">
        <v>5387.8370000000004</v>
      </c>
      <c r="D8" s="585">
        <f t="shared" ref="D8:D13" si="0">(C8/B8)*100</f>
        <v>37.473029800027909</v>
      </c>
      <c r="E8" s="790">
        <v>16711.374</v>
      </c>
      <c r="F8" s="585">
        <f t="shared" ref="F8:F13" si="1">((B8-E8)/E8)*100</f>
        <v>-13.963352145670363</v>
      </c>
      <c r="H8" s="499" t="s">
        <v>118</v>
      </c>
    </row>
    <row r="9" spans="1:20" ht="18" customHeight="1" thickBot="1">
      <c r="A9" s="573" t="s">
        <v>119</v>
      </c>
      <c r="B9" s="797">
        <v>53806</v>
      </c>
      <c r="C9" s="549">
        <v>12599</v>
      </c>
      <c r="D9" s="585">
        <f t="shared" si="0"/>
        <v>23.41560420770918</v>
      </c>
      <c r="E9" s="549">
        <v>49272</v>
      </c>
      <c r="F9" s="585">
        <f t="shared" si="1"/>
        <v>9.201980841045625</v>
      </c>
      <c r="H9" s="474">
        <f>B9-E9</f>
        <v>4534</v>
      </c>
      <c r="O9" s="3"/>
      <c r="P9" s="3"/>
      <c r="Q9" s="3"/>
      <c r="R9" s="3"/>
      <c r="S9" s="3"/>
      <c r="T9" s="3"/>
    </row>
    <row r="10" spans="1:20" ht="15" customHeight="1" thickBot="1">
      <c r="A10" s="574" t="s">
        <v>249</v>
      </c>
      <c r="B10" s="797">
        <v>12049</v>
      </c>
      <c r="C10" s="551">
        <v>0</v>
      </c>
      <c r="D10" s="586">
        <f t="shared" si="0"/>
        <v>0</v>
      </c>
      <c r="E10" s="551">
        <v>14811</v>
      </c>
      <c r="F10" s="586">
        <f t="shared" si="1"/>
        <v>-18.648301937748972</v>
      </c>
      <c r="O10" s="3"/>
      <c r="P10" s="3"/>
      <c r="Q10" s="3"/>
      <c r="R10" s="3"/>
      <c r="S10" s="3"/>
      <c r="T10" s="3"/>
    </row>
    <row r="11" spans="1:20" ht="17.25" customHeight="1" thickBot="1">
      <c r="A11" s="573" t="s">
        <v>120</v>
      </c>
      <c r="B11" s="797">
        <v>265525.49599999998</v>
      </c>
      <c r="C11" s="552">
        <v>25193.42</v>
      </c>
      <c r="D11" s="585">
        <f t="shared" si="0"/>
        <v>9.488135934034748</v>
      </c>
      <c r="E11" s="552">
        <v>275999.39399999997</v>
      </c>
      <c r="F11" s="585">
        <f t="shared" si="1"/>
        <v>-3.7948989119881862</v>
      </c>
      <c r="J11" s="570"/>
      <c r="K11"/>
      <c r="L11"/>
      <c r="M11"/>
      <c r="N11"/>
      <c r="O11" s="3"/>
      <c r="P11" s="3"/>
      <c r="Q11" s="3"/>
      <c r="R11" s="3"/>
      <c r="S11" s="3"/>
      <c r="T11" s="3"/>
    </row>
    <row r="12" spans="1:20" ht="15" customHeight="1" thickBot="1">
      <c r="A12" s="572" t="s">
        <v>121</v>
      </c>
      <c r="B12" s="797">
        <v>106086.693</v>
      </c>
      <c r="C12" s="548">
        <v>29831.151999999998</v>
      </c>
      <c r="D12" s="585">
        <f t="shared" si="0"/>
        <v>28.119598374133503</v>
      </c>
      <c r="E12" s="548">
        <v>104636.947</v>
      </c>
      <c r="F12" s="585">
        <f t="shared" si="1"/>
        <v>1.385501050599268</v>
      </c>
      <c r="K12"/>
      <c r="L12"/>
      <c r="M12"/>
      <c r="N12"/>
      <c r="O12" s="3"/>
      <c r="P12" s="3"/>
      <c r="Q12" s="3"/>
      <c r="R12" s="3"/>
      <c r="S12" s="3"/>
      <c r="T12" s="3"/>
    </row>
    <row r="13" spans="1:20" ht="15" customHeight="1" thickBot="1">
      <c r="A13" s="572" t="s">
        <v>122</v>
      </c>
      <c r="B13" s="797">
        <f>B11+B12</f>
        <v>371612.18900000001</v>
      </c>
      <c r="C13" s="548">
        <f>C11+C12</f>
        <v>55024.572</v>
      </c>
      <c r="D13" s="587">
        <f t="shared" si="0"/>
        <v>14.806987937631938</v>
      </c>
      <c r="E13" s="548">
        <f>E11+E12</f>
        <v>380636.34099999996</v>
      </c>
      <c r="F13" s="587">
        <f t="shared" si="1"/>
        <v>-2.3708067328232185</v>
      </c>
      <c r="K13"/>
      <c r="L13"/>
      <c r="M13"/>
      <c r="N13"/>
      <c r="O13" s="3"/>
      <c r="P13" s="3"/>
      <c r="Q13" s="3"/>
      <c r="R13" s="3"/>
      <c r="S13" s="3"/>
      <c r="T13" s="3"/>
    </row>
    <row r="14" spans="1:20">
      <c r="E14" s="659"/>
      <c r="K14"/>
      <c r="L14"/>
      <c r="M14"/>
      <c r="N14"/>
      <c r="O14" s="3"/>
      <c r="P14" s="3"/>
      <c r="Q14" s="3"/>
      <c r="R14" s="3"/>
      <c r="S14" s="3"/>
      <c r="T14" s="3"/>
    </row>
    <row r="15" spans="1:20">
      <c r="K15"/>
      <c r="L15"/>
      <c r="M15"/>
      <c r="N15"/>
      <c r="O15" s="3"/>
      <c r="P15" s="3"/>
      <c r="Q15" s="3"/>
      <c r="R15" s="3"/>
      <c r="S15" s="3"/>
      <c r="T15" s="3"/>
    </row>
    <row r="16" spans="1:20" ht="15.75">
      <c r="A16" s="431" t="s">
        <v>250</v>
      </c>
      <c r="L16" s="3"/>
      <c r="M16" s="3"/>
      <c r="O16" s="3"/>
      <c r="P16" s="3"/>
      <c r="Q16" s="3"/>
      <c r="R16" s="3"/>
      <c r="S16" s="3"/>
      <c r="T16" s="3"/>
    </row>
    <row r="17" spans="1:20">
      <c r="L17" s="3"/>
      <c r="M17" s="3"/>
      <c r="O17" s="3"/>
      <c r="P17" s="3"/>
      <c r="Q17" s="3"/>
      <c r="R17" s="3"/>
      <c r="S17" s="3"/>
      <c r="T17" s="3"/>
    </row>
    <row r="18" spans="1:20" ht="33" customHeight="1" thickBot="1">
      <c r="A18" s="1683" t="s">
        <v>460</v>
      </c>
      <c r="B18" s="1683"/>
      <c r="C18" s="1683"/>
      <c r="D18" s="1683"/>
      <c r="E18" s="1683"/>
      <c r="F18" s="1683"/>
      <c r="K18"/>
      <c r="L18"/>
      <c r="M18"/>
      <c r="O18" s="3"/>
      <c r="P18" s="3"/>
      <c r="Q18" s="3"/>
      <c r="R18" s="3"/>
      <c r="S18" s="3"/>
      <c r="T18" s="3"/>
    </row>
    <row r="19" spans="1:20" ht="16.5" customHeight="1" thickBot="1">
      <c r="A19" s="1694" t="s">
        <v>123</v>
      </c>
      <c r="B19" s="1686" t="s">
        <v>455</v>
      </c>
      <c r="C19" s="1687"/>
      <c r="D19" s="1688"/>
      <c r="E19" s="1689" t="s">
        <v>456</v>
      </c>
      <c r="F19" s="1691" t="s">
        <v>457</v>
      </c>
      <c r="K19"/>
      <c r="L19"/>
      <c r="M19"/>
      <c r="O19" s="3"/>
      <c r="P19" s="3"/>
      <c r="Q19" s="3"/>
      <c r="R19" s="3"/>
      <c r="S19" s="3"/>
      <c r="T19" s="3"/>
    </row>
    <row r="20" spans="1:20" ht="21" customHeight="1" thickBot="1">
      <c r="A20" s="1695"/>
      <c r="B20" s="571" t="s">
        <v>254</v>
      </c>
      <c r="C20" s="571" t="s">
        <v>367</v>
      </c>
      <c r="D20" s="571" t="s">
        <v>368</v>
      </c>
      <c r="E20" s="1696"/>
      <c r="F20" s="1697"/>
      <c r="K20"/>
      <c r="L20"/>
      <c r="M20"/>
      <c r="O20" s="3"/>
      <c r="P20" s="3"/>
      <c r="Q20" s="3"/>
      <c r="R20" s="3"/>
      <c r="S20" s="3"/>
      <c r="T20" s="3"/>
    </row>
    <row r="21" spans="1:20" ht="15.75" thickBot="1">
      <c r="A21" s="429" t="s">
        <v>117</v>
      </c>
      <c r="B21" s="797">
        <v>41721.821000000004</v>
      </c>
      <c r="C21" s="793">
        <v>0</v>
      </c>
      <c r="D21" s="584">
        <f t="shared" ref="D21:D26" si="2">(C21/B21)*100</f>
        <v>0</v>
      </c>
      <c r="E21" s="548">
        <v>29790.733</v>
      </c>
      <c r="F21" s="584">
        <f t="shared" ref="F21:F26" si="3">((B21-E21)/E21)*100</f>
        <v>40.04966242354628</v>
      </c>
      <c r="H21" s="499" t="s">
        <v>124</v>
      </c>
      <c r="K21"/>
      <c r="L21"/>
      <c r="M21"/>
      <c r="O21" s="3"/>
      <c r="P21" s="3"/>
      <c r="Q21" s="3"/>
      <c r="R21" s="3"/>
      <c r="S21" s="3"/>
      <c r="T21" s="3"/>
    </row>
    <row r="22" spans="1:20" ht="15.75" thickBot="1">
      <c r="A22" s="429" t="s">
        <v>119</v>
      </c>
      <c r="B22" s="797">
        <v>162785</v>
      </c>
      <c r="C22" s="793">
        <v>0</v>
      </c>
      <c r="D22" s="585">
        <f t="shared" si="2"/>
        <v>0</v>
      </c>
      <c r="E22" s="548">
        <v>121202</v>
      </c>
      <c r="F22" s="585">
        <f t="shared" si="3"/>
        <v>34.308839788122306</v>
      </c>
      <c r="H22" s="474">
        <f>B22-E22</f>
        <v>41583</v>
      </c>
      <c r="K22"/>
      <c r="L22"/>
      <c r="M22"/>
      <c r="O22" s="3"/>
      <c r="P22" s="3"/>
      <c r="Q22" s="3"/>
      <c r="R22" s="3"/>
      <c r="S22" s="3"/>
      <c r="T22" s="3"/>
    </row>
    <row r="23" spans="1:20" ht="15.75" thickBot="1">
      <c r="A23" s="430" t="s">
        <v>249</v>
      </c>
      <c r="B23" s="797">
        <v>40226</v>
      </c>
      <c r="C23" s="794">
        <v>0</v>
      </c>
      <c r="D23" s="585">
        <f t="shared" si="2"/>
        <v>0</v>
      </c>
      <c r="E23" s="551">
        <v>32923</v>
      </c>
      <c r="F23" s="585">
        <f t="shared" si="3"/>
        <v>22.182061173040125</v>
      </c>
      <c r="O23" s="3"/>
      <c r="P23" s="3"/>
      <c r="Q23" s="3"/>
      <c r="R23" s="3"/>
      <c r="S23" s="3"/>
      <c r="T23" s="3"/>
    </row>
    <row r="24" spans="1:20" ht="15.75" thickBot="1">
      <c r="A24" s="429" t="s">
        <v>120</v>
      </c>
      <c r="B24" s="797">
        <v>12359.263999999999</v>
      </c>
      <c r="C24" s="795">
        <v>667.33399999999995</v>
      </c>
      <c r="D24" s="586">
        <f t="shared" si="2"/>
        <v>5.3994639162979281</v>
      </c>
      <c r="E24" s="548">
        <v>15139.212</v>
      </c>
      <c r="F24" s="586">
        <f t="shared" si="3"/>
        <v>-18.362567351590034</v>
      </c>
      <c r="O24" s="3"/>
      <c r="P24" s="3"/>
      <c r="Q24" s="3"/>
      <c r="R24" s="3"/>
      <c r="S24" s="3"/>
      <c r="T24" s="3"/>
    </row>
    <row r="25" spans="1:20" ht="15.75" thickBot="1">
      <c r="A25" s="429" t="s">
        <v>121</v>
      </c>
      <c r="B25" s="797">
        <v>7481.7489999999998</v>
      </c>
      <c r="C25" s="795">
        <v>396.25599999999997</v>
      </c>
      <c r="D25" s="585">
        <f t="shared" si="2"/>
        <v>5.2963017069939129</v>
      </c>
      <c r="E25" s="548">
        <v>5850.241</v>
      </c>
      <c r="F25" s="585">
        <f t="shared" si="3"/>
        <v>27.887876755846463</v>
      </c>
      <c r="O25" s="3"/>
      <c r="P25" s="3"/>
      <c r="Q25" s="3"/>
      <c r="R25" s="3"/>
      <c r="S25" s="3"/>
      <c r="T25" s="3"/>
    </row>
    <row r="26" spans="1:20" ht="15.75" thickBot="1">
      <c r="A26" s="429" t="s">
        <v>122</v>
      </c>
      <c r="B26" s="797">
        <f>B24+B25</f>
        <v>19841.012999999999</v>
      </c>
      <c r="C26" s="548">
        <f>C24+C25</f>
        <v>1063.5899999999999</v>
      </c>
      <c r="D26" s="587">
        <f t="shared" si="2"/>
        <v>5.3605629914158115</v>
      </c>
      <c r="E26" s="548">
        <v>20989.453000000001</v>
      </c>
      <c r="F26" s="587">
        <f t="shared" si="3"/>
        <v>-5.4715099054749174</v>
      </c>
      <c r="O26" s="3"/>
      <c r="P26" s="3"/>
      <c r="Q26" s="3"/>
      <c r="R26" s="3"/>
      <c r="S26" s="3"/>
      <c r="T26" s="3"/>
    </row>
    <row r="27" spans="1:20">
      <c r="A27" s="686" t="s">
        <v>370</v>
      </c>
      <c r="B27" s="437"/>
      <c r="C27" s="438"/>
      <c r="D27" s="438"/>
      <c r="E27" s="438"/>
      <c r="F27" s="436"/>
      <c r="H27" s="3"/>
      <c r="I27"/>
      <c r="J27"/>
      <c r="K27"/>
      <c r="L27"/>
      <c r="M27"/>
      <c r="N27" s="3"/>
      <c r="O27" s="3"/>
      <c r="P27" s="3"/>
      <c r="Q27" s="3"/>
      <c r="R27" s="3"/>
      <c r="S27" s="3"/>
      <c r="T27" s="3"/>
    </row>
    <row r="28" spans="1:20">
      <c r="A28" s="434"/>
      <c r="B28" s="442"/>
      <c r="C28" s="432"/>
      <c r="D28" s="432"/>
      <c r="E28"/>
      <c r="F28"/>
      <c r="G28"/>
      <c r="H28"/>
      <c r="I28"/>
      <c r="J28"/>
      <c r="K28"/>
      <c r="L28"/>
      <c r="M28"/>
      <c r="N28" s="3"/>
      <c r="O28" s="3"/>
      <c r="P28" s="3"/>
      <c r="Q28" s="3"/>
      <c r="R28" s="3"/>
      <c r="S28" s="3"/>
      <c r="T28" s="3"/>
    </row>
    <row r="29" spans="1:20">
      <c r="A29" s="434"/>
      <c r="B29" s="443"/>
      <c r="C29" s="432"/>
      <c r="D29" s="444"/>
      <c r="E29"/>
      <c r="F29"/>
      <c r="G29"/>
      <c r="H29"/>
      <c r="I29"/>
      <c r="J29"/>
      <c r="K29"/>
      <c r="L29"/>
      <c r="M29"/>
      <c r="N29" s="3"/>
      <c r="O29" s="3"/>
      <c r="P29" s="3"/>
      <c r="Q29" s="3"/>
      <c r="R29" s="3"/>
      <c r="S29" s="3"/>
      <c r="T29" s="3"/>
    </row>
    <row r="30" spans="1:20">
      <c r="A30" s="437"/>
      <c r="B30" s="432"/>
      <c r="C30" s="1693"/>
      <c r="D30" s="1693"/>
      <c r="E30"/>
      <c r="F30"/>
      <c r="G30"/>
      <c r="H30"/>
      <c r="I30"/>
      <c r="J30"/>
      <c r="K30"/>
      <c r="L30"/>
      <c r="M30"/>
      <c r="N30" s="3"/>
      <c r="O30" s="3"/>
      <c r="P30" s="3"/>
      <c r="Q30" s="3"/>
      <c r="R30" s="3"/>
      <c r="S30" s="3"/>
      <c r="T30" s="3"/>
    </row>
    <row r="31" spans="1:20">
      <c r="A31" s="432"/>
      <c r="B31" s="444"/>
      <c r="C31" s="432"/>
      <c r="D31" s="432"/>
      <c r="E31"/>
      <c r="F31"/>
      <c r="G31"/>
      <c r="H31"/>
      <c r="I31"/>
      <c r="J31"/>
      <c r="K31"/>
      <c r="L31"/>
      <c r="M31"/>
      <c r="N31" s="3"/>
      <c r="O31" s="3"/>
      <c r="P31" s="3"/>
      <c r="Q31" s="3"/>
      <c r="R31" s="3"/>
      <c r="S31" s="3"/>
      <c r="T31" s="3"/>
    </row>
    <row r="32" spans="1:20" ht="15.75">
      <c r="A32" s="439"/>
      <c r="B32" s="444"/>
      <c r="C32" s="441"/>
      <c r="D32" s="3"/>
      <c r="E32"/>
      <c r="F32"/>
      <c r="G32"/>
      <c r="H32"/>
      <c r="I32"/>
      <c r="J32"/>
      <c r="K32"/>
      <c r="L32"/>
      <c r="M32"/>
      <c r="N32" s="3"/>
      <c r="O32" s="3"/>
      <c r="P32" s="3"/>
      <c r="Q32" s="3"/>
      <c r="R32" s="3"/>
      <c r="S32" s="3"/>
      <c r="T32" s="3"/>
    </row>
    <row r="33" spans="1:20">
      <c r="A33" s="432"/>
      <c r="B33" s="446"/>
      <c r="C33" s="432"/>
      <c r="D33" s="3"/>
      <c r="E33"/>
      <c r="F33"/>
      <c r="G33"/>
      <c r="H33"/>
      <c r="I33"/>
      <c r="J33"/>
      <c r="K33"/>
      <c r="L33"/>
      <c r="M33"/>
      <c r="N33" s="3"/>
      <c r="O33" s="3"/>
      <c r="P33" s="3"/>
      <c r="Q33" s="3"/>
      <c r="R33" s="3"/>
      <c r="S33" s="3"/>
      <c r="T33" s="3"/>
    </row>
    <row r="34" spans="1:20">
      <c r="A34" s="433"/>
      <c r="B34" s="446"/>
      <c r="C34" s="432"/>
      <c r="D34" s="3"/>
      <c r="E34"/>
      <c r="F34"/>
      <c r="G34"/>
      <c r="H34"/>
      <c r="I34"/>
      <c r="J34"/>
      <c r="K34"/>
      <c r="L34"/>
      <c r="M34"/>
      <c r="N34" s="3"/>
      <c r="O34" s="3"/>
      <c r="P34" s="3"/>
      <c r="Q34" s="3"/>
      <c r="R34" s="3"/>
      <c r="S34" s="3"/>
      <c r="T34" s="3"/>
    </row>
    <row r="35" spans="1:20">
      <c r="A35" s="433"/>
      <c r="B35" s="432"/>
      <c r="C35" s="432"/>
      <c r="D35" s="3"/>
      <c r="E35" s="3"/>
      <c r="F35" s="432"/>
      <c r="G35" s="432"/>
      <c r="H35" s="3"/>
      <c r="I35" s="3"/>
      <c r="J35" s="3"/>
      <c r="K35" s="3"/>
      <c r="L35" s="3"/>
      <c r="M35" s="3"/>
      <c r="N35" s="3"/>
      <c r="O35" s="3"/>
      <c r="P35" s="3"/>
      <c r="Q35" s="3"/>
      <c r="R35" s="3"/>
      <c r="S35" s="3"/>
      <c r="T35" s="3"/>
    </row>
    <row r="36" spans="1:20">
      <c r="A36" s="434"/>
      <c r="B36" s="435"/>
      <c r="C36" s="435"/>
      <c r="D36" s="3"/>
      <c r="E36" s="3"/>
      <c r="F36" s="436"/>
      <c r="G36" s="432"/>
      <c r="H36" s="3"/>
      <c r="I36" s="3"/>
      <c r="J36" s="3"/>
      <c r="K36" s="3"/>
      <c r="L36" s="3"/>
      <c r="M36" s="3"/>
      <c r="N36" s="3"/>
      <c r="O36" s="3"/>
      <c r="P36" s="3"/>
      <c r="Q36" s="3"/>
      <c r="R36" s="3"/>
    </row>
    <row r="37" spans="1:20">
      <c r="A37" s="434"/>
      <c r="B37" s="435"/>
      <c r="C37" s="435"/>
      <c r="D37" s="3"/>
      <c r="E37" s="3"/>
      <c r="F37" s="436"/>
      <c r="G37" s="432"/>
      <c r="H37" s="3"/>
      <c r="I37" s="3"/>
      <c r="J37" s="3"/>
      <c r="K37" s="3"/>
      <c r="L37" s="3"/>
      <c r="M37" s="3"/>
      <c r="N37" s="3"/>
      <c r="O37" s="3"/>
      <c r="P37" s="3"/>
      <c r="Q37" s="3"/>
      <c r="R37" s="3"/>
    </row>
    <row r="38" spans="1:20">
      <c r="A38" s="437"/>
      <c r="B38" s="438"/>
      <c r="C38" s="438"/>
      <c r="D38" s="3"/>
      <c r="E38" s="3"/>
      <c r="F38" s="436"/>
      <c r="G38" s="440"/>
      <c r="H38" s="3"/>
      <c r="I38" s="3"/>
      <c r="J38" s="3"/>
      <c r="K38" s="3"/>
      <c r="L38" s="3"/>
      <c r="M38" s="3"/>
      <c r="N38" s="3"/>
      <c r="O38" s="3"/>
      <c r="P38" s="3"/>
      <c r="Q38" s="3"/>
      <c r="R38" s="3"/>
    </row>
    <row r="39" spans="1:20">
      <c r="A39" s="442"/>
      <c r="B39" s="432"/>
      <c r="C39" s="432"/>
      <c r="D39" s="3"/>
      <c r="E39" s="3"/>
      <c r="F39" s="432"/>
      <c r="G39" s="432"/>
      <c r="H39" s="3"/>
      <c r="I39" s="3"/>
      <c r="J39" s="3"/>
      <c r="K39" s="3"/>
      <c r="L39" s="3"/>
      <c r="M39" s="3"/>
      <c r="N39" s="3"/>
      <c r="O39" s="3"/>
      <c r="P39" s="3"/>
      <c r="Q39" s="3"/>
      <c r="R39" s="3"/>
    </row>
    <row r="40" spans="1:20">
      <c r="A40" s="443"/>
      <c r="B40" s="432"/>
      <c r="C40" s="444"/>
      <c r="D40" s="3"/>
      <c r="E40" s="3"/>
      <c r="F40" s="432"/>
      <c r="G40" s="432"/>
      <c r="H40" s="432"/>
    </row>
    <row r="41" spans="1:20">
      <c r="A41" s="432"/>
      <c r="B41" s="1693"/>
      <c r="C41" s="1693"/>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9.855468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8" t="s">
        <v>458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459</v>
      </c>
      <c r="B3" s="1699"/>
      <c r="C3" s="1699"/>
      <c r="D3" s="1699"/>
      <c r="E3" s="1699"/>
      <c r="F3" s="1699"/>
      <c r="P3" s="449"/>
    </row>
    <row r="4" spans="1:24" ht="4.5" customHeight="1">
      <c r="A4" s="450"/>
      <c r="B4" s="450"/>
      <c r="C4" s="448"/>
      <c r="D4" s="448"/>
    </row>
    <row r="5" spans="1:24" ht="15.75" thickBot="1">
      <c r="A5" s="451" t="s">
        <v>125</v>
      </c>
      <c r="B5" s="1700" t="s">
        <v>126</v>
      </c>
      <c r="C5" s="1700"/>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371</v>
      </c>
      <c r="B7" s="465">
        <v>12764.870999999999</v>
      </c>
      <c r="C7" s="465">
        <v>5612</v>
      </c>
      <c r="D7" s="476">
        <v>5.181519830422749</v>
      </c>
      <c r="F7" s="557" t="s">
        <v>138</v>
      </c>
      <c r="G7" s="463">
        <v>1455.41</v>
      </c>
      <c r="H7" s="463">
        <v>5823</v>
      </c>
      <c r="I7" s="546">
        <v>3.4078318246315664</v>
      </c>
      <c r="K7" s="557" t="s">
        <v>138</v>
      </c>
      <c r="L7" s="463">
        <v>318153.875</v>
      </c>
      <c r="M7" s="463">
        <v>70243.894</v>
      </c>
      <c r="N7" s="546">
        <v>4.5292744590725569</v>
      </c>
      <c r="P7" s="557" t="s">
        <v>139</v>
      </c>
      <c r="Q7" s="463">
        <v>66392.930999999997</v>
      </c>
      <c r="R7" s="463">
        <v>15917.191000000001</v>
      </c>
      <c r="S7" s="546">
        <v>4.1711462154346197</v>
      </c>
    </row>
    <row r="8" spans="1:24" ht="15.75">
      <c r="A8" s="464" t="s">
        <v>138</v>
      </c>
      <c r="B8" s="465">
        <v>9330.991</v>
      </c>
      <c r="C8" s="465">
        <v>15736</v>
      </c>
      <c r="D8" s="476">
        <v>2.7244175022752164</v>
      </c>
      <c r="F8" s="464" t="s">
        <v>140</v>
      </c>
      <c r="G8" s="465">
        <v>788.78599999999994</v>
      </c>
      <c r="H8" s="465">
        <v>4022</v>
      </c>
      <c r="I8" s="476">
        <v>2.626012903913121</v>
      </c>
      <c r="K8" s="464" t="s">
        <v>141</v>
      </c>
      <c r="L8" s="465">
        <v>234632.231</v>
      </c>
      <c r="M8" s="465">
        <v>56751.27</v>
      </c>
      <c r="N8" s="476">
        <v>4.1343961289324449</v>
      </c>
      <c r="P8" s="464" t="s">
        <v>141</v>
      </c>
      <c r="Q8" s="465">
        <v>43122.139000000003</v>
      </c>
      <c r="R8" s="465">
        <v>12378.531999999999</v>
      </c>
      <c r="S8" s="476">
        <v>3.4836230176566985</v>
      </c>
    </row>
    <row r="9" spans="1:24" ht="16.5" thickBot="1">
      <c r="A9" s="464" t="s">
        <v>148</v>
      </c>
      <c r="B9" s="465">
        <v>6715.223</v>
      </c>
      <c r="C9" s="465">
        <v>4693</v>
      </c>
      <c r="D9" s="476">
        <v>2.4048566104859725</v>
      </c>
      <c r="F9" s="464" t="s">
        <v>159</v>
      </c>
      <c r="G9" s="465">
        <v>374.964</v>
      </c>
      <c r="H9" s="465">
        <v>2127</v>
      </c>
      <c r="I9" s="476">
        <v>2.4644850046336768</v>
      </c>
      <c r="K9" s="464" t="s">
        <v>372</v>
      </c>
      <c r="L9" s="465">
        <v>89199.725999999995</v>
      </c>
      <c r="M9" s="465">
        <v>27224.6</v>
      </c>
      <c r="N9" s="476">
        <v>3.2764384417034593</v>
      </c>
      <c r="P9" s="464" t="s">
        <v>145</v>
      </c>
      <c r="Q9" s="465">
        <v>37761.107000000004</v>
      </c>
      <c r="R9" s="465">
        <v>6430.549</v>
      </c>
      <c r="S9" s="476">
        <v>5.8721435759217453</v>
      </c>
    </row>
    <row r="10" spans="1:24" ht="16.5" thickBot="1">
      <c r="A10" s="464" t="s">
        <v>308</v>
      </c>
      <c r="B10" s="465">
        <v>5770.88</v>
      </c>
      <c r="C10" s="465">
        <v>3003</v>
      </c>
      <c r="D10" s="476">
        <v>3.5643001757790547</v>
      </c>
      <c r="F10" s="631" t="s">
        <v>259</v>
      </c>
      <c r="G10" s="468">
        <v>2629.2159999999999</v>
      </c>
      <c r="H10" s="468">
        <v>12049</v>
      </c>
      <c r="I10" s="545">
        <v>2.976081245210533</v>
      </c>
      <c r="K10" s="464" t="s">
        <v>147</v>
      </c>
      <c r="L10" s="465">
        <v>82641.486999999994</v>
      </c>
      <c r="M10" s="465">
        <v>14451.057000000001</v>
      </c>
      <c r="N10" s="476">
        <v>5.7187157313129404</v>
      </c>
      <c r="P10" s="464" t="s">
        <v>275</v>
      </c>
      <c r="Q10" s="465">
        <v>36513.987999999998</v>
      </c>
      <c r="R10" s="465">
        <v>9243.99</v>
      </c>
      <c r="S10" s="476">
        <v>3.9500246105848231</v>
      </c>
    </row>
    <row r="11" spans="1:24" ht="15.75">
      <c r="A11" s="464" t="s">
        <v>377</v>
      </c>
      <c r="B11" s="465">
        <v>2584.4059999999999</v>
      </c>
      <c r="C11" s="465">
        <v>1254</v>
      </c>
      <c r="D11" s="476">
        <v>4.3921110771217844</v>
      </c>
      <c r="K11" s="464" t="s">
        <v>140</v>
      </c>
      <c r="L11" s="465">
        <v>79597.448000000004</v>
      </c>
      <c r="M11" s="465">
        <v>15402.348</v>
      </c>
      <c r="N11" s="476">
        <v>5.1678775210117314</v>
      </c>
      <c r="P11" s="464" t="s">
        <v>140</v>
      </c>
      <c r="Q11" s="465">
        <v>33687.514000000003</v>
      </c>
      <c r="R11" s="465">
        <v>8490.777</v>
      </c>
      <c r="S11" s="476">
        <v>3.9675419575852722</v>
      </c>
    </row>
    <row r="12" spans="1:24" ht="15.75">
      <c r="A12" s="464" t="s">
        <v>404</v>
      </c>
      <c r="B12" s="465">
        <v>1547.4659999999999</v>
      </c>
      <c r="C12" s="465">
        <v>662</v>
      </c>
      <c r="D12" s="476">
        <v>6.3582038039123843</v>
      </c>
      <c r="H12" s="671"/>
      <c r="K12" s="464" t="s">
        <v>143</v>
      </c>
      <c r="L12" s="465">
        <v>46152.970999999998</v>
      </c>
      <c r="M12" s="465">
        <v>10092.267</v>
      </c>
      <c r="N12" s="476">
        <v>4.5731024555731628</v>
      </c>
      <c r="P12" s="464" t="s">
        <v>142</v>
      </c>
      <c r="Q12" s="465">
        <v>31969.839</v>
      </c>
      <c r="R12" s="465">
        <v>6690.6710000000003</v>
      </c>
      <c r="S12" s="476">
        <v>4.7782709686367779</v>
      </c>
    </row>
    <row r="13" spans="1:24" ht="15.75">
      <c r="A13" s="464" t="s">
        <v>156</v>
      </c>
      <c r="B13" s="465">
        <v>1337.047</v>
      </c>
      <c r="C13" s="465">
        <v>1223</v>
      </c>
      <c r="D13" s="476">
        <v>2.9037454175860451</v>
      </c>
      <c r="H13" s="671"/>
      <c r="K13" s="464" t="s">
        <v>145</v>
      </c>
      <c r="L13" s="465">
        <v>41676.572</v>
      </c>
      <c r="M13" s="465">
        <v>6107.1679999999997</v>
      </c>
      <c r="N13" s="476">
        <v>6.8242059167195013</v>
      </c>
      <c r="P13" s="464" t="s">
        <v>372</v>
      </c>
      <c r="Q13" s="465">
        <v>19148.632000000001</v>
      </c>
      <c r="R13" s="465">
        <v>5627.1750000000002</v>
      </c>
      <c r="S13" s="476">
        <v>3.4028854620657794</v>
      </c>
    </row>
    <row r="14" spans="1:24" ht="15.75">
      <c r="A14" s="464" t="s">
        <v>146</v>
      </c>
      <c r="B14" s="465">
        <v>1292.4680000000001</v>
      </c>
      <c r="C14" s="465">
        <v>1601</v>
      </c>
      <c r="D14" s="476">
        <v>2.8113203853507551</v>
      </c>
      <c r="K14" s="464" t="s">
        <v>139</v>
      </c>
      <c r="L14" s="465">
        <v>38932.305</v>
      </c>
      <c r="M14" s="465">
        <v>7672.598</v>
      </c>
      <c r="N14" s="476">
        <v>5.0742010724398696</v>
      </c>
      <c r="P14" s="464" t="s">
        <v>147</v>
      </c>
      <c r="Q14" s="465">
        <v>18519.957999999999</v>
      </c>
      <c r="R14" s="465">
        <v>4383.1030000000001</v>
      </c>
      <c r="S14" s="476">
        <v>4.2253075047517701</v>
      </c>
    </row>
    <row r="15" spans="1:24" ht="15.75">
      <c r="A15" s="464" t="s">
        <v>140</v>
      </c>
      <c r="B15" s="465">
        <v>1242.48</v>
      </c>
      <c r="C15" s="465">
        <v>4774</v>
      </c>
      <c r="D15" s="476">
        <v>2.4527311131729079</v>
      </c>
      <c r="E15" s="562"/>
      <c r="K15" s="464" t="s">
        <v>148</v>
      </c>
      <c r="L15" s="465">
        <v>36205.123</v>
      </c>
      <c r="M15" s="465">
        <v>8486.4390000000003</v>
      </c>
      <c r="N15" s="476">
        <v>4.2662326330278226</v>
      </c>
      <c r="P15" s="464" t="s">
        <v>138</v>
      </c>
      <c r="Q15" s="465">
        <v>13962.519</v>
      </c>
      <c r="R15" s="465">
        <v>3689.15</v>
      </c>
      <c r="S15" s="476">
        <v>3.7847523142187223</v>
      </c>
    </row>
    <row r="16" spans="1:24" ht="15.75">
      <c r="A16" s="464" t="s">
        <v>151</v>
      </c>
      <c r="B16" s="465">
        <v>1153.27</v>
      </c>
      <c r="C16" s="465">
        <v>845</v>
      </c>
      <c r="D16" s="476">
        <v>2.2400943222144742</v>
      </c>
      <c r="E16" s="480"/>
      <c r="K16" s="464" t="s">
        <v>286</v>
      </c>
      <c r="L16" s="465">
        <v>31240.478999999999</v>
      </c>
      <c r="M16" s="465">
        <v>4755.7839999999997</v>
      </c>
      <c r="N16" s="476">
        <v>6.5689440479214367</v>
      </c>
      <c r="P16" s="464" t="s">
        <v>149</v>
      </c>
      <c r="Q16" s="465">
        <v>13488.458000000001</v>
      </c>
      <c r="R16" s="465">
        <v>3761.4560000000001</v>
      </c>
      <c r="S16" s="476">
        <v>3.5859672424720639</v>
      </c>
    </row>
    <row r="17" spans="1:19" ht="15.75">
      <c r="A17" s="464" t="s">
        <v>141</v>
      </c>
      <c r="B17" s="465">
        <v>873.06</v>
      </c>
      <c r="C17" s="465">
        <v>9428</v>
      </c>
      <c r="D17" s="476">
        <v>2.2078693880854057</v>
      </c>
      <c r="K17" s="464" t="s">
        <v>155</v>
      </c>
      <c r="L17" s="465">
        <v>29902.694</v>
      </c>
      <c r="M17" s="465">
        <v>8396.759</v>
      </c>
      <c r="N17" s="476">
        <v>3.5612185606375029</v>
      </c>
      <c r="P17" s="464" t="s">
        <v>154</v>
      </c>
      <c r="Q17" s="465">
        <v>11002.72</v>
      </c>
      <c r="R17" s="465">
        <v>3300.5149999999999</v>
      </c>
      <c r="S17" s="476">
        <v>3.3336373262960475</v>
      </c>
    </row>
    <row r="18" spans="1:19" ht="15.75">
      <c r="A18" s="464" t="s">
        <v>144</v>
      </c>
      <c r="B18" s="465">
        <v>498.14100000000002</v>
      </c>
      <c r="C18" s="465">
        <v>1480</v>
      </c>
      <c r="D18" s="476">
        <v>2.5549623018925991</v>
      </c>
      <c r="K18" s="464" t="s">
        <v>152</v>
      </c>
      <c r="L18" s="465">
        <v>24107.833999999999</v>
      </c>
      <c r="M18" s="465">
        <v>5229.2290000000003</v>
      </c>
      <c r="N18" s="476">
        <v>4.6102081205470249</v>
      </c>
      <c r="P18" s="464" t="s">
        <v>148</v>
      </c>
      <c r="Q18" s="465">
        <v>7794.64</v>
      </c>
      <c r="R18" s="465">
        <v>1907.7270000000001</v>
      </c>
      <c r="S18" s="476">
        <v>4.0858256972826821</v>
      </c>
    </row>
    <row r="19" spans="1:19" ht="15.75">
      <c r="A19" s="464" t="s">
        <v>453</v>
      </c>
      <c r="B19" s="465">
        <v>402.94</v>
      </c>
      <c r="C19" s="465">
        <v>194</v>
      </c>
      <c r="D19" s="476">
        <v>6.6164203612479477</v>
      </c>
      <c r="K19" s="464" t="s">
        <v>146</v>
      </c>
      <c r="L19" s="465">
        <v>17021.973000000002</v>
      </c>
      <c r="M19" s="465">
        <v>4990.8130000000001</v>
      </c>
      <c r="N19" s="476">
        <v>3.4106613491629525</v>
      </c>
      <c r="P19" s="464" t="s">
        <v>156</v>
      </c>
      <c r="Q19" s="465">
        <v>7338.9129999999996</v>
      </c>
      <c r="R19" s="465">
        <v>1873.7349999999999</v>
      </c>
      <c r="S19" s="476">
        <v>3.9167294201154377</v>
      </c>
    </row>
    <row r="20" spans="1:19" ht="16.5" thickBot="1">
      <c r="A20" s="464" t="s">
        <v>159</v>
      </c>
      <c r="B20" s="465">
        <v>374.964</v>
      </c>
      <c r="C20" s="465">
        <v>2127</v>
      </c>
      <c r="D20" s="476">
        <v>2.4644850046336768</v>
      </c>
      <c r="K20" s="464" t="s">
        <v>153</v>
      </c>
      <c r="L20" s="465">
        <v>16277.888000000001</v>
      </c>
      <c r="M20" s="465">
        <v>3756.4670000000001</v>
      </c>
      <c r="N20" s="476">
        <v>4.3332972178379316</v>
      </c>
      <c r="P20" s="464" t="s">
        <v>158</v>
      </c>
      <c r="Q20" s="465">
        <v>6899.5839999999998</v>
      </c>
      <c r="R20" s="465">
        <v>2183.0650000000001</v>
      </c>
      <c r="S20" s="476">
        <v>3.160503237420782</v>
      </c>
    </row>
    <row r="21" spans="1:19" ht="16.5" thickBot="1">
      <c r="A21" s="631" t="s">
        <v>259</v>
      </c>
      <c r="B21" s="468">
        <v>47266.828999999998</v>
      </c>
      <c r="C21" s="468">
        <v>53806</v>
      </c>
      <c r="D21" s="545">
        <v>3.2874626527673776</v>
      </c>
      <c r="K21" s="464" t="s">
        <v>285</v>
      </c>
      <c r="L21" s="465">
        <v>15312.203</v>
      </c>
      <c r="M21" s="465">
        <v>3857.431</v>
      </c>
      <c r="N21" s="476">
        <v>3.9695338685254513</v>
      </c>
      <c r="P21" s="464" t="s">
        <v>152</v>
      </c>
      <c r="Q21" s="465">
        <v>6765.6120000000001</v>
      </c>
      <c r="R21" s="465">
        <v>1714.8530000000001</v>
      </c>
      <c r="S21" s="476">
        <v>3.9453014340004651</v>
      </c>
    </row>
    <row r="22" spans="1:19" ht="15.75">
      <c r="A22"/>
      <c r="B22"/>
      <c r="C22"/>
      <c r="D22"/>
      <c r="H22" s="671"/>
      <c r="K22" s="464" t="s">
        <v>142</v>
      </c>
      <c r="L22" s="465">
        <v>11321.203</v>
      </c>
      <c r="M22" s="465">
        <v>2230.8829999999998</v>
      </c>
      <c r="N22" s="476">
        <v>5.0747632215584595</v>
      </c>
      <c r="P22" s="464" t="s">
        <v>159</v>
      </c>
      <c r="Q22" s="465">
        <v>6038.2039999999997</v>
      </c>
      <c r="R22" s="465">
        <v>2042.2180000000001</v>
      </c>
      <c r="S22" s="476">
        <v>2.9566892466915871</v>
      </c>
    </row>
    <row r="23" spans="1:19" ht="15.75">
      <c r="A23"/>
      <c r="B23"/>
      <c r="C23"/>
      <c r="D23"/>
      <c r="H23" s="671"/>
      <c r="K23" s="464" t="s">
        <v>287</v>
      </c>
      <c r="L23" s="465">
        <v>10656.054</v>
      </c>
      <c r="M23" s="465">
        <v>2939.1790000000001</v>
      </c>
      <c r="N23" s="476">
        <v>3.6255205960576067</v>
      </c>
      <c r="P23" s="464" t="s">
        <v>285</v>
      </c>
      <c r="Q23" s="465">
        <v>5844.6350000000002</v>
      </c>
      <c r="R23" s="465">
        <v>1451.365</v>
      </c>
      <c r="S23" s="476">
        <v>4.0269918318272797</v>
      </c>
    </row>
    <row r="24" spans="1:19" ht="15.75">
      <c r="A24"/>
      <c r="B24"/>
      <c r="C24"/>
      <c r="D24"/>
      <c r="H24" s="671"/>
      <c r="K24" s="464" t="s">
        <v>156</v>
      </c>
      <c r="L24" s="465">
        <v>10384.951999999999</v>
      </c>
      <c r="M24" s="465">
        <v>3717.1129999999998</v>
      </c>
      <c r="N24" s="476">
        <v>2.7938219795846937</v>
      </c>
      <c r="P24" s="464" t="s">
        <v>157</v>
      </c>
      <c r="Q24" s="465">
        <v>5586.4849999999997</v>
      </c>
      <c r="R24" s="465">
        <v>1605.3420000000001</v>
      </c>
      <c r="S24" s="476">
        <v>3.4799344937091283</v>
      </c>
    </row>
    <row r="25" spans="1:19" ht="15.75">
      <c r="A25"/>
      <c r="B25"/>
      <c r="C25"/>
      <c r="D25"/>
      <c r="H25" s="671"/>
      <c r="K25" s="464" t="s">
        <v>151</v>
      </c>
      <c r="L25" s="465">
        <v>7653.44</v>
      </c>
      <c r="M25" s="465">
        <v>1683.6030000000001</v>
      </c>
      <c r="N25" s="476">
        <v>4.545869780464872</v>
      </c>
      <c r="P25" s="464" t="s">
        <v>143</v>
      </c>
      <c r="Q25" s="465">
        <v>5552.1019999999999</v>
      </c>
      <c r="R25" s="465">
        <v>1620.3920000000001</v>
      </c>
      <c r="S25" s="476">
        <v>3.4263943539587949</v>
      </c>
    </row>
    <row r="26" spans="1:19" ht="15.75">
      <c r="H26" s="671"/>
      <c r="K26" s="464" t="s">
        <v>144</v>
      </c>
      <c r="L26" s="465">
        <v>5582.1760000000004</v>
      </c>
      <c r="M26" s="465">
        <v>2062.0419999999999</v>
      </c>
      <c r="N26" s="476">
        <v>2.7071107184043779</v>
      </c>
      <c r="P26" s="464" t="s">
        <v>286</v>
      </c>
      <c r="Q26" s="465">
        <v>4240.6530000000002</v>
      </c>
      <c r="R26" s="465">
        <v>882.73199999999997</v>
      </c>
      <c r="S26" s="476">
        <v>4.8040095974769246</v>
      </c>
    </row>
    <row r="27" spans="1:19" ht="15.75">
      <c r="A27" s="3"/>
      <c r="B27" s="3"/>
      <c r="C27" s="3"/>
      <c r="D27" s="3"/>
      <c r="H27" s="671"/>
      <c r="K27" s="464" t="s">
        <v>405</v>
      </c>
      <c r="L27" s="465">
        <v>4476.7370000000001</v>
      </c>
      <c r="M27" s="465">
        <v>1358.8879999999999</v>
      </c>
      <c r="N27" s="476">
        <v>3.2944120486750936</v>
      </c>
      <c r="P27" s="464" t="s">
        <v>405</v>
      </c>
      <c r="Q27" s="465">
        <v>3876.59</v>
      </c>
      <c r="R27" s="465">
        <v>1319.875</v>
      </c>
      <c r="S27" s="476">
        <v>2.9370887394639644</v>
      </c>
    </row>
    <row r="28" spans="1:19" ht="15.75">
      <c r="H28" s="671"/>
      <c r="K28" s="464" t="s">
        <v>159</v>
      </c>
      <c r="L28" s="465">
        <v>3916.3270000000002</v>
      </c>
      <c r="M28" s="465">
        <v>1482.672</v>
      </c>
      <c r="N28" s="476">
        <v>2.641398097488858</v>
      </c>
      <c r="P28" s="464" t="s">
        <v>155</v>
      </c>
      <c r="Q28" s="465">
        <v>3632.654</v>
      </c>
      <c r="R28" s="465">
        <v>1163.057</v>
      </c>
      <c r="S28" s="476">
        <v>3.1233671264606979</v>
      </c>
    </row>
    <row r="29" spans="1:19" ht="15.75">
      <c r="H29" s="671"/>
      <c r="K29" s="464" t="s">
        <v>160</v>
      </c>
      <c r="L29" s="465">
        <v>3339.4459999999999</v>
      </c>
      <c r="M29" s="465">
        <v>546.89</v>
      </c>
      <c r="N29" s="476">
        <v>6.1062480571961455</v>
      </c>
      <c r="P29" s="464" t="s">
        <v>153</v>
      </c>
      <c r="Q29" s="465">
        <v>3341.1759999999999</v>
      </c>
      <c r="R29" s="465">
        <v>1049.8510000000001</v>
      </c>
      <c r="S29" s="476">
        <v>3.1825239962623262</v>
      </c>
    </row>
    <row r="30" spans="1:19" ht="15.75">
      <c r="A30" s="3"/>
      <c r="B30" s="3"/>
      <c r="C30" s="3"/>
      <c r="D30" s="3"/>
      <c r="E30" s="3"/>
      <c r="F30" s="3"/>
      <c r="G30" s="3"/>
      <c r="H30" s="3"/>
      <c r="I30" s="3"/>
      <c r="J30" s="3"/>
      <c r="K30" s="464" t="s">
        <v>414</v>
      </c>
      <c r="L30" s="465">
        <v>2370.4639999999999</v>
      </c>
      <c r="M30" s="465">
        <v>275.10700000000003</v>
      </c>
      <c r="N30" s="476">
        <v>8.6165164826776479</v>
      </c>
      <c r="P30" s="464" t="s">
        <v>406</v>
      </c>
      <c r="Q30" s="465">
        <v>3202.386</v>
      </c>
      <c r="R30" s="465">
        <v>1249.675</v>
      </c>
      <c r="S30" s="476">
        <v>2.5625750695180747</v>
      </c>
    </row>
    <row r="31" spans="1:19" ht="15.75">
      <c r="A31" s="3"/>
      <c r="B31" s="3"/>
      <c r="C31" s="3"/>
      <c r="D31" s="3"/>
      <c r="E31" s="3"/>
      <c r="F31" s="3"/>
      <c r="G31" s="3"/>
      <c r="H31" s="3"/>
      <c r="I31" s="3"/>
      <c r="J31" s="3"/>
      <c r="K31" s="464" t="s">
        <v>158</v>
      </c>
      <c r="L31" s="465">
        <v>2095.5320000000002</v>
      </c>
      <c r="M31" s="465">
        <v>353.702</v>
      </c>
      <c r="N31" s="476">
        <v>5.9245692701765895</v>
      </c>
      <c r="P31" s="464" t="s">
        <v>151</v>
      </c>
      <c r="Q31" s="465">
        <v>3016.83</v>
      </c>
      <c r="R31" s="465">
        <v>974.88199999999995</v>
      </c>
      <c r="S31" s="476">
        <v>3.0945591363877885</v>
      </c>
    </row>
    <row r="32" spans="1:19" ht="15.75">
      <c r="A32" s="3"/>
      <c r="B32" s="3"/>
      <c r="C32" s="3"/>
      <c r="D32" s="3"/>
      <c r="E32" s="3"/>
      <c r="F32"/>
      <c r="G32"/>
      <c r="H32"/>
      <c r="I32"/>
      <c r="J32"/>
      <c r="K32" s="464" t="s">
        <v>412</v>
      </c>
      <c r="L32" s="465">
        <v>2081.6590000000001</v>
      </c>
      <c r="M32" s="465">
        <v>725.04300000000001</v>
      </c>
      <c r="N32" s="476">
        <v>2.871083508150551</v>
      </c>
      <c r="O32"/>
      <c r="P32" s="464" t="s">
        <v>404</v>
      </c>
      <c r="Q32" s="465">
        <v>2059.4250000000002</v>
      </c>
      <c r="R32" s="465">
        <v>861</v>
      </c>
      <c r="S32" s="476">
        <v>2.3918989547038332</v>
      </c>
    </row>
    <row r="33" spans="1:19" ht="16.5" thickBot="1">
      <c r="A33" s="2" t="s">
        <v>370</v>
      </c>
      <c r="B33" s="2"/>
      <c r="C33" s="3"/>
      <c r="D33" s="3"/>
      <c r="E33" s="3"/>
      <c r="F33"/>
      <c r="G33"/>
      <c r="H33"/>
      <c r="I33"/>
      <c r="J33"/>
      <c r="K33" s="642" t="s">
        <v>377</v>
      </c>
      <c r="L33" s="630">
        <v>1213.9670000000001</v>
      </c>
      <c r="M33" s="630">
        <v>103.95</v>
      </c>
      <c r="N33" s="643">
        <v>11.67837421837422</v>
      </c>
      <c r="O33"/>
      <c r="P33" s="464" t="s">
        <v>413</v>
      </c>
      <c r="Q33" s="465">
        <v>1888.9829999999999</v>
      </c>
      <c r="R33" s="465">
        <v>471.70499999999998</v>
      </c>
      <c r="S33" s="476">
        <v>4.0045854930518017</v>
      </c>
    </row>
    <row r="34" spans="1:19" ht="16.5" thickBot="1">
      <c r="A34" s="686"/>
      <c r="C34" s="3"/>
      <c r="D34" s="3"/>
      <c r="E34" s="3"/>
      <c r="F34"/>
      <c r="G34"/>
      <c r="H34"/>
      <c r="I34"/>
      <c r="J34"/>
      <c r="K34" s="631" t="s">
        <v>259</v>
      </c>
      <c r="L34" s="468">
        <v>1168610.246</v>
      </c>
      <c r="M34" s="468">
        <v>265525.49599999998</v>
      </c>
      <c r="N34" s="545">
        <v>4.4011225422962781</v>
      </c>
      <c r="O34"/>
      <c r="P34" s="464" t="s">
        <v>415</v>
      </c>
      <c r="Q34" s="465">
        <v>1484.4359999999999</v>
      </c>
      <c r="R34" s="465">
        <v>308.36099999999999</v>
      </c>
      <c r="S34" s="476">
        <v>4.813955072139473</v>
      </c>
    </row>
    <row r="35" spans="1:19" ht="15.75">
      <c r="A35"/>
      <c r="B35"/>
      <c r="C35"/>
      <c r="D35"/>
      <c r="E35"/>
      <c r="F35"/>
      <c r="G35"/>
      <c r="H35"/>
      <c r="I35"/>
      <c r="J35"/>
      <c r="K35"/>
      <c r="L35"/>
      <c r="M35"/>
      <c r="N35"/>
      <c r="O35"/>
      <c r="P35" s="464" t="s">
        <v>287</v>
      </c>
      <c r="Q35" s="465">
        <v>1346.011</v>
      </c>
      <c r="R35" s="465">
        <v>307.959</v>
      </c>
      <c r="S35" s="476">
        <v>4.3707474046869876</v>
      </c>
    </row>
    <row r="36" spans="1:19" ht="16.5" thickBot="1">
      <c r="A36"/>
      <c r="B36"/>
      <c r="C36"/>
      <c r="D36"/>
      <c r="E36"/>
      <c r="F36"/>
      <c r="G36"/>
      <c r="H36"/>
      <c r="I36"/>
      <c r="J36"/>
      <c r="K36"/>
      <c r="L36"/>
      <c r="M36"/>
      <c r="N36"/>
      <c r="P36" s="642" t="s">
        <v>411</v>
      </c>
      <c r="Q36" s="630">
        <v>1137.3699999999999</v>
      </c>
      <c r="R36" s="630">
        <v>257.99700000000001</v>
      </c>
      <c r="S36" s="643">
        <v>4.4084621139005487</v>
      </c>
    </row>
    <row r="37" spans="1:19" ht="17.25" customHeight="1" thickBot="1">
      <c r="A37"/>
      <c r="B37"/>
      <c r="C37"/>
      <c r="D37"/>
      <c r="E37"/>
      <c r="F37"/>
      <c r="G37"/>
      <c r="H37"/>
      <c r="I37"/>
      <c r="J37"/>
      <c r="K37"/>
      <c r="L37"/>
      <c r="M37"/>
      <c r="N37"/>
      <c r="P37" s="631" t="s">
        <v>259</v>
      </c>
      <c r="Q37" s="468">
        <v>414669.924</v>
      </c>
      <c r="R37" s="468">
        <v>106086.693</v>
      </c>
      <c r="S37" s="545">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t="s">
        <v>247</v>
      </c>
    </row>
    <row r="2" spans="1:27" ht="18" customHeight="1">
      <c r="A2" s="1698" t="s">
        <v>461</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1" t="s">
        <v>459</v>
      </c>
      <c r="B3" s="1701"/>
      <c r="C3" s="1701"/>
      <c r="D3" s="1701"/>
      <c r="E3" s="1701"/>
      <c r="F3" s="1701"/>
      <c r="G3" s="1701"/>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464" t="s">
        <v>153</v>
      </c>
      <c r="B8" s="465">
        <v>23796.127</v>
      </c>
      <c r="C8" s="465">
        <v>30283</v>
      </c>
      <c r="D8" s="476">
        <v>2.3750713261173311</v>
      </c>
      <c r="E8" s="565"/>
      <c r="F8" s="464" t="s">
        <v>156</v>
      </c>
      <c r="G8" s="465">
        <v>3786.3380000000002</v>
      </c>
      <c r="H8" s="465">
        <v>18354</v>
      </c>
      <c r="I8" s="476">
        <v>2.7928345773098391</v>
      </c>
      <c r="J8" s="480"/>
      <c r="K8" s="557" t="s">
        <v>141</v>
      </c>
      <c r="L8" s="463">
        <v>13186.545</v>
      </c>
      <c r="M8" s="463">
        <v>3619.7849999999999</v>
      </c>
      <c r="N8" s="546">
        <v>3.6429083495290469</v>
      </c>
      <c r="O8" s="480"/>
      <c r="P8" s="557" t="s">
        <v>372</v>
      </c>
      <c r="Q8" s="463">
        <v>6106.3109999999997</v>
      </c>
      <c r="R8" s="463">
        <v>1478.8789999999999</v>
      </c>
      <c r="S8" s="546">
        <v>4.1290132593673992</v>
      </c>
    </row>
    <row r="9" spans="1:27" ht="15.75">
      <c r="A9" s="464" t="s">
        <v>151</v>
      </c>
      <c r="B9" s="465">
        <v>14964.474</v>
      </c>
      <c r="C9" s="465">
        <v>12616</v>
      </c>
      <c r="D9" s="476">
        <v>2.2902799642357881</v>
      </c>
      <c r="E9" s="566"/>
      <c r="F9" s="464" t="s">
        <v>372</v>
      </c>
      <c r="G9" s="465">
        <v>3552.2719999999999</v>
      </c>
      <c r="H9" s="465">
        <v>12700</v>
      </c>
      <c r="I9" s="476">
        <v>3.4715989828368374</v>
      </c>
      <c r="J9" s="480"/>
      <c r="K9" s="464" t="s">
        <v>158</v>
      </c>
      <c r="L9" s="465">
        <v>6038.8190000000004</v>
      </c>
      <c r="M9" s="465">
        <v>1229.383</v>
      </c>
      <c r="N9" s="476">
        <v>4.9120729666832874</v>
      </c>
      <c r="O9" s="480"/>
      <c r="P9" s="464" t="s">
        <v>143</v>
      </c>
      <c r="Q9" s="465">
        <v>4569.3230000000003</v>
      </c>
      <c r="R9" s="465">
        <v>1371.3579999999999</v>
      </c>
      <c r="S9" s="476">
        <v>3.3319694784294112</v>
      </c>
    </row>
    <row r="10" spans="1:27" ht="16.5" thickBot="1">
      <c r="A10" s="464" t="s">
        <v>156</v>
      </c>
      <c r="B10" s="465">
        <v>9911.4330000000009</v>
      </c>
      <c r="C10" s="465">
        <v>30590</v>
      </c>
      <c r="D10" s="476">
        <v>2.3412575766881312</v>
      </c>
      <c r="E10" s="565"/>
      <c r="F10" s="464" t="s">
        <v>160</v>
      </c>
      <c r="G10" s="465">
        <v>784.44100000000003</v>
      </c>
      <c r="H10" s="465">
        <v>6795</v>
      </c>
      <c r="I10" s="476">
        <v>1.8300268284147907</v>
      </c>
      <c r="J10" s="480"/>
      <c r="K10" s="464" t="s">
        <v>143</v>
      </c>
      <c r="L10" s="465">
        <v>5407.5410000000002</v>
      </c>
      <c r="M10" s="465">
        <v>1421.2170000000001</v>
      </c>
      <c r="N10" s="476">
        <v>3.8048665334005993</v>
      </c>
      <c r="O10" s="480"/>
      <c r="P10" s="464" t="s">
        <v>141</v>
      </c>
      <c r="Q10" s="465">
        <v>4349.66</v>
      </c>
      <c r="R10" s="465">
        <v>1156.058</v>
      </c>
      <c r="S10" s="476">
        <v>3.7624928853050625</v>
      </c>
    </row>
    <row r="11" spans="1:27" ht="16.5" thickBot="1">
      <c r="A11" s="464" t="s">
        <v>372</v>
      </c>
      <c r="B11" s="465">
        <v>9801.8870000000006</v>
      </c>
      <c r="C11" s="465">
        <v>24867</v>
      </c>
      <c r="D11" s="476">
        <v>3.1373768896656138</v>
      </c>
      <c r="E11" s="566"/>
      <c r="F11" s="631" t="s">
        <v>259</v>
      </c>
      <c r="G11" s="468">
        <v>8561.9410000000007</v>
      </c>
      <c r="H11" s="468">
        <v>40226</v>
      </c>
      <c r="I11" s="545">
        <v>2.8784393923297573</v>
      </c>
      <c r="J11" s="480"/>
      <c r="K11" s="464" t="s">
        <v>372</v>
      </c>
      <c r="L11" s="465">
        <v>5378.4440000000004</v>
      </c>
      <c r="M11" s="465">
        <v>1002.349</v>
      </c>
      <c r="N11" s="476">
        <v>5.3658396426793464</v>
      </c>
      <c r="O11" s="480"/>
      <c r="P11" s="464" t="s">
        <v>152</v>
      </c>
      <c r="Q11" s="465">
        <v>3290.4520000000002</v>
      </c>
      <c r="R11" s="465">
        <v>955.50599999999997</v>
      </c>
      <c r="S11" s="476">
        <v>3.4436748696502173</v>
      </c>
    </row>
    <row r="12" spans="1:27" ht="15.75">
      <c r="A12" s="464" t="s">
        <v>160</v>
      </c>
      <c r="B12" s="465">
        <v>7784.38</v>
      </c>
      <c r="C12" s="465">
        <v>18747</v>
      </c>
      <c r="D12" s="476">
        <v>1.7836471099063882</v>
      </c>
      <c r="E12" s="566"/>
      <c r="F12"/>
      <c r="G12"/>
      <c r="H12"/>
      <c r="I12"/>
      <c r="J12" s="480"/>
      <c r="K12" s="464" t="s">
        <v>138</v>
      </c>
      <c r="L12" s="465">
        <v>3632.5369999999998</v>
      </c>
      <c r="M12" s="465">
        <v>1550.2460000000001</v>
      </c>
      <c r="N12" s="476">
        <v>2.3432003694897454</v>
      </c>
      <c r="O12" s="480"/>
      <c r="P12" s="464" t="s">
        <v>155</v>
      </c>
      <c r="Q12" s="465">
        <v>2649.9870000000001</v>
      </c>
      <c r="R12" s="465">
        <v>609.66600000000005</v>
      </c>
      <c r="S12" s="476">
        <v>4.3466209367096083</v>
      </c>
    </row>
    <row r="13" spans="1:27" ht="15.75">
      <c r="A13" s="464" t="s">
        <v>157</v>
      </c>
      <c r="B13" s="465">
        <v>6316.6210000000001</v>
      </c>
      <c r="C13" s="465">
        <v>11175</v>
      </c>
      <c r="D13" s="476">
        <v>1.9598393437231425</v>
      </c>
      <c r="E13" s="566"/>
      <c r="F13"/>
      <c r="G13"/>
      <c r="H13"/>
      <c r="I13"/>
      <c r="J13" s="480"/>
      <c r="K13" s="464" t="s">
        <v>156</v>
      </c>
      <c r="L13" s="465">
        <v>2258.64</v>
      </c>
      <c r="M13" s="465">
        <v>693.41200000000003</v>
      </c>
      <c r="N13" s="476">
        <v>3.2572842696694027</v>
      </c>
      <c r="O13" s="480"/>
      <c r="P13" s="464" t="s">
        <v>140</v>
      </c>
      <c r="Q13" s="465">
        <v>2440.3719999999998</v>
      </c>
      <c r="R13" s="465">
        <v>411.46699999999998</v>
      </c>
      <c r="S13" s="476">
        <v>5.9309057591495788</v>
      </c>
    </row>
    <row r="14" spans="1:27" ht="15.75">
      <c r="A14" s="464" t="s">
        <v>141</v>
      </c>
      <c r="B14" s="465">
        <v>5214.6040000000003</v>
      </c>
      <c r="C14" s="465">
        <v>5684</v>
      </c>
      <c r="D14" s="476">
        <v>2.5157561494766929</v>
      </c>
      <c r="E14" s="566"/>
      <c r="F14"/>
      <c r="G14"/>
      <c r="H14"/>
      <c r="I14"/>
      <c r="J14" s="480"/>
      <c r="K14" s="464" t="s">
        <v>151</v>
      </c>
      <c r="L14" s="465">
        <v>1990.1369999999999</v>
      </c>
      <c r="M14" s="465">
        <v>644.14300000000003</v>
      </c>
      <c r="N14" s="476">
        <v>3.089588802486404</v>
      </c>
      <c r="O14" s="480"/>
      <c r="P14" s="464" t="s">
        <v>158</v>
      </c>
      <c r="Q14" s="465">
        <v>2160.83</v>
      </c>
      <c r="R14" s="465">
        <v>478.53199999999998</v>
      </c>
      <c r="S14" s="476">
        <v>4.5155391906915314</v>
      </c>
    </row>
    <row r="15" spans="1:27" ht="15.75">
      <c r="A15" s="464" t="s">
        <v>152</v>
      </c>
      <c r="B15" s="465">
        <v>5108.4849999999997</v>
      </c>
      <c r="C15" s="465">
        <v>3616</v>
      </c>
      <c r="D15" s="476">
        <v>3.0303085128280567</v>
      </c>
      <c r="E15" s="566"/>
      <c r="F15"/>
      <c r="G15"/>
      <c r="H15"/>
      <c r="I15"/>
      <c r="J15" s="480"/>
      <c r="K15" s="464" t="s">
        <v>147</v>
      </c>
      <c r="L15" s="465">
        <v>1848.6079999999999</v>
      </c>
      <c r="M15" s="465">
        <v>615.08699999999999</v>
      </c>
      <c r="N15" s="476">
        <v>3.0054415066486531</v>
      </c>
      <c r="O15" s="480"/>
      <c r="P15" s="464" t="s">
        <v>452</v>
      </c>
      <c r="Q15" s="465">
        <v>1296.5419999999999</v>
      </c>
      <c r="R15" s="465">
        <v>253.208</v>
      </c>
      <c r="S15" s="476">
        <v>5.120462228681558</v>
      </c>
    </row>
    <row r="16" spans="1:27" ht="15.75">
      <c r="A16" s="464" t="s">
        <v>143</v>
      </c>
      <c r="B16" s="465">
        <v>5002.1750000000002</v>
      </c>
      <c r="C16" s="465">
        <v>5447</v>
      </c>
      <c r="D16" s="476">
        <v>1.6922433889963371</v>
      </c>
      <c r="E16" s="566"/>
      <c r="F16"/>
      <c r="G16"/>
      <c r="H16"/>
      <c r="I16"/>
      <c r="J16" s="480"/>
      <c r="K16" s="464" t="s">
        <v>155</v>
      </c>
      <c r="L16" s="465">
        <v>1774.2360000000001</v>
      </c>
      <c r="M16" s="465">
        <v>494.43200000000002</v>
      </c>
      <c r="N16" s="476">
        <v>3.5884327875218434</v>
      </c>
      <c r="O16" s="480"/>
      <c r="P16" s="464" t="s">
        <v>151</v>
      </c>
      <c r="Q16" s="465">
        <v>527.52599999999995</v>
      </c>
      <c r="R16" s="465">
        <v>133.191</v>
      </c>
      <c r="S16" s="476">
        <v>3.9606730184471921</v>
      </c>
    </row>
    <row r="17" spans="1:19" ht="16.5" thickBot="1">
      <c r="A17" s="464" t="s">
        <v>138</v>
      </c>
      <c r="B17" s="465">
        <v>2871.6289999999999</v>
      </c>
      <c r="C17" s="465">
        <v>11814</v>
      </c>
      <c r="D17" s="476">
        <v>3.1062066175508205</v>
      </c>
      <c r="E17" s="565"/>
      <c r="F17"/>
      <c r="G17"/>
      <c r="H17"/>
      <c r="I17"/>
      <c r="J17" s="480"/>
      <c r="K17" s="464" t="s">
        <v>159</v>
      </c>
      <c r="L17" s="465">
        <v>1000.981</v>
      </c>
      <c r="M17" s="465">
        <v>354.46499999999997</v>
      </c>
      <c r="N17" s="476">
        <v>2.8239205563313727</v>
      </c>
      <c r="O17" s="480"/>
      <c r="P17" s="464" t="s">
        <v>285</v>
      </c>
      <c r="Q17" s="465">
        <v>258.41000000000003</v>
      </c>
      <c r="R17" s="465">
        <v>45.767000000000003</v>
      </c>
      <c r="S17" s="476">
        <v>5.6462079664387002</v>
      </c>
    </row>
    <row r="18" spans="1:19" ht="16.5" thickBot="1">
      <c r="A18" s="631" t="s">
        <v>259</v>
      </c>
      <c r="B18" s="468">
        <v>96812.407999999996</v>
      </c>
      <c r="C18" s="468">
        <v>162785</v>
      </c>
      <c r="D18" s="545">
        <v>2.3204262345116717</v>
      </c>
      <c r="E18" s="567"/>
      <c r="F18" s="3"/>
      <c r="G18" s="3"/>
      <c r="H18" s="3"/>
      <c r="K18" s="464" t="s">
        <v>140</v>
      </c>
      <c r="L18" s="465">
        <v>996.71</v>
      </c>
      <c r="M18" s="465">
        <v>186.53100000000001</v>
      </c>
      <c r="N18" s="476">
        <v>5.3434013649205765</v>
      </c>
      <c r="O18" s="480"/>
      <c r="P18" s="464" t="s">
        <v>138</v>
      </c>
      <c r="Q18" s="465">
        <v>248.69800000000001</v>
      </c>
      <c r="R18" s="465">
        <v>78.619</v>
      </c>
      <c r="S18" s="476">
        <v>3.1633320189776009</v>
      </c>
    </row>
    <row r="19" spans="1:19" ht="15.75">
      <c r="A19"/>
      <c r="B19"/>
      <c r="C19"/>
      <c r="D19"/>
      <c r="E19" s="568"/>
      <c r="F19" s="3"/>
      <c r="G19" s="3"/>
      <c r="H19" s="3"/>
      <c r="J19" s="480"/>
      <c r="K19" s="464" t="s">
        <v>152</v>
      </c>
      <c r="L19" s="465">
        <v>863.58799999999997</v>
      </c>
      <c r="M19" s="465">
        <v>201.55199999999999</v>
      </c>
      <c r="N19" s="476">
        <v>4.2846907993966816</v>
      </c>
      <c r="O19" s="480"/>
      <c r="P19" s="464" t="s">
        <v>147</v>
      </c>
      <c r="Q19" s="465">
        <v>242.65</v>
      </c>
      <c r="R19" s="465">
        <v>107.066</v>
      </c>
      <c r="S19" s="476">
        <v>2.266359068238283</v>
      </c>
    </row>
    <row r="20" spans="1:19" ht="15" customHeight="1">
      <c r="A20"/>
      <c r="B20"/>
      <c r="C20"/>
      <c r="D20"/>
      <c r="E20" s="568"/>
      <c r="F20" s="3"/>
      <c r="G20" s="3"/>
      <c r="H20" s="3"/>
      <c r="J20" s="480"/>
      <c r="K20" s="464" t="s">
        <v>139</v>
      </c>
      <c r="L20" s="465">
        <v>655.471</v>
      </c>
      <c r="M20" s="465">
        <v>115.587</v>
      </c>
      <c r="N20" s="476">
        <v>5.6708020798186647</v>
      </c>
      <c r="O20" s="480"/>
      <c r="P20" s="464" t="s">
        <v>156</v>
      </c>
      <c r="Q20" s="465">
        <v>231.566</v>
      </c>
      <c r="R20" s="465">
        <v>173.00200000000001</v>
      </c>
      <c r="S20" s="476">
        <v>1.3385163177304309</v>
      </c>
    </row>
    <row r="21" spans="1:19" ht="16.5" thickBot="1">
      <c r="A21"/>
      <c r="B21"/>
      <c r="C21"/>
      <c r="D21"/>
      <c r="E21" s="569"/>
      <c r="F21" s="3"/>
      <c r="G21" s="3"/>
      <c r="H21" s="3"/>
      <c r="J21" s="480"/>
      <c r="K21" s="642" t="s">
        <v>407</v>
      </c>
      <c r="L21" s="630">
        <v>501.49799999999999</v>
      </c>
      <c r="M21" s="630">
        <v>32.646999999999998</v>
      </c>
      <c r="N21" s="643">
        <v>15.361227677887708</v>
      </c>
      <c r="P21" s="464" t="s">
        <v>139</v>
      </c>
      <c r="Q21" s="465">
        <v>227.72200000000001</v>
      </c>
      <c r="R21" s="465">
        <v>105.32299999999999</v>
      </c>
      <c r="S21" s="476">
        <v>2.1621298291921045</v>
      </c>
    </row>
    <row r="22" spans="1:19" ht="16.5" thickBot="1">
      <c r="A22"/>
      <c r="B22"/>
      <c r="C22"/>
      <c r="D22"/>
      <c r="F22" s="3"/>
      <c r="G22" s="3"/>
      <c r="H22" s="3"/>
      <c r="K22" s="631" t="s">
        <v>259</v>
      </c>
      <c r="L22" s="468">
        <v>46698.260999999999</v>
      </c>
      <c r="M22" s="468">
        <v>12359.263999999999</v>
      </c>
      <c r="N22" s="545">
        <v>3.7784014485004933</v>
      </c>
      <c r="P22" s="642" t="s">
        <v>362</v>
      </c>
      <c r="Q22" s="630">
        <v>222.72499999999999</v>
      </c>
      <c r="R22" s="630">
        <v>29.5</v>
      </c>
      <c r="S22" s="643">
        <v>7.55</v>
      </c>
    </row>
    <row r="23" spans="1:19" ht="16.5" thickBot="1">
      <c r="A23"/>
      <c r="B23"/>
      <c r="C23"/>
      <c r="D23"/>
      <c r="F23" s="3"/>
      <c r="G23" s="3"/>
      <c r="H23" s="3"/>
      <c r="K23"/>
      <c r="L23"/>
      <c r="M23"/>
      <c r="N23"/>
      <c r="P23" s="631" t="s">
        <v>259</v>
      </c>
      <c r="Q23" s="468">
        <v>29179.749</v>
      </c>
      <c r="R23" s="468">
        <v>7481.7489999999998</v>
      </c>
      <c r="S23" s="545">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2"/>
      <c r="G94" s="792"/>
      <c r="H94" s="3"/>
      <c r="I94" s="3"/>
    </row>
    <row r="95" spans="1:12">
      <c r="A95" s="3"/>
      <c r="B95" s="3"/>
      <c r="C95" s="3"/>
      <c r="D95" s="3"/>
      <c r="E95" s="3"/>
      <c r="F95" s="792"/>
      <c r="G95" s="792"/>
      <c r="H95" s="3"/>
      <c r="I95" s="3"/>
    </row>
    <row r="96" spans="1:12">
      <c r="A96" s="3"/>
      <c r="B96" s="3"/>
      <c r="C96" s="3"/>
      <c r="D96" s="3"/>
      <c r="E96" s="3"/>
      <c r="F96" s="792"/>
      <c r="G96" s="792"/>
      <c r="H96" s="3"/>
      <c r="I96" s="3"/>
    </row>
    <row r="97" spans="1:8">
      <c r="A97"/>
      <c r="B97"/>
      <c r="C97"/>
      <c r="D97" s="3"/>
      <c r="E97" s="3"/>
      <c r="F97" s="792"/>
      <c r="G97" s="792"/>
      <c r="H97" s="3"/>
    </row>
    <row r="98" spans="1:8">
      <c r="A98"/>
      <c r="B98"/>
      <c r="C98"/>
      <c r="D98" s="3"/>
      <c r="E98" s="3"/>
      <c r="F98" s="792"/>
      <c r="G98" s="792"/>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B5" sqref="B5:L12"/>
    </sheetView>
  </sheetViews>
  <sheetFormatPr defaultRowHeight="15.75"/>
  <cols>
    <col min="1" max="1" width="25.140625" style="1004" customWidth="1"/>
    <col min="2" max="2" width="11.28515625" style="1004" customWidth="1"/>
    <col min="3" max="4" width="12" style="1004" bestFit="1" customWidth="1"/>
    <col min="5" max="5" width="8.85546875" style="1004" bestFit="1" customWidth="1"/>
    <col min="6" max="6" width="12.140625" style="1004" bestFit="1" customWidth="1"/>
    <col min="7" max="7" width="9.85546875" style="1004" bestFit="1" customWidth="1"/>
    <col min="8" max="8" width="11.5703125" style="1004" bestFit="1" customWidth="1"/>
    <col min="9" max="9" width="13" style="1004" customWidth="1"/>
    <col min="10" max="10" width="14" style="1004" customWidth="1"/>
    <col min="11" max="11" width="11.7109375" style="1004" customWidth="1"/>
    <col min="12" max="12" width="13.140625" style="1004" customWidth="1"/>
    <col min="13" max="16384" width="9.140625" style="1004"/>
  </cols>
  <sheetData>
    <row r="1" spans="1:18" ht="31.5" customHeight="1" thickBot="1">
      <c r="A1" s="1588" t="s">
        <v>64</v>
      </c>
      <c r="B1" s="1588"/>
      <c r="C1" s="1588"/>
      <c r="D1" s="1588"/>
      <c r="E1" s="1588"/>
      <c r="F1" s="1588"/>
      <c r="G1" s="1588"/>
      <c r="H1" s="1588"/>
      <c r="I1" s="1588"/>
      <c r="J1" s="1588"/>
      <c r="K1" s="1588"/>
      <c r="L1" s="1588"/>
      <c r="M1" s="941"/>
    </row>
    <row r="2" spans="1:18" ht="16.5" thickBot="1">
      <c r="A2" s="1005"/>
      <c r="B2" s="1006"/>
      <c r="C2" s="1006"/>
      <c r="D2" s="1006"/>
      <c r="E2" s="1007" t="s">
        <v>4</v>
      </c>
      <c r="F2" s="1008"/>
      <c r="G2" s="1006"/>
      <c r="H2" s="1006"/>
      <c r="I2" s="1006"/>
      <c r="J2" s="1006"/>
      <c r="K2" s="1006"/>
      <c r="L2" s="1009"/>
      <c r="M2" s="1010"/>
    </row>
    <row r="3" spans="1:18" ht="39" customHeight="1" thickBot="1">
      <c r="A3" s="942"/>
      <c r="B3" s="1594" t="s">
        <v>72</v>
      </c>
      <c r="C3" s="1595"/>
      <c r="D3" s="1595"/>
      <c r="E3" s="1595"/>
      <c r="F3" s="1595"/>
      <c r="G3" s="1596"/>
      <c r="H3" s="1590" t="s">
        <v>51</v>
      </c>
      <c r="I3" s="1591"/>
      <c r="J3" s="1597" t="s">
        <v>481</v>
      </c>
      <c r="K3" s="1592" t="s">
        <v>52</v>
      </c>
      <c r="L3" s="1593"/>
      <c r="M3" s="1010"/>
    </row>
    <row r="4" spans="1:18" ht="31.5">
      <c r="A4" s="943" t="s">
        <v>53</v>
      </c>
      <c r="B4" s="944" t="s">
        <v>54</v>
      </c>
      <c r="C4" s="945" t="s">
        <v>61</v>
      </c>
      <c r="D4" s="945" t="s">
        <v>62</v>
      </c>
      <c r="E4" s="946"/>
      <c r="F4" s="947" t="s">
        <v>376</v>
      </c>
      <c r="G4" s="948"/>
      <c r="H4" s="949" t="s">
        <v>55</v>
      </c>
      <c r="I4" s="950" t="s">
        <v>66</v>
      </c>
      <c r="J4" s="1598"/>
      <c r="K4" s="951" t="s">
        <v>50</v>
      </c>
      <c r="L4" s="952" t="s">
        <v>58</v>
      </c>
      <c r="M4" s="1010"/>
      <c r="O4" s="1010"/>
    </row>
    <row r="5" spans="1:18" ht="21" customHeight="1" thickBot="1">
      <c r="A5" s="953"/>
      <c r="B5" s="1011" t="s">
        <v>517</v>
      </c>
      <c r="C5" s="1012" t="s">
        <v>517</v>
      </c>
      <c r="D5" s="1012" t="s">
        <v>517</v>
      </c>
      <c r="E5" s="954" t="s">
        <v>98</v>
      </c>
      <c r="F5" s="955" t="s">
        <v>375</v>
      </c>
      <c r="G5" s="956" t="s">
        <v>56</v>
      </c>
      <c r="H5" s="1013" t="s">
        <v>517</v>
      </c>
      <c r="I5" s="957" t="s">
        <v>65</v>
      </c>
      <c r="J5" s="958"/>
      <c r="K5" s="1012" t="s">
        <v>517</v>
      </c>
      <c r="L5" s="959" t="s">
        <v>57</v>
      </c>
      <c r="M5" s="1010"/>
    </row>
    <row r="6" spans="1:18" ht="28.5" customHeight="1" thickBot="1">
      <c r="A6" s="1014" t="s">
        <v>18</v>
      </c>
      <c r="B6" s="960">
        <v>10.768522285809295</v>
      </c>
      <c r="C6" s="961">
        <v>20788.653061407906</v>
      </c>
      <c r="D6" s="961">
        <v>21204.426122636065</v>
      </c>
      <c r="E6" s="962">
        <v>-1.1574249787252722</v>
      </c>
      <c r="F6" s="963">
        <v>-2.4866677408220843</v>
      </c>
      <c r="G6" s="964">
        <v>14.34714677582312</v>
      </c>
      <c r="H6" s="965">
        <v>313.92685053848174</v>
      </c>
      <c r="I6" s="962">
        <v>0.1658219105051125</v>
      </c>
      <c r="J6" s="965">
        <v>-1.7649790989317231</v>
      </c>
      <c r="K6" s="966">
        <v>100</v>
      </c>
      <c r="L6" s="967" t="s">
        <v>19</v>
      </c>
    </row>
    <row r="7" spans="1:18" ht="25.5" customHeight="1">
      <c r="A7" s="1015" t="s">
        <v>75</v>
      </c>
      <c r="B7" s="968">
        <v>11.037880710318804</v>
      </c>
      <c r="C7" s="969">
        <v>20478.442876287205</v>
      </c>
      <c r="D7" s="969">
        <v>20888.011733812949</v>
      </c>
      <c r="E7" s="970">
        <v>-2.8353893752042643</v>
      </c>
      <c r="F7" s="971">
        <v>-4.6781187664992174</v>
      </c>
      <c r="G7" s="972">
        <v>13.08664730382905</v>
      </c>
      <c r="H7" s="973">
        <v>231.66666666666666</v>
      </c>
      <c r="I7" s="971">
        <v>-5.6155360901745093</v>
      </c>
      <c r="J7" s="974">
        <v>9.0909090909090917</v>
      </c>
      <c r="K7" s="974">
        <v>0.1260835303388495</v>
      </c>
      <c r="L7" s="975">
        <v>1.2546863156107077E-2</v>
      </c>
    </row>
    <row r="8" spans="1:18" ht="24" customHeight="1">
      <c r="A8" s="1016" t="s">
        <v>76</v>
      </c>
      <c r="B8" s="976">
        <v>11.67341068285482</v>
      </c>
      <c r="C8" s="977">
        <v>21901.333363705104</v>
      </c>
      <c r="D8" s="977">
        <v>22339.360030979205</v>
      </c>
      <c r="E8" s="978">
        <v>-0.80923818586728991</v>
      </c>
      <c r="F8" s="979">
        <v>-2.4835087435682817</v>
      </c>
      <c r="G8" s="980">
        <v>10.835335498932569</v>
      </c>
      <c r="H8" s="981">
        <v>345.72022310756978</v>
      </c>
      <c r="I8" s="982">
        <v>-0.5901901029494423</v>
      </c>
      <c r="J8" s="983">
        <v>1.3240755691910222</v>
      </c>
      <c r="K8" s="983">
        <v>32.965589703178352</v>
      </c>
      <c r="L8" s="984">
        <v>1.0050178912363563</v>
      </c>
      <c r="R8" s="1010"/>
    </row>
    <row r="9" spans="1:18" ht="24" customHeight="1">
      <c r="A9" s="1016" t="s">
        <v>77</v>
      </c>
      <c r="B9" s="976">
        <v>11.625726808409429</v>
      </c>
      <c r="C9" s="977">
        <v>21811.870184633073</v>
      </c>
      <c r="D9" s="977">
        <v>22248.107588325736</v>
      </c>
      <c r="E9" s="978">
        <v>-0.19219626489331623</v>
      </c>
      <c r="F9" s="979">
        <v>-2.4797533699876029</v>
      </c>
      <c r="G9" s="980">
        <v>11.229956603079842</v>
      </c>
      <c r="H9" s="985">
        <v>397.2450331125828</v>
      </c>
      <c r="I9" s="979">
        <v>0.80538257105258559</v>
      </c>
      <c r="J9" s="986">
        <v>5.0231839258114377</v>
      </c>
      <c r="K9" s="986">
        <v>7.1394799054373532</v>
      </c>
      <c r="L9" s="987">
        <v>0.46145957205241306</v>
      </c>
    </row>
    <row r="10" spans="1:18" ht="24" customHeight="1">
      <c r="A10" s="1016" t="s">
        <v>78</v>
      </c>
      <c r="B10" s="988" t="s">
        <v>73</v>
      </c>
      <c r="C10" s="989" t="s">
        <v>200</v>
      </c>
      <c r="D10" s="989" t="s">
        <v>200</v>
      </c>
      <c r="E10" s="990" t="s">
        <v>73</v>
      </c>
      <c r="F10" s="991" t="s">
        <v>73</v>
      </c>
      <c r="G10" s="992" t="s">
        <v>73</v>
      </c>
      <c r="H10" s="993" t="s">
        <v>200</v>
      </c>
      <c r="I10" s="990" t="s">
        <v>200</v>
      </c>
      <c r="J10" s="994" t="s">
        <v>200</v>
      </c>
      <c r="K10" s="994">
        <v>7.3548726030995534E-2</v>
      </c>
      <c r="L10" s="995" t="s">
        <v>200</v>
      </c>
    </row>
    <row r="11" spans="1:18" ht="24" customHeight="1">
      <c r="A11" s="1016" t="s">
        <v>71</v>
      </c>
      <c r="B11" s="976">
        <v>9.0229346014999443</v>
      </c>
      <c r="C11" s="977">
        <v>18527.586450718572</v>
      </c>
      <c r="D11" s="977">
        <v>18898.138179732945</v>
      </c>
      <c r="E11" s="978">
        <v>-3.2952017650248919</v>
      </c>
      <c r="F11" s="979">
        <v>-4.3470823454681007</v>
      </c>
      <c r="G11" s="980">
        <v>17.357739020289525</v>
      </c>
      <c r="H11" s="985">
        <v>280.81188204683434</v>
      </c>
      <c r="I11" s="979">
        <v>-1.3618661807078651</v>
      </c>
      <c r="J11" s="986">
        <v>-7.3523503415026115</v>
      </c>
      <c r="K11" s="986">
        <v>36.34357762017337</v>
      </c>
      <c r="L11" s="987">
        <v>-2.1917993731692533</v>
      </c>
    </row>
    <row r="12" spans="1:18" ht="24" customHeight="1" thickBot="1">
      <c r="A12" s="1017" t="s">
        <v>79</v>
      </c>
      <c r="B12" s="996">
        <v>11.328258359258623</v>
      </c>
      <c r="C12" s="997">
        <v>21869.224631773403</v>
      </c>
      <c r="D12" s="997">
        <v>22306.609124408871</v>
      </c>
      <c r="E12" s="998">
        <v>-0.82349717661127397</v>
      </c>
      <c r="F12" s="999">
        <v>-1.5027044457862806</v>
      </c>
      <c r="G12" s="1000">
        <v>17.645278423744006</v>
      </c>
      <c r="H12" s="1001">
        <v>295.41734533183353</v>
      </c>
      <c r="I12" s="999">
        <v>1.7653056418705668</v>
      </c>
      <c r="J12" s="1002">
        <v>1.4145562400182523</v>
      </c>
      <c r="K12" s="1002">
        <v>23.35172051484108</v>
      </c>
      <c r="L12" s="1003">
        <v>0.7321199574792594</v>
      </c>
    </row>
    <row r="13" spans="1:18">
      <c r="A13" s="1018"/>
      <c r="B13" s="1019"/>
    </row>
    <row r="14" spans="1:18" ht="46.5" customHeight="1">
      <c r="A14" s="1589" t="s">
        <v>493</v>
      </c>
      <c r="B14" s="1589"/>
      <c r="C14" s="1589"/>
      <c r="D14" s="1589"/>
      <c r="E14" s="1589"/>
      <c r="F14" s="1589"/>
      <c r="G14" s="1589"/>
      <c r="H14" s="1589"/>
      <c r="I14" s="1589"/>
      <c r="J14" s="1589"/>
      <c r="K14" s="1589"/>
      <c r="L14" s="1589"/>
    </row>
    <row r="15" spans="1:18" ht="33.75" customHeight="1">
      <c r="A15" s="1589" t="s">
        <v>494</v>
      </c>
      <c r="B15" s="1589"/>
      <c r="C15" s="1589"/>
      <c r="D15" s="1589"/>
      <c r="E15" s="1589"/>
      <c r="F15" s="1589"/>
      <c r="G15" s="1589"/>
      <c r="H15" s="1589"/>
      <c r="I15" s="1589"/>
      <c r="J15" s="1589"/>
      <c r="K15" s="1589"/>
      <c r="L15" s="1589"/>
    </row>
    <row r="16" spans="1:18">
      <c r="A16" s="1589" t="s">
        <v>115</v>
      </c>
      <c r="B16" s="1589"/>
      <c r="C16" s="1589"/>
      <c r="D16" s="1589"/>
      <c r="E16" s="1589"/>
      <c r="F16" s="1589"/>
      <c r="G16" s="1589"/>
      <c r="H16" s="1589"/>
      <c r="I16" s="1589"/>
      <c r="J16" s="1589"/>
      <c r="K16" s="1589"/>
      <c r="L16" s="1589"/>
    </row>
    <row r="17" spans="1:7">
      <c r="A17" s="1020" t="s">
        <v>495</v>
      </c>
      <c r="B17" s="1020"/>
      <c r="C17" s="1020"/>
      <c r="D17" s="1020"/>
      <c r="E17" s="1020"/>
      <c r="F17" s="1020"/>
      <c r="G17" s="1020"/>
    </row>
    <row r="18" spans="1:7">
      <c r="A18" s="1020"/>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683" t="s">
        <v>464</v>
      </c>
      <c r="B5" s="1683"/>
      <c r="C5" s="1683"/>
      <c r="D5" s="1683"/>
      <c r="E5" s="1683"/>
      <c r="F5" s="1683"/>
      <c r="H5" s="475" t="s">
        <v>267</v>
      </c>
    </row>
    <row r="6" spans="1:20" ht="15.75" customHeight="1" thickBot="1">
      <c r="A6" s="1684" t="s">
        <v>116</v>
      </c>
      <c r="B6" s="1686" t="s">
        <v>466</v>
      </c>
      <c r="C6" s="1687"/>
      <c r="D6" s="1688"/>
      <c r="E6" s="1689" t="s">
        <v>409</v>
      </c>
      <c r="F6" s="1691" t="s">
        <v>410</v>
      </c>
    </row>
    <row r="7" spans="1:20" ht="21" customHeight="1" thickBot="1">
      <c r="A7" s="1703"/>
      <c r="B7" s="679" t="s">
        <v>254</v>
      </c>
      <c r="C7" s="679" t="s">
        <v>257</v>
      </c>
      <c r="D7" s="679" t="s">
        <v>258</v>
      </c>
      <c r="E7" s="1696"/>
      <c r="F7" s="1697"/>
    </row>
    <row r="8" spans="1:20" ht="17.25" customHeight="1" thickBot="1">
      <c r="A8" s="572" t="s">
        <v>117</v>
      </c>
      <c r="B8" s="548">
        <v>16711.374</v>
      </c>
      <c r="C8" s="548">
        <v>5059.6899999999996</v>
      </c>
      <c r="D8" s="584">
        <f t="shared" ref="D8:D13" si="0">(C8/B8)*100</f>
        <v>30.276923968071085</v>
      </c>
      <c r="E8" s="548">
        <v>14038.891</v>
      </c>
      <c r="F8" s="584">
        <f t="shared" ref="F8:F13" si="1">((B8-E8)/E8)*100</f>
        <v>19.036282851686792</v>
      </c>
      <c r="H8" s="499" t="s">
        <v>118</v>
      </c>
    </row>
    <row r="9" spans="1:20" ht="18" customHeight="1" thickBot="1">
      <c r="A9" s="573" t="s">
        <v>119</v>
      </c>
      <c r="B9" s="549">
        <v>49272</v>
      </c>
      <c r="C9" s="549">
        <v>11419</v>
      </c>
      <c r="D9" s="585">
        <f t="shared" si="0"/>
        <v>23.175434323753858</v>
      </c>
      <c r="E9" s="549">
        <v>50520</v>
      </c>
      <c r="F9" s="585">
        <f t="shared" si="1"/>
        <v>-2.4703087885985751</v>
      </c>
      <c r="H9" s="474">
        <f>B9-E9</f>
        <v>-1248</v>
      </c>
      <c r="O9"/>
      <c r="P9"/>
      <c r="Q9"/>
      <c r="R9"/>
      <c r="S9"/>
      <c r="T9"/>
    </row>
    <row r="10" spans="1:20" ht="15" customHeight="1" thickBot="1">
      <c r="A10" s="574" t="s">
        <v>249</v>
      </c>
      <c r="B10" s="550">
        <v>14811</v>
      </c>
      <c r="C10" s="666">
        <v>0</v>
      </c>
      <c r="D10" s="585">
        <f t="shared" si="0"/>
        <v>0</v>
      </c>
      <c r="E10" s="551">
        <v>21098</v>
      </c>
      <c r="F10" s="585">
        <f t="shared" si="1"/>
        <v>-29.799033083704618</v>
      </c>
      <c r="O10"/>
      <c r="P10"/>
      <c r="Q10"/>
      <c r="R10"/>
      <c r="S10"/>
      <c r="T10"/>
    </row>
    <row r="11" spans="1:20" ht="17.25" customHeight="1" thickBot="1">
      <c r="A11" s="573" t="s">
        <v>120</v>
      </c>
      <c r="B11" s="711">
        <v>275999.39399999997</v>
      </c>
      <c r="C11" s="552">
        <v>24554.093000000001</v>
      </c>
      <c r="D11" s="586">
        <f t="shared" si="0"/>
        <v>8.8964300407123371</v>
      </c>
      <c r="E11" s="552">
        <v>275566.08799999999</v>
      </c>
      <c r="F11" s="586">
        <f t="shared" si="1"/>
        <v>0.15724213496109954</v>
      </c>
      <c r="J11" s="570"/>
      <c r="O11"/>
      <c r="P11"/>
      <c r="Q11"/>
      <c r="R11"/>
      <c r="S11"/>
      <c r="T11"/>
    </row>
    <row r="12" spans="1:20" ht="15" customHeight="1" thickBot="1">
      <c r="A12" s="572" t="s">
        <v>121</v>
      </c>
      <c r="B12" s="548">
        <v>104636.947</v>
      </c>
      <c r="C12" s="548">
        <v>26076.582999999999</v>
      </c>
      <c r="D12" s="585">
        <f t="shared" si="0"/>
        <v>24.921009019882813</v>
      </c>
      <c r="E12" s="548">
        <v>106578.781</v>
      </c>
      <c r="F12" s="585">
        <f t="shared" si="1"/>
        <v>-1.8219705477772377</v>
      </c>
      <c r="O12"/>
      <c r="P12"/>
      <c r="Q12"/>
      <c r="R12"/>
      <c r="S12"/>
      <c r="T12"/>
    </row>
    <row r="13" spans="1:20" ht="15" customHeight="1" thickBot="1">
      <c r="A13" s="572" t="s">
        <v>122</v>
      </c>
      <c r="B13" s="548">
        <f>B11+B12</f>
        <v>380636.34099999996</v>
      </c>
      <c r="C13" s="548">
        <f>C11+C12</f>
        <v>50630.675999999999</v>
      </c>
      <c r="D13" s="587">
        <f t="shared" si="0"/>
        <v>13.301587511845067</v>
      </c>
      <c r="E13" s="548">
        <f>E11+E12</f>
        <v>382144.86900000001</v>
      </c>
      <c r="F13" s="587">
        <f t="shared" si="1"/>
        <v>-0.39475291240925947</v>
      </c>
      <c r="K13" s="3"/>
      <c r="L13" s="3"/>
      <c r="M13" s="3"/>
      <c r="N13" s="3"/>
      <c r="O13" s="3"/>
      <c r="P13" s="3"/>
      <c r="Q13"/>
      <c r="R13"/>
      <c r="S13"/>
      <c r="T13"/>
    </row>
    <row r="14" spans="1:20">
      <c r="E14" s="659"/>
      <c r="K14" s="3"/>
      <c r="L14" s="3"/>
      <c r="M14" s="3"/>
      <c r="N14" s="3"/>
      <c r="O14" s="3"/>
      <c r="P14" s="3"/>
      <c r="Q14"/>
      <c r="R14"/>
      <c r="S14"/>
      <c r="T14"/>
    </row>
    <row r="15" spans="1:20">
      <c r="K15" s="3"/>
      <c r="L15" s="3"/>
      <c r="M15" s="3"/>
      <c r="N15" s="3"/>
      <c r="O15" s="3"/>
      <c r="P15" s="3"/>
      <c r="Q15"/>
      <c r="R15"/>
      <c r="S15"/>
      <c r="T15"/>
    </row>
    <row r="16" spans="1:20" ht="15.75">
      <c r="A16" s="431" t="s">
        <v>250</v>
      </c>
      <c r="K16" s="3"/>
      <c r="L16" s="3"/>
      <c r="M16" s="3"/>
      <c r="N16" s="3"/>
      <c r="O16" s="3"/>
      <c r="P16" s="3"/>
      <c r="Q16"/>
      <c r="R16"/>
      <c r="S16"/>
      <c r="T16"/>
    </row>
    <row r="17" spans="1:20">
      <c r="K17" s="3"/>
      <c r="L17" s="3"/>
      <c r="M17" s="3"/>
      <c r="N17" s="3"/>
      <c r="O17" s="3"/>
      <c r="P17" s="3"/>
      <c r="Q17"/>
      <c r="R17"/>
      <c r="S17"/>
      <c r="T17"/>
    </row>
    <row r="18" spans="1:20" ht="33" customHeight="1" thickBot="1">
      <c r="A18" s="1683" t="s">
        <v>465</v>
      </c>
      <c r="B18" s="1683"/>
      <c r="C18" s="1683"/>
      <c r="D18" s="1683"/>
      <c r="E18" s="1683"/>
      <c r="F18" s="1683"/>
      <c r="K18" s="3"/>
      <c r="L18" s="3"/>
      <c r="M18" s="3"/>
      <c r="N18" s="3"/>
      <c r="O18" s="3"/>
      <c r="P18" s="3"/>
      <c r="Q18"/>
      <c r="R18"/>
      <c r="S18"/>
      <c r="T18"/>
    </row>
    <row r="19" spans="1:20" ht="16.5" customHeight="1" thickBot="1">
      <c r="A19" s="1694" t="s">
        <v>123</v>
      </c>
      <c r="B19" s="1686" t="s">
        <v>466</v>
      </c>
      <c r="C19" s="1687"/>
      <c r="D19" s="1688"/>
      <c r="E19" s="1689" t="s">
        <v>409</v>
      </c>
      <c r="F19" s="1691" t="s">
        <v>410</v>
      </c>
      <c r="I19"/>
      <c r="J19"/>
      <c r="K19"/>
      <c r="L19" s="3"/>
      <c r="M19" s="3"/>
      <c r="N19" s="3"/>
      <c r="O19" s="3"/>
      <c r="P19" s="3"/>
      <c r="Q19"/>
      <c r="R19"/>
      <c r="S19"/>
      <c r="T19"/>
    </row>
    <row r="20" spans="1:20" ht="21" customHeight="1" thickBot="1">
      <c r="A20" s="1695"/>
      <c r="B20" s="571" t="s">
        <v>254</v>
      </c>
      <c r="C20" s="571" t="s">
        <v>367</v>
      </c>
      <c r="D20" s="571" t="s">
        <v>368</v>
      </c>
      <c r="E20" s="1696"/>
      <c r="F20" s="1697"/>
      <c r="I20"/>
      <c r="J20"/>
      <c r="K20"/>
      <c r="L20" s="3"/>
      <c r="M20" s="3"/>
      <c r="N20" s="3"/>
      <c r="O20" s="3"/>
      <c r="P20" s="3"/>
      <c r="Q20"/>
      <c r="R20"/>
      <c r="S20"/>
      <c r="T20"/>
    </row>
    <row r="21" spans="1:20" ht="15.75" thickBot="1">
      <c r="A21" s="429" t="s">
        <v>117</v>
      </c>
      <c r="B21" s="548">
        <v>29790.733</v>
      </c>
      <c r="C21" s="553">
        <v>0</v>
      </c>
      <c r="D21" s="584">
        <f t="shared" ref="D21:D26" si="2">(C21/B21)*100</f>
        <v>0</v>
      </c>
      <c r="E21" s="548">
        <v>32996.713000000003</v>
      </c>
      <c r="F21" s="584">
        <f t="shared" ref="F21:F26" si="3">((B21-E21)/E21)*100</f>
        <v>-9.7160586874213895</v>
      </c>
      <c r="H21" s="499" t="s">
        <v>124</v>
      </c>
      <c r="I21"/>
      <c r="J21"/>
      <c r="K21"/>
      <c r="L21" s="3"/>
      <c r="M21" s="3"/>
      <c r="N21" s="3"/>
      <c r="O21" s="3"/>
      <c r="P21" s="3"/>
      <c r="Q21"/>
      <c r="R21"/>
      <c r="S21"/>
      <c r="T21"/>
    </row>
    <row r="22" spans="1:20" ht="15.75" thickBot="1">
      <c r="A22" s="429" t="s">
        <v>119</v>
      </c>
      <c r="B22" s="548">
        <v>121202</v>
      </c>
      <c r="C22" s="553">
        <v>0</v>
      </c>
      <c r="D22" s="585">
        <f t="shared" si="2"/>
        <v>0</v>
      </c>
      <c r="E22" s="548">
        <v>161383</v>
      </c>
      <c r="F22" s="585">
        <f t="shared" si="3"/>
        <v>-24.897913658811646</v>
      </c>
      <c r="H22" s="474">
        <f>B22-E22</f>
        <v>-40181</v>
      </c>
      <c r="I22"/>
      <c r="J22"/>
      <c r="K22"/>
      <c r="O22"/>
      <c r="P22"/>
      <c r="Q22"/>
      <c r="R22"/>
      <c r="S22"/>
      <c r="T22"/>
    </row>
    <row r="23" spans="1:20" ht="15.75" thickBot="1">
      <c r="A23" s="430" t="s">
        <v>249</v>
      </c>
      <c r="B23" s="551">
        <v>32923</v>
      </c>
      <c r="C23" s="554">
        <v>0</v>
      </c>
      <c r="D23" s="585">
        <f t="shared" si="2"/>
        <v>0</v>
      </c>
      <c r="E23" s="551">
        <v>48910</v>
      </c>
      <c r="F23" s="585">
        <f t="shared" si="3"/>
        <v>-32.686567164179102</v>
      </c>
      <c r="I23"/>
      <c r="J23"/>
      <c r="K23"/>
      <c r="O23"/>
      <c r="P23"/>
      <c r="Q23"/>
      <c r="R23"/>
      <c r="S23"/>
      <c r="T23"/>
    </row>
    <row r="24" spans="1:20" ht="15.75" thickBot="1">
      <c r="A24" s="429" t="s">
        <v>120</v>
      </c>
      <c r="B24" s="548">
        <v>15139.212</v>
      </c>
      <c r="C24" s="555">
        <v>3550.808</v>
      </c>
      <c r="D24" s="586">
        <f t="shared" si="2"/>
        <v>23.454377942524353</v>
      </c>
      <c r="E24" s="548">
        <v>19137.920999999998</v>
      </c>
      <c r="F24" s="586">
        <f t="shared" si="3"/>
        <v>-20.89416609045465</v>
      </c>
      <c r="I24"/>
      <c r="J24"/>
      <c r="K24"/>
      <c r="O24"/>
      <c r="P24"/>
      <c r="Q24"/>
      <c r="R24"/>
      <c r="S24"/>
      <c r="T24"/>
    </row>
    <row r="25" spans="1:20" ht="15.75" thickBot="1">
      <c r="A25" s="429" t="s">
        <v>121</v>
      </c>
      <c r="B25" s="548">
        <v>5850.241</v>
      </c>
      <c r="C25" s="555">
        <v>649.71699999999998</v>
      </c>
      <c r="D25" s="585">
        <f t="shared" si="2"/>
        <v>11.105815982623621</v>
      </c>
      <c r="E25" s="548">
        <v>5243.3869999999997</v>
      </c>
      <c r="F25" s="585">
        <f t="shared" si="3"/>
        <v>11.57370226534872</v>
      </c>
      <c r="I25"/>
      <c r="J25"/>
      <c r="K25"/>
      <c r="O25"/>
      <c r="P25"/>
      <c r="Q25"/>
      <c r="R25"/>
      <c r="S25"/>
      <c r="T25"/>
    </row>
    <row r="26" spans="1:20" ht="15.75" thickBot="1">
      <c r="A26" s="429" t="s">
        <v>122</v>
      </c>
      <c r="B26" s="548">
        <f>B24+B25</f>
        <v>20989.453000000001</v>
      </c>
      <c r="C26" s="556">
        <f>C24+C25</f>
        <v>4200.5249999999996</v>
      </c>
      <c r="D26" s="587">
        <f t="shared" si="2"/>
        <v>20.012551065528005</v>
      </c>
      <c r="E26" s="548">
        <f>E24+E25</f>
        <v>24381.307999999997</v>
      </c>
      <c r="F26" s="587">
        <f t="shared" si="3"/>
        <v>-13.911702358216369</v>
      </c>
      <c r="I26"/>
      <c r="J26"/>
      <c r="K26"/>
      <c r="O26"/>
      <c r="P26"/>
      <c r="Q26"/>
      <c r="R26"/>
      <c r="S26"/>
      <c r="T26"/>
    </row>
    <row r="27" spans="1:20" ht="16.5" customHeight="1">
      <c r="A27" s="1702"/>
      <c r="B27" s="1702"/>
      <c r="C27" s="1702"/>
      <c r="D27" s="1702"/>
      <c r="E27" s="1702"/>
      <c r="F27" s="1702"/>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6" t="s">
        <v>370</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693"/>
      <c r="D32" s="1693"/>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693"/>
      <c r="C43" s="1693"/>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21.570312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8" t="s">
        <v>462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463</v>
      </c>
      <c r="B3" s="1699"/>
      <c r="C3" s="1699"/>
      <c r="D3" s="1699"/>
      <c r="E3" s="1699"/>
      <c r="F3" s="1699"/>
      <c r="P3" s="449"/>
    </row>
    <row r="4" spans="1:24" ht="4.5" customHeight="1">
      <c r="A4" s="450"/>
      <c r="B4" s="450"/>
      <c r="C4" s="448"/>
      <c r="D4" s="448"/>
    </row>
    <row r="5" spans="1:24" ht="15.75" thickBot="1">
      <c r="A5" s="451" t="s">
        <v>125</v>
      </c>
      <c r="B5" s="1700" t="s">
        <v>126</v>
      </c>
      <c r="C5" s="1700"/>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12742.312</v>
      </c>
      <c r="C7" s="465">
        <v>19742</v>
      </c>
      <c r="D7" s="476">
        <v>2.3100780534180232</v>
      </c>
      <c r="F7" s="557" t="s">
        <v>140</v>
      </c>
      <c r="G7" s="463">
        <v>1122.623</v>
      </c>
      <c r="H7" s="463">
        <v>8043</v>
      </c>
      <c r="I7" s="576">
        <v>2.7216872110939905</v>
      </c>
      <c r="K7" s="557" t="s">
        <v>138</v>
      </c>
      <c r="L7" s="463">
        <v>286153.46899999998</v>
      </c>
      <c r="M7" s="463">
        <v>75203.006999999998</v>
      </c>
      <c r="N7" s="546">
        <v>3.8050801479254677</v>
      </c>
      <c r="P7" s="557" t="s">
        <v>139</v>
      </c>
      <c r="Q7" s="463">
        <v>51991.372000000003</v>
      </c>
      <c r="R7" s="463">
        <v>13999.066999999999</v>
      </c>
      <c r="S7" s="546">
        <v>3.7139169346071426</v>
      </c>
    </row>
    <row r="8" spans="1:24" ht="16.5" thickBot="1">
      <c r="A8" s="464" t="s">
        <v>148</v>
      </c>
      <c r="B8" s="465">
        <v>7110.3159999999998</v>
      </c>
      <c r="C8" s="465">
        <v>5690</v>
      </c>
      <c r="D8" s="476">
        <v>2.2934831202628452</v>
      </c>
      <c r="F8" s="464" t="s">
        <v>138</v>
      </c>
      <c r="G8" s="465">
        <v>1526.242</v>
      </c>
      <c r="H8" s="465">
        <v>6768</v>
      </c>
      <c r="I8" s="575">
        <v>2.3028038265143884</v>
      </c>
      <c r="K8" s="464" t="s">
        <v>141</v>
      </c>
      <c r="L8" s="465">
        <v>204674.00899999999</v>
      </c>
      <c r="M8" s="465">
        <v>55104.732000000004</v>
      </c>
      <c r="N8" s="476">
        <v>3.7142728323222762</v>
      </c>
      <c r="P8" s="464" t="s">
        <v>141</v>
      </c>
      <c r="Q8" s="465">
        <v>46803.309000000001</v>
      </c>
      <c r="R8" s="465">
        <v>15209.49</v>
      </c>
      <c r="S8" s="476">
        <v>3.0772438129089141</v>
      </c>
    </row>
    <row r="9" spans="1:24" ht="16.5" thickBot="1">
      <c r="A9" s="464" t="s">
        <v>308</v>
      </c>
      <c r="B9" s="465">
        <v>7025.9870000000001</v>
      </c>
      <c r="C9" s="465">
        <v>3662</v>
      </c>
      <c r="D9" s="476">
        <v>3.4664580341209437</v>
      </c>
      <c r="F9" s="631" t="s">
        <v>259</v>
      </c>
      <c r="G9" s="468">
        <v>2648.8649999999998</v>
      </c>
      <c r="H9" s="468">
        <v>14811</v>
      </c>
      <c r="I9" s="632">
        <v>2.5268909735664873</v>
      </c>
      <c r="K9" s="464" t="s">
        <v>372</v>
      </c>
      <c r="L9" s="465">
        <v>96323.926999999996</v>
      </c>
      <c r="M9" s="465">
        <v>33554.332999999999</v>
      </c>
      <c r="N9" s="476">
        <v>2.8706851958583113</v>
      </c>
      <c r="P9" s="464" t="s">
        <v>145</v>
      </c>
      <c r="Q9" s="465">
        <v>37875.502</v>
      </c>
      <c r="R9" s="465">
        <v>6850.8130000000001</v>
      </c>
      <c r="S9" s="476">
        <v>5.5286141951327528</v>
      </c>
    </row>
    <row r="10" spans="1:24" ht="15.75">
      <c r="A10" s="464" t="s">
        <v>371</v>
      </c>
      <c r="B10" s="465">
        <v>5221.7070000000003</v>
      </c>
      <c r="C10" s="465">
        <v>2465</v>
      </c>
      <c r="D10" s="476">
        <v>4.7928389756223382</v>
      </c>
      <c r="H10" s="671"/>
      <c r="K10" s="464" t="s">
        <v>140</v>
      </c>
      <c r="L10" s="465">
        <v>70078.748000000007</v>
      </c>
      <c r="M10" s="465">
        <v>17915.448</v>
      </c>
      <c r="N10" s="476">
        <v>3.9116380455571083</v>
      </c>
      <c r="P10" s="464" t="s">
        <v>140</v>
      </c>
      <c r="Q10" s="465">
        <v>28118.411</v>
      </c>
      <c r="R10" s="465">
        <v>8438.75</v>
      </c>
      <c r="S10" s="476">
        <v>3.3320587764775591</v>
      </c>
    </row>
    <row r="11" spans="1:24" ht="15.75">
      <c r="A11" s="464" t="s">
        <v>150</v>
      </c>
      <c r="B11" s="465">
        <v>2340.17</v>
      </c>
      <c r="C11" s="465">
        <v>1515</v>
      </c>
      <c r="D11" s="476">
        <v>2.3382339422957794</v>
      </c>
      <c r="K11" s="464" t="s">
        <v>147</v>
      </c>
      <c r="L11" s="465">
        <v>63193.63</v>
      </c>
      <c r="M11" s="465">
        <v>13468.477000000001</v>
      </c>
      <c r="N11" s="476">
        <v>4.6919655429489167</v>
      </c>
      <c r="P11" s="464" t="s">
        <v>142</v>
      </c>
      <c r="Q11" s="465">
        <v>26815.412</v>
      </c>
      <c r="R11" s="465">
        <v>6488.9269999999997</v>
      </c>
      <c r="S11" s="476">
        <v>4.1324878519977188</v>
      </c>
    </row>
    <row r="12" spans="1:24" ht="15.75">
      <c r="A12" s="464" t="s">
        <v>140</v>
      </c>
      <c r="B12" s="465">
        <v>2024.1969999999999</v>
      </c>
      <c r="C12" s="465">
        <v>7212</v>
      </c>
      <c r="D12" s="476">
        <v>2.700942435762121</v>
      </c>
      <c r="H12" s="671"/>
      <c r="K12" s="464" t="s">
        <v>148</v>
      </c>
      <c r="L12" s="465">
        <v>39292.745999999999</v>
      </c>
      <c r="M12" s="465">
        <v>11136.996999999999</v>
      </c>
      <c r="N12" s="476">
        <v>3.5281275553903804</v>
      </c>
      <c r="P12" s="464" t="s">
        <v>372</v>
      </c>
      <c r="Q12" s="465">
        <v>20750.495999999999</v>
      </c>
      <c r="R12" s="465">
        <v>8014.6360000000004</v>
      </c>
      <c r="S12" s="476">
        <v>2.589075286762867</v>
      </c>
    </row>
    <row r="13" spans="1:24" ht="15.75">
      <c r="A13" s="464" t="s">
        <v>146</v>
      </c>
      <c r="B13" s="465">
        <v>1361.95</v>
      </c>
      <c r="C13" s="465">
        <v>1675</v>
      </c>
      <c r="D13" s="476">
        <v>2.8092390642951584</v>
      </c>
      <c r="H13" s="671"/>
      <c r="K13" s="464" t="s">
        <v>145</v>
      </c>
      <c r="L13" s="465">
        <v>39054.862999999998</v>
      </c>
      <c r="M13" s="465">
        <v>6089.0029999999997</v>
      </c>
      <c r="N13" s="476">
        <v>6.4139996317952219</v>
      </c>
      <c r="P13" s="464" t="s">
        <v>147</v>
      </c>
      <c r="Q13" s="465">
        <v>20599.993999999999</v>
      </c>
      <c r="R13" s="465">
        <v>5161.5029999999997</v>
      </c>
      <c r="S13" s="476">
        <v>3.9910843798792714</v>
      </c>
    </row>
    <row r="14" spans="1:24" ht="15.75">
      <c r="A14" s="464" t="s">
        <v>377</v>
      </c>
      <c r="B14" s="465">
        <v>1231.2360000000001</v>
      </c>
      <c r="C14" s="465">
        <v>642</v>
      </c>
      <c r="D14" s="476">
        <v>4.0753615321216614</v>
      </c>
      <c r="K14" s="464" t="s">
        <v>139</v>
      </c>
      <c r="L14" s="465">
        <v>35161.620999999999</v>
      </c>
      <c r="M14" s="465">
        <v>8339.6450000000004</v>
      </c>
      <c r="N14" s="476">
        <v>4.2162011692344219</v>
      </c>
      <c r="P14" s="464" t="s">
        <v>138</v>
      </c>
      <c r="Q14" s="465">
        <v>14245.03</v>
      </c>
      <c r="R14" s="465">
        <v>4679.66</v>
      </c>
      <c r="S14" s="476">
        <v>3.0440309766094122</v>
      </c>
    </row>
    <row r="15" spans="1:24" ht="15.75">
      <c r="A15" s="464" t="s">
        <v>151</v>
      </c>
      <c r="B15" s="465">
        <v>1203.8579999999999</v>
      </c>
      <c r="C15" s="465">
        <v>936</v>
      </c>
      <c r="D15" s="476">
        <v>2.2438728893643907</v>
      </c>
      <c r="E15" s="562"/>
      <c r="K15" s="464" t="s">
        <v>143</v>
      </c>
      <c r="L15" s="465">
        <v>33351.207000000002</v>
      </c>
      <c r="M15" s="465">
        <v>7966.1270000000004</v>
      </c>
      <c r="N15" s="476">
        <v>4.1866275795000503</v>
      </c>
      <c r="P15" s="464" t="s">
        <v>275</v>
      </c>
      <c r="Q15" s="465">
        <v>12018.251</v>
      </c>
      <c r="R15" s="465">
        <v>3362.5230000000001</v>
      </c>
      <c r="S15" s="476">
        <v>3.5741765929928211</v>
      </c>
    </row>
    <row r="16" spans="1:24" ht="15.75">
      <c r="A16" s="464" t="s">
        <v>285</v>
      </c>
      <c r="B16" s="465">
        <v>945.72900000000004</v>
      </c>
      <c r="C16" s="465">
        <v>650</v>
      </c>
      <c r="D16" s="476">
        <v>2.160180081817995</v>
      </c>
      <c r="E16" s="480"/>
      <c r="K16" s="464" t="s">
        <v>286</v>
      </c>
      <c r="L16" s="465">
        <v>27435.335999999999</v>
      </c>
      <c r="M16" s="465">
        <v>5110.076</v>
      </c>
      <c r="N16" s="476">
        <v>5.3688704434141483</v>
      </c>
      <c r="P16" s="464" t="s">
        <v>149</v>
      </c>
      <c r="Q16" s="465">
        <v>10985.44</v>
      </c>
      <c r="R16" s="465">
        <v>4290.95</v>
      </c>
      <c r="S16" s="476">
        <v>2.5601416935643626</v>
      </c>
    </row>
    <row r="17" spans="1:19" ht="15.75">
      <c r="A17" s="464" t="s">
        <v>144</v>
      </c>
      <c r="B17" s="465">
        <v>680.95299999999997</v>
      </c>
      <c r="C17" s="465">
        <v>2137</v>
      </c>
      <c r="D17" s="476">
        <v>2.4820594131583742</v>
      </c>
      <c r="K17" s="464" t="s">
        <v>155</v>
      </c>
      <c r="L17" s="465">
        <v>24829.507000000001</v>
      </c>
      <c r="M17" s="465">
        <v>7980.375</v>
      </c>
      <c r="N17" s="476">
        <v>3.1113208339207121</v>
      </c>
      <c r="P17" s="464" t="s">
        <v>154</v>
      </c>
      <c r="Q17" s="465">
        <v>9486.643</v>
      </c>
      <c r="R17" s="465">
        <v>3369.4580000000001</v>
      </c>
      <c r="S17" s="476">
        <v>2.8154804125767408</v>
      </c>
    </row>
    <row r="18" spans="1:19" ht="15.75">
      <c r="A18" s="464" t="s">
        <v>453</v>
      </c>
      <c r="B18" s="465">
        <v>600.726</v>
      </c>
      <c r="C18" s="465">
        <v>315</v>
      </c>
      <c r="D18" s="476">
        <v>3.9397035676810077</v>
      </c>
      <c r="K18" s="464" t="s">
        <v>152</v>
      </c>
      <c r="L18" s="465">
        <v>21918.125</v>
      </c>
      <c r="M18" s="465">
        <v>5727.9260000000004</v>
      </c>
      <c r="N18" s="476">
        <v>3.8265377380922865</v>
      </c>
      <c r="P18" s="464" t="s">
        <v>148</v>
      </c>
      <c r="Q18" s="465">
        <v>6804.0510000000004</v>
      </c>
      <c r="R18" s="465">
        <v>1889.826</v>
      </c>
      <c r="S18" s="476">
        <v>3.6003584456981756</v>
      </c>
    </row>
    <row r="19" spans="1:19" ht="16.5" thickBot="1">
      <c r="A19" s="464" t="s">
        <v>143</v>
      </c>
      <c r="B19" s="465">
        <v>574.88400000000001</v>
      </c>
      <c r="C19" s="465">
        <v>584</v>
      </c>
      <c r="D19" s="476">
        <v>2.9937353212275228</v>
      </c>
      <c r="K19" s="464" t="s">
        <v>153</v>
      </c>
      <c r="L19" s="465">
        <v>13890.800999999999</v>
      </c>
      <c r="M19" s="465">
        <v>3440.377</v>
      </c>
      <c r="N19" s="476">
        <v>4.0375810557970828</v>
      </c>
      <c r="P19" s="464" t="s">
        <v>155</v>
      </c>
      <c r="Q19" s="465">
        <v>5609.567</v>
      </c>
      <c r="R19" s="465">
        <v>2127.6669999999999</v>
      </c>
      <c r="S19" s="476">
        <v>2.6364872886593629</v>
      </c>
    </row>
    <row r="20" spans="1:19" ht="16.5" thickBot="1">
      <c r="A20" s="631" t="s">
        <v>259</v>
      </c>
      <c r="B20" s="468">
        <v>45428.499000000003</v>
      </c>
      <c r="C20" s="468">
        <v>49272</v>
      </c>
      <c r="D20" s="545">
        <v>2.7184179469623504</v>
      </c>
      <c r="K20" s="464" t="s">
        <v>146</v>
      </c>
      <c r="L20" s="465">
        <v>12673.42</v>
      </c>
      <c r="M20" s="465">
        <v>4407.96</v>
      </c>
      <c r="N20" s="476">
        <v>2.8751213713373081</v>
      </c>
      <c r="P20" s="464" t="s">
        <v>152</v>
      </c>
      <c r="Q20" s="465">
        <v>5426.1009999999997</v>
      </c>
      <c r="R20" s="465">
        <v>1653.7840000000001</v>
      </c>
      <c r="S20" s="476">
        <v>3.2810215844390798</v>
      </c>
    </row>
    <row r="21" spans="1:19" ht="15.75">
      <c r="A21"/>
      <c r="B21"/>
      <c r="C21"/>
      <c r="D21"/>
      <c r="K21" s="464" t="s">
        <v>287</v>
      </c>
      <c r="L21" s="465">
        <v>11788.025</v>
      </c>
      <c r="M21" s="465">
        <v>3706.7730000000001</v>
      </c>
      <c r="N21" s="476">
        <v>3.1801313433544487</v>
      </c>
      <c r="P21" s="464" t="s">
        <v>285</v>
      </c>
      <c r="Q21" s="465">
        <v>4970.7569999999996</v>
      </c>
      <c r="R21" s="465">
        <v>1525.162</v>
      </c>
      <c r="S21" s="476">
        <v>3.2591665672236783</v>
      </c>
    </row>
    <row r="22" spans="1:19" ht="15.75">
      <c r="A22"/>
      <c r="B22"/>
      <c r="C22"/>
      <c r="D22"/>
      <c r="H22" s="671"/>
      <c r="K22" s="464" t="s">
        <v>285</v>
      </c>
      <c r="L22" s="465">
        <v>8335.9689999999991</v>
      </c>
      <c r="M22" s="465">
        <v>2413.8270000000002</v>
      </c>
      <c r="N22" s="476">
        <v>3.453424375483412</v>
      </c>
      <c r="P22" s="464" t="s">
        <v>156</v>
      </c>
      <c r="Q22" s="465">
        <v>4756.0320000000002</v>
      </c>
      <c r="R22" s="465">
        <v>1350.8989999999999</v>
      </c>
      <c r="S22" s="476">
        <v>3.5206421797632546</v>
      </c>
    </row>
    <row r="23" spans="1:19" ht="15.75">
      <c r="A23"/>
      <c r="B23"/>
      <c r="C23"/>
      <c r="D23"/>
      <c r="H23" s="671"/>
      <c r="K23" s="464" t="s">
        <v>151</v>
      </c>
      <c r="L23" s="465">
        <v>7510.6959999999999</v>
      </c>
      <c r="M23" s="465">
        <v>1895.7809999999999</v>
      </c>
      <c r="N23" s="476">
        <v>3.9617951651588448</v>
      </c>
      <c r="P23" s="464" t="s">
        <v>157</v>
      </c>
      <c r="Q23" s="465">
        <v>4553.4719999999998</v>
      </c>
      <c r="R23" s="465">
        <v>1419.001</v>
      </c>
      <c r="S23" s="476">
        <v>3.208927971157173</v>
      </c>
    </row>
    <row r="24" spans="1:19" ht="15.75">
      <c r="A24"/>
      <c r="B24"/>
      <c r="C24"/>
      <c r="D24"/>
      <c r="H24" s="671"/>
      <c r="K24" s="464" t="s">
        <v>142</v>
      </c>
      <c r="L24" s="465">
        <v>6982.4769999999999</v>
      </c>
      <c r="M24" s="465">
        <v>1518.434</v>
      </c>
      <c r="N24" s="476">
        <v>4.5984725052257787</v>
      </c>
      <c r="P24" s="464" t="s">
        <v>159</v>
      </c>
      <c r="Q24" s="465">
        <v>4395.6360000000004</v>
      </c>
      <c r="R24" s="465">
        <v>1725.8620000000001</v>
      </c>
      <c r="S24" s="476">
        <v>2.5469220598170654</v>
      </c>
    </row>
    <row r="25" spans="1:19" ht="15.75">
      <c r="A25"/>
      <c r="B25"/>
      <c r="C25"/>
      <c r="D25"/>
      <c r="H25" s="671"/>
      <c r="K25" s="464" t="s">
        <v>156</v>
      </c>
      <c r="L25" s="465">
        <v>5922.585</v>
      </c>
      <c r="M25" s="465">
        <v>2422.7440000000001</v>
      </c>
      <c r="N25" s="476">
        <v>2.4445773057326732</v>
      </c>
      <c r="P25" s="464" t="s">
        <v>286</v>
      </c>
      <c r="Q25" s="465">
        <v>3807.277</v>
      </c>
      <c r="R25" s="465">
        <v>1017.3339999999999</v>
      </c>
      <c r="S25" s="476">
        <v>3.7424061321060735</v>
      </c>
    </row>
    <row r="26" spans="1:19" ht="15.75">
      <c r="A26"/>
      <c r="B26"/>
      <c r="C26"/>
      <c r="D26"/>
      <c r="H26" s="671"/>
      <c r="K26" s="464" t="s">
        <v>159</v>
      </c>
      <c r="L26" s="465">
        <v>5815.4539999999997</v>
      </c>
      <c r="M26" s="465">
        <v>2178.3939999999998</v>
      </c>
      <c r="N26" s="476">
        <v>2.6696061410378471</v>
      </c>
      <c r="P26" s="464" t="s">
        <v>143</v>
      </c>
      <c r="Q26" s="465">
        <v>3470.5619999999999</v>
      </c>
      <c r="R26" s="465">
        <v>1183.777</v>
      </c>
      <c r="S26" s="476">
        <v>2.9317700884541598</v>
      </c>
    </row>
    <row r="27" spans="1:19" ht="15.75">
      <c r="A27"/>
      <c r="B27"/>
      <c r="C27"/>
      <c r="D27"/>
      <c r="H27" s="671"/>
      <c r="K27" s="464" t="s">
        <v>144</v>
      </c>
      <c r="L27" s="465">
        <v>4685.3029999999999</v>
      </c>
      <c r="M27" s="465">
        <v>1965.4069999999999</v>
      </c>
      <c r="N27" s="476">
        <v>2.3838843557593923</v>
      </c>
      <c r="P27" s="464" t="s">
        <v>151</v>
      </c>
      <c r="Q27" s="465">
        <v>3455.6680000000001</v>
      </c>
      <c r="R27" s="465">
        <v>1262.7370000000001</v>
      </c>
      <c r="S27" s="476">
        <v>2.7366490409325142</v>
      </c>
    </row>
    <row r="28" spans="1:19" ht="15.75">
      <c r="A28"/>
      <c r="B28"/>
      <c r="C28"/>
      <c r="D28"/>
      <c r="H28" s="671"/>
      <c r="K28" s="464" t="s">
        <v>405</v>
      </c>
      <c r="L28" s="465">
        <v>4206.2510000000002</v>
      </c>
      <c r="M28" s="465">
        <v>1483.309</v>
      </c>
      <c r="N28" s="476">
        <v>2.8357213500356302</v>
      </c>
      <c r="P28" s="464" t="s">
        <v>153</v>
      </c>
      <c r="Q28" s="465">
        <v>2728.6709999999998</v>
      </c>
      <c r="R28" s="465">
        <v>854.41</v>
      </c>
      <c r="S28" s="476">
        <v>3.1936318629229525</v>
      </c>
    </row>
    <row r="29" spans="1:19" ht="15.75">
      <c r="H29" s="671"/>
      <c r="K29" s="464" t="s">
        <v>160</v>
      </c>
      <c r="L29" s="465">
        <v>3198.7840000000001</v>
      </c>
      <c r="M29" s="465">
        <v>598.38499999999999</v>
      </c>
      <c r="N29" s="476">
        <v>5.3456954970462167</v>
      </c>
      <c r="P29" s="464" t="s">
        <v>404</v>
      </c>
      <c r="Q29" s="465">
        <v>2434.027</v>
      </c>
      <c r="R29" s="465">
        <v>962.03</v>
      </c>
      <c r="S29" s="476">
        <v>2.5300946955916137</v>
      </c>
    </row>
    <row r="30" spans="1:19" ht="15.75">
      <c r="A30"/>
      <c r="B30"/>
      <c r="C30"/>
      <c r="D30"/>
      <c r="E30"/>
      <c r="F30"/>
      <c r="G30"/>
      <c r="H30"/>
      <c r="I30"/>
      <c r="J30"/>
      <c r="K30" s="464" t="s">
        <v>158</v>
      </c>
      <c r="L30" s="465">
        <v>2953.6469999999999</v>
      </c>
      <c r="M30" s="465">
        <v>562.13800000000003</v>
      </c>
      <c r="N30" s="476">
        <v>5.2543094400307391</v>
      </c>
      <c r="P30" s="464" t="s">
        <v>406</v>
      </c>
      <c r="Q30" s="465">
        <v>2052.5819999999999</v>
      </c>
      <c r="R30" s="465">
        <v>932.322</v>
      </c>
      <c r="S30" s="476">
        <v>2.2015805698031365</v>
      </c>
    </row>
    <row r="31" spans="1:19" ht="15.75">
      <c r="A31"/>
      <c r="B31"/>
      <c r="C31"/>
      <c r="D31"/>
      <c r="E31"/>
      <c r="F31"/>
      <c r="G31"/>
      <c r="H31"/>
      <c r="I31"/>
      <c r="J31"/>
      <c r="K31" s="464" t="s">
        <v>412</v>
      </c>
      <c r="L31" s="465">
        <v>2752.5529999999999</v>
      </c>
      <c r="M31" s="465">
        <v>1017.121</v>
      </c>
      <c r="N31" s="476">
        <v>2.706219810622335</v>
      </c>
      <c r="P31" s="464" t="s">
        <v>405</v>
      </c>
      <c r="Q31" s="465">
        <v>1898.173</v>
      </c>
      <c r="R31" s="465">
        <v>701.35</v>
      </c>
      <c r="S31" s="476">
        <v>2.7064561203393454</v>
      </c>
    </row>
    <row r="32" spans="1:19" ht="16.5" thickBot="1">
      <c r="A32"/>
      <c r="B32"/>
      <c r="C32"/>
      <c r="D32"/>
      <c r="E32"/>
      <c r="F32"/>
      <c r="G32"/>
      <c r="H32"/>
      <c r="I32"/>
      <c r="J32"/>
      <c r="K32" s="642" t="s">
        <v>414</v>
      </c>
      <c r="L32" s="630">
        <v>2324.5369999999998</v>
      </c>
      <c r="M32" s="630">
        <v>298.08800000000002</v>
      </c>
      <c r="N32" s="643">
        <v>7.7981569201041294</v>
      </c>
      <c r="P32" s="464" t="s">
        <v>287</v>
      </c>
      <c r="Q32" s="465">
        <v>1805.4960000000001</v>
      </c>
      <c r="R32" s="465">
        <v>523.03700000000003</v>
      </c>
      <c r="S32" s="476">
        <v>3.4519469941897034</v>
      </c>
    </row>
    <row r="33" spans="1:19" ht="16.5" thickBot="1">
      <c r="A33"/>
      <c r="B33"/>
      <c r="C33"/>
      <c r="D33"/>
      <c r="E33"/>
      <c r="F33"/>
      <c r="G33"/>
      <c r="H33"/>
      <c r="I33"/>
      <c r="J33"/>
      <c r="K33" s="631" t="s">
        <v>259</v>
      </c>
      <c r="L33" s="468">
        <v>1036655.5870000001</v>
      </c>
      <c r="M33" s="468">
        <v>275999.39399999997</v>
      </c>
      <c r="N33" s="545">
        <v>3.7560067505075758</v>
      </c>
      <c r="P33" s="464" t="s">
        <v>158</v>
      </c>
      <c r="Q33" s="465">
        <v>1505.761</v>
      </c>
      <c r="R33" s="465">
        <v>580.54399999999998</v>
      </c>
      <c r="S33" s="476">
        <v>2.5937069369419028</v>
      </c>
    </row>
    <row r="34" spans="1:19" ht="15.75">
      <c r="A34" s="686" t="s">
        <v>370</v>
      </c>
      <c r="C34"/>
      <c r="D34"/>
      <c r="E34"/>
      <c r="F34"/>
      <c r="G34"/>
      <c r="H34"/>
      <c r="I34"/>
      <c r="J34"/>
      <c r="K34"/>
      <c r="L34"/>
      <c r="M34"/>
      <c r="N34"/>
      <c r="P34" s="464" t="s">
        <v>415</v>
      </c>
      <c r="Q34" s="465">
        <v>1295.9179999999999</v>
      </c>
      <c r="R34" s="465">
        <v>324.99400000000003</v>
      </c>
      <c r="S34" s="476">
        <v>3.9875136156359803</v>
      </c>
    </row>
    <row r="35" spans="1:19" ht="16.5" thickBot="1">
      <c r="A35"/>
      <c r="B35"/>
      <c r="C35"/>
      <c r="D35"/>
      <c r="E35"/>
      <c r="F35"/>
      <c r="G35"/>
      <c r="H35"/>
      <c r="I35"/>
      <c r="J35"/>
      <c r="K35"/>
      <c r="L35"/>
      <c r="M35"/>
      <c r="N35"/>
      <c r="P35" s="642" t="s">
        <v>413</v>
      </c>
      <c r="Q35" s="630">
        <v>1290.7139999999999</v>
      </c>
      <c r="R35" s="630">
        <v>344.488</v>
      </c>
      <c r="S35" s="643">
        <v>3.7467604096514244</v>
      </c>
    </row>
    <row r="36" spans="1:19" ht="16.5" thickBot="1">
      <c r="A36"/>
      <c r="B36"/>
      <c r="C36"/>
      <c r="D36"/>
      <c r="E36"/>
      <c r="F36"/>
      <c r="G36"/>
      <c r="H36"/>
      <c r="I36"/>
      <c r="J36"/>
      <c r="K36"/>
      <c r="L36"/>
      <c r="M36"/>
      <c r="N36"/>
      <c r="P36" s="631" t="s">
        <v>259</v>
      </c>
      <c r="Q36" s="468">
        <v>351367.08600000001</v>
      </c>
      <c r="R36" s="468">
        <v>104636.947</v>
      </c>
      <c r="S36" s="545">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698" t="s">
        <v>467</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468</v>
      </c>
      <c r="B3" s="1704"/>
      <c r="C3" s="1704"/>
      <c r="D3" s="1704"/>
      <c r="E3" s="1704"/>
      <c r="F3" s="1704"/>
      <c r="G3" s="1704"/>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16762.09</v>
      </c>
      <c r="C8" s="463">
        <v>26599</v>
      </c>
      <c r="D8" s="546">
        <v>2.1363610989111268</v>
      </c>
      <c r="E8" s="565"/>
      <c r="F8" s="564" t="s">
        <v>156</v>
      </c>
      <c r="G8" s="463">
        <v>3674.9119999999998</v>
      </c>
      <c r="H8" s="588">
        <v>19666</v>
      </c>
      <c r="I8" s="589">
        <v>2.4626519006766925</v>
      </c>
      <c r="J8" s="480"/>
      <c r="K8" s="557" t="s">
        <v>141</v>
      </c>
      <c r="L8" s="463">
        <v>13032.634</v>
      </c>
      <c r="M8" s="463">
        <v>3691.7330000000002</v>
      </c>
      <c r="N8" s="546">
        <v>3.5302211725495858</v>
      </c>
      <c r="O8" s="480"/>
      <c r="P8" s="557" t="s">
        <v>372</v>
      </c>
      <c r="Q8" s="463">
        <v>5634.7889999999998</v>
      </c>
      <c r="R8" s="463">
        <v>1345.3989999999999</v>
      </c>
      <c r="S8" s="546">
        <v>4.1881917557542412</v>
      </c>
    </row>
    <row r="9" spans="1:27" ht="16.5" thickBot="1">
      <c r="A9" s="466" t="s">
        <v>156</v>
      </c>
      <c r="B9" s="465">
        <v>9684.3420000000006</v>
      </c>
      <c r="C9" s="465">
        <v>33299</v>
      </c>
      <c r="D9" s="476">
        <v>1.9410712073782155</v>
      </c>
      <c r="E9" s="566"/>
      <c r="F9" s="466" t="s">
        <v>372</v>
      </c>
      <c r="G9" s="465">
        <v>1797.8979999999999</v>
      </c>
      <c r="H9" s="467">
        <v>6888</v>
      </c>
      <c r="I9" s="477">
        <v>2.9438749027794833</v>
      </c>
      <c r="J9" s="480"/>
      <c r="K9" s="464" t="s">
        <v>147</v>
      </c>
      <c r="L9" s="465">
        <v>10277.831</v>
      </c>
      <c r="M9" s="465">
        <v>3499.86</v>
      </c>
      <c r="N9" s="476">
        <v>2.9366406084814822</v>
      </c>
      <c r="O9" s="480"/>
      <c r="P9" s="464" t="s">
        <v>141</v>
      </c>
      <c r="Q9" s="465">
        <v>3863.2860000000001</v>
      </c>
      <c r="R9" s="465">
        <v>1059.116</v>
      </c>
      <c r="S9" s="476">
        <v>3.6476514376140101</v>
      </c>
    </row>
    <row r="10" spans="1:27" ht="16.5" thickBot="1">
      <c r="A10" s="466" t="s">
        <v>372</v>
      </c>
      <c r="B10" s="465">
        <v>7619.5029999999997</v>
      </c>
      <c r="C10" s="465">
        <v>15492</v>
      </c>
      <c r="D10" s="476">
        <v>2.99942881166846</v>
      </c>
      <c r="E10" s="565"/>
      <c r="F10" s="635" t="s">
        <v>259</v>
      </c>
      <c r="G10" s="468">
        <v>6261.6059999999998</v>
      </c>
      <c r="H10" s="468">
        <v>32923</v>
      </c>
      <c r="I10" s="545">
        <v>2.4660574782719653</v>
      </c>
      <c r="J10" s="480"/>
      <c r="K10" s="464" t="s">
        <v>158</v>
      </c>
      <c r="L10" s="465">
        <v>5914.4960000000001</v>
      </c>
      <c r="M10" s="465">
        <v>1295.011</v>
      </c>
      <c r="N10" s="476">
        <v>4.5671395841425291</v>
      </c>
      <c r="O10" s="480"/>
      <c r="P10" s="464" t="s">
        <v>143</v>
      </c>
      <c r="Q10" s="465">
        <v>3397.0740000000001</v>
      </c>
      <c r="R10" s="465">
        <v>1081.7919999999999</v>
      </c>
      <c r="S10" s="476">
        <v>3.1402284357806312</v>
      </c>
    </row>
    <row r="11" spans="1:27" ht="15.75">
      <c r="A11" s="466" t="s">
        <v>143</v>
      </c>
      <c r="B11" s="465">
        <v>6168.1019999999999</v>
      </c>
      <c r="C11" s="465">
        <v>6306</v>
      </c>
      <c r="D11" s="476">
        <v>1.6768241345591055</v>
      </c>
      <c r="E11" s="566"/>
      <c r="J11" s="480"/>
      <c r="K11" s="464" t="s">
        <v>143</v>
      </c>
      <c r="L11" s="465">
        <v>5174.16</v>
      </c>
      <c r="M11" s="465">
        <v>1557.624</v>
      </c>
      <c r="N11" s="476">
        <v>3.3218286312999799</v>
      </c>
      <c r="O11" s="480"/>
      <c r="P11" s="464" t="s">
        <v>140</v>
      </c>
      <c r="Q11" s="465">
        <v>2087.12</v>
      </c>
      <c r="R11" s="465">
        <v>325.58800000000002</v>
      </c>
      <c r="S11" s="476">
        <v>6.4103099622836215</v>
      </c>
    </row>
    <row r="12" spans="1:27" ht="15.75">
      <c r="A12" s="466" t="s">
        <v>141</v>
      </c>
      <c r="B12" s="465">
        <v>5431.05</v>
      </c>
      <c r="C12" s="465">
        <v>5350</v>
      </c>
      <c r="D12" s="476">
        <v>2.4828190594266482</v>
      </c>
      <c r="E12" s="566"/>
      <c r="F12"/>
      <c r="G12"/>
      <c r="H12"/>
      <c r="I12"/>
      <c r="J12" s="480"/>
      <c r="K12" s="464" t="s">
        <v>372</v>
      </c>
      <c r="L12" s="465">
        <v>5028.4110000000001</v>
      </c>
      <c r="M12" s="465">
        <v>986.024</v>
      </c>
      <c r="N12" s="476">
        <v>5.0996841861861375</v>
      </c>
      <c r="O12" s="480"/>
      <c r="P12" s="464" t="s">
        <v>158</v>
      </c>
      <c r="Q12" s="465">
        <v>1571.3989999999999</v>
      </c>
      <c r="R12" s="465">
        <v>320.31400000000002</v>
      </c>
      <c r="S12" s="476">
        <v>4.9058080508501023</v>
      </c>
    </row>
    <row r="13" spans="1:27" ht="15.75">
      <c r="A13" s="466" t="s">
        <v>160</v>
      </c>
      <c r="B13" s="465">
        <v>4345.9440000000004</v>
      </c>
      <c r="C13" s="467">
        <v>12417</v>
      </c>
      <c r="D13" s="477">
        <v>1.4713758523323608</v>
      </c>
      <c r="E13" s="566"/>
      <c r="F13"/>
      <c r="G13"/>
      <c r="H13"/>
      <c r="I13"/>
      <c r="J13" s="480"/>
      <c r="K13" s="464" t="s">
        <v>138</v>
      </c>
      <c r="L13" s="465">
        <v>4105.3670000000002</v>
      </c>
      <c r="M13" s="465">
        <v>1743.5519999999999</v>
      </c>
      <c r="N13" s="476">
        <v>2.3545996907462472</v>
      </c>
      <c r="O13" s="480"/>
      <c r="P13" s="464" t="s">
        <v>147</v>
      </c>
      <c r="Q13" s="465">
        <v>1119.453</v>
      </c>
      <c r="R13" s="465">
        <v>622.64</v>
      </c>
      <c r="S13" s="476">
        <v>1.7979137222150841</v>
      </c>
    </row>
    <row r="14" spans="1:27" ht="15.75">
      <c r="A14" s="466" t="s">
        <v>152</v>
      </c>
      <c r="B14" s="465">
        <v>4279.665</v>
      </c>
      <c r="C14" s="465">
        <v>3000</v>
      </c>
      <c r="D14" s="476">
        <v>2.9194675511253791</v>
      </c>
      <c r="E14" s="566"/>
      <c r="F14"/>
      <c r="G14"/>
      <c r="H14"/>
      <c r="I14"/>
      <c r="J14" s="480"/>
      <c r="K14" s="464" t="s">
        <v>156</v>
      </c>
      <c r="L14" s="465">
        <v>1337.691</v>
      </c>
      <c r="M14" s="465">
        <v>481.58499999999998</v>
      </c>
      <c r="N14" s="476">
        <v>2.7776841056096018</v>
      </c>
      <c r="O14" s="480"/>
      <c r="P14" s="464" t="s">
        <v>156</v>
      </c>
      <c r="Q14" s="465">
        <v>862.55399999999997</v>
      </c>
      <c r="R14" s="465">
        <v>583.04</v>
      </c>
      <c r="S14" s="476">
        <v>1.479407930845225</v>
      </c>
    </row>
    <row r="15" spans="1:27" ht="15.75">
      <c r="A15" s="466" t="s">
        <v>157</v>
      </c>
      <c r="B15" s="465">
        <v>2345.752</v>
      </c>
      <c r="C15" s="465">
        <v>4195</v>
      </c>
      <c r="D15" s="476">
        <v>1.9638779052098498</v>
      </c>
      <c r="E15" s="566"/>
      <c r="F15"/>
      <c r="G15"/>
      <c r="H15"/>
      <c r="I15"/>
      <c r="J15" s="480"/>
      <c r="K15" s="464" t="s">
        <v>152</v>
      </c>
      <c r="L15" s="465">
        <v>1240.7840000000001</v>
      </c>
      <c r="M15" s="465">
        <v>217.64500000000001</v>
      </c>
      <c r="N15" s="476">
        <v>5.7009533873969076</v>
      </c>
      <c r="O15" s="480"/>
      <c r="P15" s="464" t="s">
        <v>155</v>
      </c>
      <c r="Q15" s="465">
        <v>722.1</v>
      </c>
      <c r="R15" s="465">
        <v>247.38200000000001</v>
      </c>
      <c r="S15" s="476">
        <v>2.9189674268944388</v>
      </c>
    </row>
    <row r="16" spans="1:27" ht="15.75">
      <c r="A16" s="466" t="s">
        <v>138</v>
      </c>
      <c r="B16" s="465">
        <v>1983.982</v>
      </c>
      <c r="C16" s="465">
        <v>8877</v>
      </c>
      <c r="D16" s="476">
        <v>2.7719621310769953</v>
      </c>
      <c r="E16" s="566"/>
      <c r="F16"/>
      <c r="G16"/>
      <c r="H16"/>
      <c r="I16"/>
      <c r="J16" s="480"/>
      <c r="K16" s="464" t="s">
        <v>159</v>
      </c>
      <c r="L16" s="465">
        <v>1174.71</v>
      </c>
      <c r="M16" s="465">
        <v>536.38900000000001</v>
      </c>
      <c r="N16" s="476">
        <v>2.1900337255238269</v>
      </c>
      <c r="O16" s="480"/>
      <c r="P16" s="464" t="s">
        <v>138</v>
      </c>
      <c r="Q16" s="465">
        <v>362.68799999999999</v>
      </c>
      <c r="R16" s="465">
        <v>83.772999999999996</v>
      </c>
      <c r="S16" s="476">
        <v>4.3294140116744062</v>
      </c>
    </row>
    <row r="17" spans="1:19" ht="16.5" thickBot="1">
      <c r="A17" s="466" t="s">
        <v>151</v>
      </c>
      <c r="B17" s="465">
        <v>1528.38</v>
      </c>
      <c r="C17" s="467">
        <v>1849</v>
      </c>
      <c r="D17" s="477">
        <v>1.9094582135013105</v>
      </c>
      <c r="E17" s="565"/>
      <c r="J17" s="480"/>
      <c r="K17" s="464" t="s">
        <v>140</v>
      </c>
      <c r="L17" s="465">
        <v>1036.7639999999999</v>
      </c>
      <c r="M17" s="465">
        <v>222.78800000000001</v>
      </c>
      <c r="N17" s="476">
        <v>4.6535899599619359</v>
      </c>
      <c r="O17" s="480"/>
      <c r="P17" s="464" t="s">
        <v>152</v>
      </c>
      <c r="Q17" s="465">
        <v>260.30500000000001</v>
      </c>
      <c r="R17" s="465">
        <v>63.634999999999998</v>
      </c>
      <c r="S17" s="476">
        <v>4.0905947984599669</v>
      </c>
    </row>
    <row r="18" spans="1:19" ht="16.5" thickBot="1">
      <c r="A18" s="466" t="s">
        <v>139</v>
      </c>
      <c r="B18" s="465">
        <v>1525.683</v>
      </c>
      <c r="C18" s="465">
        <v>1451</v>
      </c>
      <c r="D18" s="476">
        <v>2.1861649765504434</v>
      </c>
      <c r="E18" s="567"/>
      <c r="F18" s="3"/>
      <c r="G18" s="3"/>
      <c r="H18" s="3"/>
      <c r="K18" s="464" t="s">
        <v>151</v>
      </c>
      <c r="L18" s="465">
        <v>844.49</v>
      </c>
      <c r="M18" s="465">
        <v>369.38900000000001</v>
      </c>
      <c r="N18" s="476">
        <v>2.2861806929821951</v>
      </c>
      <c r="O18" s="480"/>
      <c r="P18" s="631" t="s">
        <v>259</v>
      </c>
      <c r="Q18" s="468">
        <v>20406.531999999999</v>
      </c>
      <c r="R18" s="468">
        <v>5850.241</v>
      </c>
      <c r="S18" s="545">
        <v>3.4881523684237963</v>
      </c>
    </row>
    <row r="19" spans="1:19" ht="16.5" thickBot="1">
      <c r="A19" s="635" t="s">
        <v>259</v>
      </c>
      <c r="B19" s="468">
        <v>63464.987000000001</v>
      </c>
      <c r="C19" s="468">
        <v>121202</v>
      </c>
      <c r="D19" s="545">
        <v>2.130360035115618</v>
      </c>
      <c r="E19" s="568"/>
      <c r="F19" s="3"/>
      <c r="G19" s="3"/>
      <c r="H19" s="3"/>
      <c r="J19" s="480"/>
      <c r="K19" s="464" t="s">
        <v>155</v>
      </c>
      <c r="L19" s="465">
        <v>841.23199999999997</v>
      </c>
      <c r="M19" s="465">
        <v>233.91499999999999</v>
      </c>
      <c r="N19" s="476">
        <v>3.5963149007117972</v>
      </c>
      <c r="O19" s="480"/>
      <c r="P19"/>
      <c r="Q19"/>
      <c r="R19"/>
      <c r="S19"/>
    </row>
    <row r="20" spans="1:19" ht="15" customHeight="1" thickBot="1">
      <c r="A20"/>
      <c r="B20"/>
      <c r="C20"/>
      <c r="D20"/>
      <c r="E20" s="568"/>
      <c r="F20" s="3"/>
      <c r="G20" s="3"/>
      <c r="H20" s="3"/>
      <c r="J20" s="480"/>
      <c r="K20" s="631" t="s">
        <v>259</v>
      </c>
      <c r="L20" s="468">
        <v>52063.648999999998</v>
      </c>
      <c r="M20" s="468">
        <v>15139.212</v>
      </c>
      <c r="N20" s="545">
        <v>3.4389933240911086</v>
      </c>
      <c r="O20" s="480"/>
      <c r="P20"/>
      <c r="Q20"/>
      <c r="R20"/>
      <c r="S20"/>
    </row>
    <row r="21" spans="1:19">
      <c r="A21"/>
      <c r="B21"/>
      <c r="C21"/>
      <c r="D21"/>
      <c r="E21" s="569"/>
      <c r="F21" s="3"/>
      <c r="G21" s="3"/>
      <c r="H21" s="3"/>
      <c r="J21" s="480"/>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683" t="s">
        <v>446</v>
      </c>
      <c r="B5" s="1683"/>
      <c r="C5" s="1683"/>
      <c r="D5" s="1683"/>
      <c r="E5" s="1683"/>
      <c r="F5" s="1683"/>
      <c r="H5" s="475" t="s">
        <v>267</v>
      </c>
    </row>
    <row r="6" spans="1:20" ht="15.75" customHeight="1" thickBot="1">
      <c r="A6" s="1684" t="s">
        <v>116</v>
      </c>
      <c r="B6" s="1686" t="s">
        <v>445</v>
      </c>
      <c r="C6" s="1687"/>
      <c r="D6" s="1688"/>
      <c r="E6" s="1689" t="s">
        <v>439</v>
      </c>
      <c r="F6" s="1691" t="s">
        <v>440</v>
      </c>
    </row>
    <row r="7" spans="1:20" ht="21" customHeight="1" thickBot="1">
      <c r="A7" s="1703"/>
      <c r="B7" s="679" t="s">
        <v>254</v>
      </c>
      <c r="C7" s="679" t="s">
        <v>257</v>
      </c>
      <c r="D7" s="679" t="s">
        <v>258</v>
      </c>
      <c r="E7" s="1696"/>
      <c r="F7" s="1697"/>
    </row>
    <row r="8" spans="1:20" ht="17.25" customHeight="1" thickBot="1">
      <c r="A8" s="572" t="s">
        <v>117</v>
      </c>
      <c r="B8" s="548">
        <v>14038.891</v>
      </c>
      <c r="C8" s="548">
        <v>4836.6369999999997</v>
      </c>
      <c r="D8" s="584">
        <f t="shared" ref="D8:D13" si="0">(C8/B8)*100</f>
        <v>34.451702773388583</v>
      </c>
      <c r="E8" s="548">
        <v>10934.939</v>
      </c>
      <c r="F8" s="584">
        <f t="shared" ref="F8:F13" si="1">((B8-E8)/E8)*100</f>
        <v>28.385636170444105</v>
      </c>
      <c r="H8" s="499" t="s">
        <v>118</v>
      </c>
    </row>
    <row r="9" spans="1:20" ht="18" customHeight="1" thickBot="1">
      <c r="A9" s="573" t="s">
        <v>119</v>
      </c>
      <c r="B9" s="549">
        <v>50520</v>
      </c>
      <c r="C9" s="549">
        <v>10098</v>
      </c>
      <c r="D9" s="585">
        <f t="shared" si="0"/>
        <v>19.98812351543943</v>
      </c>
      <c r="E9" s="549">
        <v>51011</v>
      </c>
      <c r="F9" s="585">
        <f t="shared" si="1"/>
        <v>-0.96253749191350879</v>
      </c>
      <c r="H9" s="474">
        <f>B9-E9</f>
        <v>-491</v>
      </c>
      <c r="O9" s="3"/>
      <c r="P9" s="3"/>
      <c r="Q9" s="3"/>
      <c r="R9" s="3"/>
      <c r="S9" s="3"/>
      <c r="T9" s="3"/>
    </row>
    <row r="10" spans="1:20" ht="15" customHeight="1" thickBot="1">
      <c r="A10" s="574" t="s">
        <v>249</v>
      </c>
      <c r="B10" s="550">
        <v>21098</v>
      </c>
      <c r="C10" s="666">
        <v>0</v>
      </c>
      <c r="D10" s="585">
        <f t="shared" si="0"/>
        <v>0</v>
      </c>
      <c r="E10" s="551">
        <v>25583</v>
      </c>
      <c r="F10" s="585">
        <f t="shared" si="1"/>
        <v>-17.531173044599928</v>
      </c>
      <c r="O10" s="3"/>
      <c r="P10" s="3"/>
      <c r="Q10" s="3"/>
      <c r="R10" s="3"/>
      <c r="S10" s="3"/>
      <c r="T10" s="3"/>
    </row>
    <row r="11" spans="1:20" ht="17.25" customHeight="1" thickBot="1">
      <c r="A11" s="573" t="s">
        <v>120</v>
      </c>
      <c r="B11" s="711">
        <v>275566.08799999999</v>
      </c>
      <c r="C11" s="552">
        <v>12231.944</v>
      </c>
      <c r="D11" s="586">
        <f t="shared" si="0"/>
        <v>4.4388422714771778</v>
      </c>
      <c r="E11" s="552">
        <v>306802.46600000001</v>
      </c>
      <c r="F11" s="586">
        <f t="shared" si="1"/>
        <v>-10.181266926322563</v>
      </c>
      <c r="J11" s="570"/>
      <c r="O11" s="3"/>
      <c r="P11" s="3"/>
      <c r="Q11" s="3"/>
      <c r="R11" s="3"/>
      <c r="S11" s="3"/>
      <c r="T11" s="3"/>
    </row>
    <row r="12" spans="1:20" ht="15" customHeight="1" thickBot="1">
      <c r="A12" s="572" t="s">
        <v>121</v>
      </c>
      <c r="B12" s="548">
        <v>106578.781</v>
      </c>
      <c r="C12" s="548">
        <v>21111.114000000001</v>
      </c>
      <c r="D12" s="585">
        <f t="shared" si="0"/>
        <v>19.807989734842248</v>
      </c>
      <c r="E12" s="548">
        <v>89043.978000000003</v>
      </c>
      <c r="F12" s="585">
        <f t="shared" si="1"/>
        <v>19.692295193730001</v>
      </c>
      <c r="O12" s="3"/>
      <c r="P12" s="3"/>
      <c r="Q12" s="3"/>
      <c r="R12" s="3"/>
      <c r="S12" s="3"/>
      <c r="T12" s="3"/>
    </row>
    <row r="13" spans="1:20" ht="15" customHeight="1" thickBot="1">
      <c r="A13" s="572" t="s">
        <v>122</v>
      </c>
      <c r="B13" s="548">
        <f>B11+B12</f>
        <v>382144.86900000001</v>
      </c>
      <c r="C13" s="548">
        <f>C11+C12</f>
        <v>33343.058000000005</v>
      </c>
      <c r="D13" s="587">
        <f t="shared" si="0"/>
        <v>8.7252402700715059</v>
      </c>
      <c r="E13" s="548">
        <f>E11+E12</f>
        <v>395846.44400000002</v>
      </c>
      <c r="F13" s="587">
        <f t="shared" si="1"/>
        <v>-3.4613358810417938</v>
      </c>
      <c r="O13" s="3"/>
      <c r="P13" s="3"/>
      <c r="Q13" s="3"/>
      <c r="R13" s="3"/>
      <c r="S13" s="3"/>
      <c r="T13" s="3"/>
    </row>
    <row r="14" spans="1:20">
      <c r="E14" s="659"/>
      <c r="O14" s="3"/>
      <c r="P14" s="3"/>
      <c r="Q14" s="3"/>
      <c r="R14" s="3"/>
      <c r="S14" s="3"/>
      <c r="T14" s="3"/>
    </row>
    <row r="15" spans="1:20">
      <c r="O15" s="3"/>
      <c r="P15" s="3"/>
      <c r="Q15" s="3"/>
      <c r="R15" s="3"/>
      <c r="S15" s="3"/>
      <c r="T15" s="3"/>
    </row>
    <row r="16" spans="1:20" ht="15.75">
      <c r="A16" s="431" t="s">
        <v>250</v>
      </c>
      <c r="O16" s="3"/>
      <c r="P16" s="3"/>
      <c r="Q16" s="3"/>
      <c r="R16" s="3"/>
      <c r="S16" s="3"/>
      <c r="T16" s="3"/>
    </row>
    <row r="17" spans="1:20">
      <c r="O17" s="3"/>
      <c r="P17" s="3"/>
      <c r="Q17" s="3"/>
      <c r="R17" s="3"/>
      <c r="S17" s="3"/>
      <c r="T17" s="3"/>
    </row>
    <row r="18" spans="1:20" ht="33" customHeight="1" thickBot="1">
      <c r="A18" s="1683" t="s">
        <v>447</v>
      </c>
      <c r="B18" s="1683"/>
      <c r="C18" s="1683"/>
      <c r="D18" s="1683"/>
      <c r="E18" s="1683"/>
      <c r="F18" s="1683"/>
      <c r="O18" s="3"/>
      <c r="P18" s="3"/>
      <c r="Q18" s="3"/>
      <c r="R18" s="3"/>
      <c r="S18" s="3"/>
      <c r="T18" s="3"/>
    </row>
    <row r="19" spans="1:20" ht="16.5" customHeight="1" thickBot="1">
      <c r="A19" s="1694" t="s">
        <v>123</v>
      </c>
      <c r="B19" s="1686" t="s">
        <v>445</v>
      </c>
      <c r="C19" s="1687"/>
      <c r="D19" s="1688"/>
      <c r="E19" s="1689" t="s">
        <v>439</v>
      </c>
      <c r="F19" s="1691" t="s">
        <v>440</v>
      </c>
      <c r="K19" s="3"/>
      <c r="L19" s="3"/>
      <c r="M19" s="3"/>
      <c r="O19" s="3"/>
      <c r="P19" s="3"/>
      <c r="Q19" s="3"/>
      <c r="R19" s="3"/>
      <c r="S19" s="3"/>
      <c r="T19" s="3"/>
    </row>
    <row r="20" spans="1:20" ht="21" customHeight="1" thickBot="1">
      <c r="A20" s="1695"/>
      <c r="B20" s="571" t="s">
        <v>254</v>
      </c>
      <c r="C20" s="571" t="s">
        <v>367</v>
      </c>
      <c r="D20" s="571" t="s">
        <v>368</v>
      </c>
      <c r="E20" s="1696"/>
      <c r="F20" s="1697"/>
      <c r="K20" s="3"/>
      <c r="L20" s="3"/>
      <c r="M20" s="3"/>
      <c r="O20" s="3"/>
      <c r="P20" s="3"/>
      <c r="Q20" s="3"/>
      <c r="R20" s="3"/>
      <c r="S20" s="3"/>
      <c r="T20" s="3"/>
    </row>
    <row r="21" spans="1:20" ht="15.75" thickBot="1">
      <c r="A21" s="429" t="s">
        <v>117</v>
      </c>
      <c r="B21" s="548">
        <v>32996.713000000003</v>
      </c>
      <c r="C21" s="553">
        <v>0</v>
      </c>
      <c r="D21" s="584">
        <f t="shared" ref="D21:D26" si="2">(C21/B21)*100</f>
        <v>0</v>
      </c>
      <c r="E21" s="548">
        <v>45324.656000000003</v>
      </c>
      <c r="F21" s="584">
        <f t="shared" ref="F21:F26" si="3">((B21-E21)/E21)*100</f>
        <v>-27.199198158282766</v>
      </c>
      <c r="H21" s="499" t="s">
        <v>124</v>
      </c>
      <c r="K21" s="3"/>
      <c r="L21" s="3"/>
      <c r="M21" s="3"/>
      <c r="O21" s="3"/>
      <c r="P21" s="3"/>
      <c r="Q21" s="3"/>
      <c r="R21" s="3"/>
      <c r="S21" s="3"/>
      <c r="T21" s="3"/>
    </row>
    <row r="22" spans="1:20" ht="15.75" thickBot="1">
      <c r="A22" s="429" t="s">
        <v>119</v>
      </c>
      <c r="B22" s="548">
        <v>161383</v>
      </c>
      <c r="C22" s="553">
        <v>0</v>
      </c>
      <c r="D22" s="585">
        <f t="shared" si="2"/>
        <v>0</v>
      </c>
      <c r="E22" s="548">
        <v>192967</v>
      </c>
      <c r="F22" s="585">
        <f t="shared" si="3"/>
        <v>-16.367565438650132</v>
      </c>
      <c r="H22" s="474">
        <f>B22-E22</f>
        <v>-31584</v>
      </c>
      <c r="O22" s="3"/>
      <c r="P22" s="3"/>
      <c r="Q22" s="3"/>
      <c r="R22" s="3"/>
      <c r="S22" s="3"/>
      <c r="T22" s="3"/>
    </row>
    <row r="23" spans="1:20" ht="15.75" thickBot="1">
      <c r="A23" s="430" t="s">
        <v>249</v>
      </c>
      <c r="B23" s="551">
        <v>48910</v>
      </c>
      <c r="C23" s="554">
        <v>0</v>
      </c>
      <c r="D23" s="585">
        <f t="shared" si="2"/>
        <v>0</v>
      </c>
      <c r="E23" s="551">
        <v>52966</v>
      </c>
      <c r="F23" s="585">
        <f t="shared" si="3"/>
        <v>-7.6577427028659901</v>
      </c>
      <c r="O23" s="3"/>
      <c r="P23" s="3"/>
      <c r="Q23" s="3"/>
      <c r="R23" s="3"/>
      <c r="S23" s="3"/>
      <c r="T23" s="3"/>
    </row>
    <row r="24" spans="1:20" ht="15.75" thickBot="1">
      <c r="A24" s="429" t="s">
        <v>120</v>
      </c>
      <c r="B24" s="548">
        <v>19137.920999999998</v>
      </c>
      <c r="C24" s="555">
        <v>58.238999999999997</v>
      </c>
      <c r="D24" s="586">
        <f t="shared" si="2"/>
        <v>0.30431205145010265</v>
      </c>
      <c r="E24" s="548">
        <v>17494.170999999998</v>
      </c>
      <c r="F24" s="586">
        <f t="shared" si="3"/>
        <v>9.3959868118357832</v>
      </c>
      <c r="O24" s="3"/>
      <c r="P24" s="3"/>
      <c r="Q24" s="3"/>
      <c r="R24" s="3"/>
      <c r="S24" s="3"/>
      <c r="T24" s="3"/>
    </row>
    <row r="25" spans="1:20" ht="15.75" thickBot="1">
      <c r="A25" s="429" t="s">
        <v>121</v>
      </c>
      <c r="B25" s="548">
        <v>5243.3869999999997</v>
      </c>
      <c r="C25" s="555">
        <v>52.505000000000003</v>
      </c>
      <c r="D25" s="585">
        <f t="shared" si="2"/>
        <v>1.001356565899103</v>
      </c>
      <c r="E25" s="548">
        <v>5563.3559999999998</v>
      </c>
      <c r="F25" s="585">
        <f>((B25-E25)/E25)*100</f>
        <v>-5.7513666211545704</v>
      </c>
      <c r="O25" s="3"/>
      <c r="P25" s="3"/>
      <c r="Q25" s="3"/>
      <c r="R25" s="3"/>
      <c r="S25" s="3"/>
      <c r="T25" s="3"/>
    </row>
    <row r="26" spans="1:20" ht="15.75" thickBot="1">
      <c r="A26" s="429" t="s">
        <v>122</v>
      </c>
      <c r="B26" s="548">
        <f>B24+B25</f>
        <v>24381.307999999997</v>
      </c>
      <c r="C26" s="556">
        <f>C24+C25</f>
        <v>110.744</v>
      </c>
      <c r="D26" s="587">
        <f t="shared" si="2"/>
        <v>0.45421681232196404</v>
      </c>
      <c r="E26" s="548">
        <f>E24+E25</f>
        <v>23057.526999999998</v>
      </c>
      <c r="F26" s="587">
        <f t="shared" si="3"/>
        <v>5.7412098010337322</v>
      </c>
      <c r="O26" s="3"/>
      <c r="P26" s="3"/>
      <c r="Q26" s="3"/>
      <c r="R26" s="3"/>
      <c r="S26" s="3"/>
      <c r="T26" s="3"/>
    </row>
    <row r="27" spans="1:20" ht="16.5" customHeight="1">
      <c r="A27" s="1702"/>
      <c r="B27" s="1702"/>
      <c r="C27" s="1702"/>
      <c r="D27" s="1702"/>
      <c r="E27" s="1702"/>
      <c r="F27" s="1702"/>
      <c r="H27" s="3"/>
      <c r="I27" s="3"/>
      <c r="J27" s="3"/>
      <c r="K27" s="3"/>
      <c r="L27" s="3"/>
      <c r="M27" s="3"/>
      <c r="N27" s="3"/>
      <c r="O27" s="3"/>
      <c r="P27" s="3"/>
      <c r="Q27" s="3"/>
      <c r="R27" s="3"/>
      <c r="S27" s="3"/>
      <c r="T27" s="3"/>
    </row>
    <row r="28" spans="1:20">
      <c r="B28" s="434"/>
      <c r="C28" s="435"/>
      <c r="D28" s="435"/>
      <c r="E28" s="435"/>
      <c r="F28" s="436"/>
      <c r="H28" s="3"/>
      <c r="I28" s="3"/>
      <c r="J28" s="3"/>
      <c r="K28" s="3"/>
      <c r="L28" s="3"/>
      <c r="M28" s="3"/>
      <c r="N28" s="3"/>
      <c r="O28" s="3"/>
      <c r="P28" s="3"/>
      <c r="Q28" s="3"/>
      <c r="R28" s="3"/>
      <c r="S28" s="3"/>
      <c r="T28" s="3"/>
    </row>
    <row r="29" spans="1:20">
      <c r="A29" s="686" t="s">
        <v>370</v>
      </c>
      <c r="B29" s="437"/>
      <c r="C29" s="438"/>
      <c r="D29" s="438"/>
      <c r="E29" s="438"/>
      <c r="F29" s="436"/>
      <c r="H29" s="3"/>
      <c r="I29" s="3"/>
      <c r="J29" s="3"/>
      <c r="K29" s="3"/>
      <c r="L29" s="3"/>
      <c r="M29" s="3"/>
      <c r="N29" s="3"/>
      <c r="O29" s="3"/>
      <c r="P29" s="3"/>
      <c r="Q29" s="3"/>
      <c r="R29" s="3"/>
      <c r="S29" s="3"/>
      <c r="T29" s="3"/>
    </row>
    <row r="30" spans="1:20">
      <c r="A30" s="434"/>
      <c r="B30" s="442"/>
      <c r="C30" s="432"/>
      <c r="D30" s="432"/>
      <c r="E30" s="432"/>
      <c r="F30" s="432"/>
      <c r="G30" s="432"/>
      <c r="H30" s="3"/>
      <c r="I30" s="3"/>
      <c r="J30" s="3"/>
      <c r="K30" s="3"/>
      <c r="L30" s="3"/>
      <c r="M30" s="3"/>
      <c r="N30" s="3"/>
      <c r="O30" s="3"/>
      <c r="P30" s="3"/>
      <c r="Q30" s="3"/>
      <c r="R30" s="3"/>
      <c r="S30" s="3"/>
      <c r="T30" s="3"/>
    </row>
    <row r="31" spans="1:20">
      <c r="A31" s="434"/>
      <c r="B31" s="443"/>
      <c r="C31" s="432"/>
      <c r="D31" s="444"/>
      <c r="E31" s="445"/>
      <c r="F31" s="432"/>
      <c r="G31" s="432"/>
      <c r="H31" s="3"/>
      <c r="I31" s="3"/>
      <c r="J31" s="3"/>
      <c r="K31" s="3"/>
      <c r="L31" s="3"/>
      <c r="M31" s="3"/>
      <c r="N31" s="3"/>
      <c r="O31" s="3"/>
      <c r="P31" s="3"/>
      <c r="Q31" s="3"/>
      <c r="R31" s="3"/>
      <c r="S31" s="3"/>
      <c r="T31" s="3"/>
    </row>
    <row r="32" spans="1:20">
      <c r="A32" s="437"/>
      <c r="B32" s="432"/>
      <c r="C32" s="1693"/>
      <c r="D32" s="1693"/>
      <c r="E32" s="432"/>
      <c r="F32" s="432"/>
      <c r="G32" s="432"/>
      <c r="H32" s="3"/>
      <c r="I32" s="3"/>
      <c r="J32" s="3"/>
      <c r="K32" s="3"/>
      <c r="L32" s="3"/>
      <c r="M32" s="3"/>
      <c r="N32" s="3"/>
      <c r="O32" s="3"/>
      <c r="P32" s="3"/>
      <c r="Q32" s="3"/>
      <c r="R32" s="3"/>
      <c r="S32" s="3"/>
      <c r="T32" s="3"/>
    </row>
    <row r="33" spans="1:20">
      <c r="A33" s="432"/>
      <c r="B33" s="444"/>
      <c r="C33" s="432"/>
      <c r="D33" s="432"/>
      <c r="E33" s="432"/>
      <c r="F33" s="432" t="s">
        <v>95</v>
      </c>
      <c r="G33" s="432"/>
      <c r="H33" s="3"/>
      <c r="I33" s="3"/>
      <c r="J33" s="3"/>
      <c r="K33" s="3"/>
      <c r="L33" s="3"/>
      <c r="M33" s="3"/>
      <c r="N33" s="3"/>
      <c r="O33" s="3"/>
      <c r="P33" s="3"/>
      <c r="Q33" s="3"/>
      <c r="R33" s="3"/>
      <c r="S33" s="3"/>
      <c r="T33" s="3"/>
    </row>
    <row r="34" spans="1:20" ht="15.75">
      <c r="A34" s="439"/>
      <c r="B34" s="444"/>
      <c r="C34" s="441"/>
      <c r="D34" s="3"/>
      <c r="E34" s="3"/>
      <c r="F34" s="432"/>
      <c r="G34" s="432"/>
      <c r="H34" s="3"/>
      <c r="I34" s="3"/>
      <c r="J34" s="3"/>
      <c r="K34" s="3"/>
      <c r="L34" s="3"/>
      <c r="M34" s="3"/>
      <c r="N34" s="3"/>
      <c r="O34" s="3"/>
      <c r="P34" s="3"/>
      <c r="Q34" s="3"/>
      <c r="R34" s="3"/>
      <c r="S34" s="3"/>
      <c r="T34" s="3"/>
    </row>
    <row r="35" spans="1:20">
      <c r="A35" s="432"/>
      <c r="B35" s="446"/>
      <c r="C35" s="432"/>
      <c r="D35" s="3"/>
      <c r="E35" s="3"/>
      <c r="F35" s="432"/>
      <c r="G35" s="432"/>
      <c r="H35" s="3"/>
      <c r="I35" s="3"/>
      <c r="J35" s="3"/>
      <c r="K35" s="3"/>
      <c r="L35" s="3"/>
      <c r="M35" s="3"/>
      <c r="N35" s="3"/>
      <c r="O35" s="3"/>
      <c r="P35" s="3"/>
      <c r="Q35" s="3"/>
      <c r="R35" s="3"/>
      <c r="S35" s="3"/>
      <c r="T35" s="3"/>
    </row>
    <row r="36" spans="1:20">
      <c r="A36" s="433"/>
      <c r="B36" s="446"/>
      <c r="C36" s="432"/>
      <c r="D36" s="3"/>
      <c r="E36" s="3"/>
      <c r="F36" s="432"/>
      <c r="G36" s="432"/>
      <c r="H36" s="3"/>
      <c r="I36" s="3"/>
      <c r="J36" s="3"/>
      <c r="K36" s="3"/>
      <c r="L36" s="3"/>
      <c r="M36" s="3"/>
      <c r="N36" s="3"/>
      <c r="O36" s="3"/>
      <c r="P36" s="3"/>
      <c r="Q36" s="3"/>
      <c r="R36" s="3"/>
      <c r="S36" s="3"/>
      <c r="T36" s="3"/>
    </row>
    <row r="37" spans="1:20">
      <c r="A37" s="433"/>
      <c r="B37" s="432"/>
      <c r="C37" s="432"/>
      <c r="D37" s="3"/>
      <c r="E37" s="3"/>
      <c r="F37" s="432"/>
      <c r="G37" s="432"/>
      <c r="H37" s="3"/>
      <c r="I37" s="3"/>
      <c r="J37" s="3"/>
      <c r="K37" s="3"/>
      <c r="L37" s="3"/>
      <c r="M37" s="3"/>
      <c r="N37" s="3"/>
      <c r="O37" s="3"/>
      <c r="P37" s="3"/>
      <c r="Q37" s="3"/>
      <c r="R37" s="3"/>
      <c r="S37" s="3"/>
      <c r="T37" s="3"/>
    </row>
    <row r="38" spans="1:20">
      <c r="A38" s="434"/>
      <c r="B38" s="435"/>
      <c r="C38" s="435"/>
      <c r="D38" s="3"/>
      <c r="E38" s="3"/>
      <c r="F38" s="436"/>
      <c r="G38" s="432"/>
      <c r="H38" s="3"/>
      <c r="I38" s="3"/>
      <c r="J38" s="3"/>
      <c r="K38" s="3"/>
      <c r="L38" s="3"/>
      <c r="M38" s="3"/>
      <c r="N38" s="3"/>
      <c r="O38" s="3"/>
      <c r="P38" s="3"/>
      <c r="Q38" s="3"/>
      <c r="R38" s="3"/>
    </row>
    <row r="39" spans="1:20">
      <c r="A39" s="434"/>
      <c r="B39" s="435"/>
      <c r="C39" s="435"/>
      <c r="D39" s="3"/>
      <c r="E39" s="3"/>
      <c r="F39" s="436"/>
      <c r="G39" s="432"/>
      <c r="H39" s="3"/>
      <c r="I39" s="3"/>
      <c r="J39" s="3"/>
      <c r="K39" s="3"/>
      <c r="L39" s="3"/>
      <c r="M39" s="3"/>
      <c r="N39" s="3"/>
      <c r="O39" s="3"/>
      <c r="P39" s="3"/>
      <c r="Q39" s="3"/>
      <c r="R39" s="3"/>
    </row>
    <row r="40" spans="1:20">
      <c r="A40" s="437"/>
      <c r="B40" s="438"/>
      <c r="C40" s="438"/>
      <c r="D40" s="3"/>
      <c r="E40" s="3"/>
      <c r="F40" s="436"/>
      <c r="G40" s="440"/>
      <c r="H40" s="3"/>
      <c r="I40" s="3"/>
      <c r="J40" s="3"/>
      <c r="K40" s="3"/>
      <c r="L40" s="3"/>
      <c r="M40" s="3"/>
      <c r="N40" s="3"/>
      <c r="O40" s="3"/>
      <c r="P40" s="3"/>
      <c r="Q40" s="3"/>
      <c r="R40" s="3"/>
    </row>
    <row r="41" spans="1:20">
      <c r="A41" s="442"/>
      <c r="B41" s="432"/>
      <c r="C41" s="432"/>
      <c r="D41" s="3"/>
      <c r="E41" s="3"/>
      <c r="F41" s="432"/>
      <c r="G41" s="432"/>
      <c r="H41" s="3"/>
      <c r="I41" s="3"/>
      <c r="J41" s="3"/>
      <c r="K41" s="3"/>
      <c r="L41" s="3"/>
      <c r="M41" s="3"/>
      <c r="N41" s="3"/>
      <c r="O41" s="3"/>
      <c r="P41" s="3"/>
      <c r="Q41" s="3"/>
      <c r="R41" s="3"/>
    </row>
    <row r="42" spans="1:20">
      <c r="A42" s="443"/>
      <c r="B42" s="432"/>
      <c r="C42" s="444"/>
      <c r="D42" s="3"/>
      <c r="E42" s="3"/>
      <c r="F42" s="432"/>
      <c r="G42" s="432"/>
      <c r="H42" s="432"/>
    </row>
    <row r="43" spans="1:20">
      <c r="A43" s="432"/>
      <c r="B43" s="1693"/>
      <c r="C43" s="1693"/>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6.71093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698" t="s">
        <v>438</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row>
    <row r="3" spans="1:24" ht="15.75" customHeight="1">
      <c r="A3" s="1699" t="s">
        <v>437</v>
      </c>
      <c r="B3" s="1699"/>
      <c r="C3" s="1699"/>
      <c r="D3" s="1699"/>
      <c r="E3" s="1699"/>
      <c r="F3" s="1699"/>
      <c r="P3" s="449"/>
    </row>
    <row r="4" spans="1:24" ht="4.5" customHeight="1">
      <c r="A4" s="450"/>
      <c r="B4" s="450"/>
      <c r="C4" s="448"/>
      <c r="D4" s="448"/>
    </row>
    <row r="5" spans="1:24" ht="15.75" thickBot="1">
      <c r="A5" s="451" t="s">
        <v>125</v>
      </c>
      <c r="B5" s="1700" t="s">
        <v>126</v>
      </c>
      <c r="C5" s="1700"/>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9406.6440000000002</v>
      </c>
      <c r="C7" s="465">
        <v>18022</v>
      </c>
      <c r="D7" s="476">
        <v>2.5620990014871468</v>
      </c>
      <c r="F7" s="557" t="s">
        <v>138</v>
      </c>
      <c r="G7" s="463">
        <v>2025.673</v>
      </c>
      <c r="H7" s="463">
        <v>9713</v>
      </c>
      <c r="I7" s="576">
        <v>3.1576196496128719</v>
      </c>
      <c r="K7" s="557" t="s">
        <v>138</v>
      </c>
      <c r="L7" s="463">
        <v>314688.65999999997</v>
      </c>
      <c r="M7" s="463">
        <v>82869.316000000006</v>
      </c>
      <c r="N7" s="546">
        <v>3.7974086813990349</v>
      </c>
      <c r="P7" s="557" t="s">
        <v>139</v>
      </c>
      <c r="Q7" s="463">
        <v>53160.981</v>
      </c>
      <c r="R7" s="463">
        <v>14171.507</v>
      </c>
      <c r="S7" s="546">
        <v>3.7512581407185559</v>
      </c>
    </row>
    <row r="8" spans="1:24" ht="16.5" thickBot="1">
      <c r="A8" s="464" t="s">
        <v>150</v>
      </c>
      <c r="B8" s="465">
        <v>8808.41</v>
      </c>
      <c r="C8" s="465">
        <v>5773</v>
      </c>
      <c r="D8" s="476">
        <v>2.355936306022095</v>
      </c>
      <c r="F8" s="464" t="s">
        <v>140</v>
      </c>
      <c r="G8" s="465">
        <v>1472.316</v>
      </c>
      <c r="H8" s="465">
        <v>8077</v>
      </c>
      <c r="I8" s="476">
        <v>2.5718792524285243</v>
      </c>
      <c r="K8" s="464" t="s">
        <v>141</v>
      </c>
      <c r="L8" s="465">
        <v>165627.80900000001</v>
      </c>
      <c r="M8" s="465">
        <v>46804.182000000001</v>
      </c>
      <c r="N8" s="476">
        <v>3.5387395297283479</v>
      </c>
      <c r="P8" s="464" t="s">
        <v>141</v>
      </c>
      <c r="Q8" s="465">
        <v>51137.707999999999</v>
      </c>
      <c r="R8" s="465">
        <v>15448.28</v>
      </c>
      <c r="S8" s="476">
        <v>3.3102525329680712</v>
      </c>
    </row>
    <row r="9" spans="1:24" ht="16.5" thickBot="1">
      <c r="A9" s="464" t="s">
        <v>148</v>
      </c>
      <c r="B9" s="465">
        <v>4708.5169999999998</v>
      </c>
      <c r="C9" s="465">
        <v>3523</v>
      </c>
      <c r="D9" s="476">
        <v>2.3472226999568795</v>
      </c>
      <c r="F9" s="631" t="s">
        <v>259</v>
      </c>
      <c r="G9" s="468">
        <v>4136.0169999999998</v>
      </c>
      <c r="H9" s="468">
        <v>21098</v>
      </c>
      <c r="I9" s="545">
        <v>2.8881791836877202</v>
      </c>
      <c r="K9" s="464" t="s">
        <v>441</v>
      </c>
      <c r="L9" s="465">
        <v>96035.165999999997</v>
      </c>
      <c r="M9" s="465">
        <v>31047.847000000002</v>
      </c>
      <c r="N9" s="476">
        <v>3.093134477247327</v>
      </c>
      <c r="P9" s="464" t="s">
        <v>145</v>
      </c>
      <c r="Q9" s="465">
        <v>42833.593000000001</v>
      </c>
      <c r="R9" s="465">
        <v>7825.6270000000004</v>
      </c>
      <c r="S9" s="476">
        <v>5.4735030177134689</v>
      </c>
    </row>
    <row r="10" spans="1:24" ht="15.75">
      <c r="A10" s="464" t="s">
        <v>146</v>
      </c>
      <c r="B10" s="465">
        <v>2545.8009999999999</v>
      </c>
      <c r="C10" s="465">
        <v>3800</v>
      </c>
      <c r="D10" s="476">
        <v>2.9073404092521407</v>
      </c>
      <c r="K10" s="464" t="s">
        <v>140</v>
      </c>
      <c r="L10" s="465">
        <v>86180.22</v>
      </c>
      <c r="M10" s="465">
        <v>21462.157999999999</v>
      </c>
      <c r="N10" s="476">
        <v>4.0154498909196361</v>
      </c>
      <c r="P10" s="464" t="s">
        <v>140</v>
      </c>
      <c r="Q10" s="465">
        <v>31761.125</v>
      </c>
      <c r="R10" s="465">
        <v>8956.6779999999999</v>
      </c>
      <c r="S10" s="476">
        <v>3.5460831571705493</v>
      </c>
    </row>
    <row r="11" spans="1:24" ht="15.75">
      <c r="A11" s="464" t="s">
        <v>285</v>
      </c>
      <c r="B11" s="465">
        <v>2397.2089999999998</v>
      </c>
      <c r="C11" s="465">
        <v>1693</v>
      </c>
      <c r="D11" s="476">
        <v>2.0660411913907804</v>
      </c>
      <c r="F11"/>
      <c r="G11"/>
      <c r="H11"/>
      <c r="I11"/>
      <c r="K11" s="464" t="s">
        <v>147</v>
      </c>
      <c r="L11" s="465">
        <v>55736.453000000001</v>
      </c>
      <c r="M11" s="465">
        <v>12275.362999999999</v>
      </c>
      <c r="N11" s="476">
        <v>4.5405136288026675</v>
      </c>
      <c r="P11" s="464" t="s">
        <v>142</v>
      </c>
      <c r="Q11" s="465">
        <v>24410.694</v>
      </c>
      <c r="R11" s="465">
        <v>5631.1679999999997</v>
      </c>
      <c r="S11" s="476">
        <v>4.3349255429779401</v>
      </c>
    </row>
    <row r="12" spans="1:24" ht="15.75">
      <c r="A12" s="464" t="s">
        <v>308</v>
      </c>
      <c r="B12" s="465">
        <v>1735.22</v>
      </c>
      <c r="C12" s="465">
        <v>848</v>
      </c>
      <c r="D12" s="476">
        <v>4.2556291033410423</v>
      </c>
      <c r="H12" s="671"/>
      <c r="K12" s="464" t="s">
        <v>145</v>
      </c>
      <c r="L12" s="465">
        <v>41922.322</v>
      </c>
      <c r="M12" s="465">
        <v>6536.9639999999999</v>
      </c>
      <c r="N12" s="476">
        <v>6.4131180774439018</v>
      </c>
      <c r="P12" s="464" t="s">
        <v>441</v>
      </c>
      <c r="Q12" s="465">
        <v>21494.968000000001</v>
      </c>
      <c r="R12" s="465">
        <v>8622.7270000000008</v>
      </c>
      <c r="S12" s="476">
        <v>2.492827153173236</v>
      </c>
    </row>
    <row r="13" spans="1:24" ht="15.75">
      <c r="A13" s="464" t="s">
        <v>140</v>
      </c>
      <c r="B13" s="465">
        <v>1472.316</v>
      </c>
      <c r="C13" s="465">
        <v>8077</v>
      </c>
      <c r="D13" s="476">
        <v>2.5718792524285243</v>
      </c>
      <c r="H13" s="671"/>
      <c r="K13" s="464" t="s">
        <v>148</v>
      </c>
      <c r="L13" s="465">
        <v>35941.868999999999</v>
      </c>
      <c r="M13" s="465">
        <v>10739.472</v>
      </c>
      <c r="N13" s="476">
        <v>3.3467072682902845</v>
      </c>
      <c r="P13" s="464" t="s">
        <v>138</v>
      </c>
      <c r="Q13" s="465">
        <v>14084.75</v>
      </c>
      <c r="R13" s="465">
        <v>4273.9840000000004</v>
      </c>
      <c r="S13" s="476">
        <v>3.2954615646665966</v>
      </c>
    </row>
    <row r="14" spans="1:24" ht="15.75">
      <c r="A14" s="464" t="s">
        <v>144</v>
      </c>
      <c r="B14" s="465">
        <v>1153.1410000000001</v>
      </c>
      <c r="C14" s="465">
        <v>2935</v>
      </c>
      <c r="D14" s="476">
        <v>2.6349076866831189</v>
      </c>
      <c r="K14" s="464" t="s">
        <v>143</v>
      </c>
      <c r="L14" s="465">
        <v>29708.975999999999</v>
      </c>
      <c r="M14" s="465">
        <v>7463.8059999999996</v>
      </c>
      <c r="N14" s="476">
        <v>3.9804057072222938</v>
      </c>
      <c r="P14" s="464" t="s">
        <v>147</v>
      </c>
      <c r="Q14" s="465">
        <v>13723.708000000001</v>
      </c>
      <c r="R14" s="465">
        <v>3757.9029999999998</v>
      </c>
      <c r="S14" s="476">
        <v>3.6519590846277836</v>
      </c>
    </row>
    <row r="15" spans="1:24" ht="15.75">
      <c r="A15" s="464" t="s">
        <v>441</v>
      </c>
      <c r="B15" s="465">
        <v>604.33299999999997</v>
      </c>
      <c r="C15" s="465">
        <v>3106</v>
      </c>
      <c r="D15" s="476">
        <v>2.9924289689731323</v>
      </c>
      <c r="E15" s="562"/>
      <c r="K15" s="464" t="s">
        <v>286</v>
      </c>
      <c r="L15" s="465">
        <v>28850.821</v>
      </c>
      <c r="M15" s="465">
        <v>5129.2020000000002</v>
      </c>
      <c r="N15" s="476">
        <v>5.6248166868842366</v>
      </c>
      <c r="P15" s="464" t="s">
        <v>148</v>
      </c>
      <c r="Q15" s="465">
        <v>10739.772000000001</v>
      </c>
      <c r="R15" s="465">
        <v>3049.8389999999999</v>
      </c>
      <c r="S15" s="476">
        <v>3.5214226062424938</v>
      </c>
    </row>
    <row r="16" spans="1:24" ht="15.75">
      <c r="A16" s="464" t="s">
        <v>156</v>
      </c>
      <c r="B16" s="465">
        <v>531.52599999999995</v>
      </c>
      <c r="C16" s="465">
        <v>533</v>
      </c>
      <c r="D16" s="476">
        <v>2.0965344777261503</v>
      </c>
      <c r="E16" s="480"/>
      <c r="K16" s="464" t="s">
        <v>139</v>
      </c>
      <c r="L16" s="465">
        <v>28212.786</v>
      </c>
      <c r="M16" s="465">
        <v>6387.1</v>
      </c>
      <c r="N16" s="476">
        <v>4.417151132751953</v>
      </c>
      <c r="P16" s="464" t="s">
        <v>154</v>
      </c>
      <c r="Q16" s="465">
        <v>10145.974</v>
      </c>
      <c r="R16" s="465">
        <v>3497.2040000000002</v>
      </c>
      <c r="S16" s="476">
        <v>2.9011673325319309</v>
      </c>
    </row>
    <row r="17" spans="1:19" ht="15.75">
      <c r="A17" s="464" t="s">
        <v>377</v>
      </c>
      <c r="B17" s="465">
        <v>519.59199999999998</v>
      </c>
      <c r="C17" s="465">
        <v>297</v>
      </c>
      <c r="D17" s="476">
        <v>3.361097095543049</v>
      </c>
      <c r="K17" s="464" t="s">
        <v>155</v>
      </c>
      <c r="L17" s="465">
        <v>25106.527999999998</v>
      </c>
      <c r="M17" s="465">
        <v>8498.0849999999991</v>
      </c>
      <c r="N17" s="476">
        <v>2.9543747797297861</v>
      </c>
      <c r="P17" s="464" t="s">
        <v>275</v>
      </c>
      <c r="Q17" s="465">
        <v>9933.8150000000005</v>
      </c>
      <c r="R17" s="465">
        <v>2466.587</v>
      </c>
      <c r="S17" s="476">
        <v>4.0273523698941087</v>
      </c>
    </row>
    <row r="18" spans="1:19" ht="15.75">
      <c r="A18" s="464" t="s">
        <v>287</v>
      </c>
      <c r="B18" s="465">
        <v>507.05200000000002</v>
      </c>
      <c r="C18" s="465">
        <v>744</v>
      </c>
      <c r="D18" s="476">
        <v>2.7069337376412053</v>
      </c>
      <c r="K18" s="464" t="s">
        <v>152</v>
      </c>
      <c r="L18" s="465">
        <v>22758.68</v>
      </c>
      <c r="M18" s="465">
        <v>5745.5730000000003</v>
      </c>
      <c r="N18" s="476">
        <v>3.9610809922700483</v>
      </c>
      <c r="P18" s="464" t="s">
        <v>155</v>
      </c>
      <c r="Q18" s="465">
        <v>7072.9059999999999</v>
      </c>
      <c r="R18" s="465">
        <v>2677.7759999999998</v>
      </c>
      <c r="S18" s="476">
        <v>2.641335944455399</v>
      </c>
    </row>
    <row r="19" spans="1:19" ht="16.5" thickBot="1">
      <c r="A19" s="464" t="s">
        <v>371</v>
      </c>
      <c r="B19" s="465">
        <v>491.39499999999998</v>
      </c>
      <c r="C19" s="465">
        <v>245</v>
      </c>
      <c r="D19" s="476">
        <v>5.0221779344882211</v>
      </c>
      <c r="K19" s="464" t="s">
        <v>146</v>
      </c>
      <c r="L19" s="465">
        <v>16952.859</v>
      </c>
      <c r="M19" s="465">
        <v>6156.8</v>
      </c>
      <c r="N19" s="476">
        <v>2.7535178989085241</v>
      </c>
      <c r="P19" s="464" t="s">
        <v>149</v>
      </c>
      <c r="Q19" s="465">
        <v>6949.7079999999996</v>
      </c>
      <c r="R19" s="465">
        <v>3403.5210000000002</v>
      </c>
      <c r="S19" s="476">
        <v>2.0419171792975566</v>
      </c>
    </row>
    <row r="20" spans="1:19" ht="16.5" thickBot="1">
      <c r="A20" s="631" t="s">
        <v>259</v>
      </c>
      <c r="B20" s="468">
        <v>35580.819000000003</v>
      </c>
      <c r="C20" s="468">
        <v>50520</v>
      </c>
      <c r="D20" s="545">
        <v>2.5344465599170194</v>
      </c>
      <c r="K20" s="464" t="s">
        <v>153</v>
      </c>
      <c r="L20" s="465">
        <v>14119.995999999999</v>
      </c>
      <c r="M20" s="465">
        <v>3580.3560000000002</v>
      </c>
      <c r="N20" s="476">
        <v>3.9437407900219972</v>
      </c>
      <c r="P20" s="464" t="s">
        <v>285</v>
      </c>
      <c r="Q20" s="465">
        <v>6026.4449999999997</v>
      </c>
      <c r="R20" s="465">
        <v>1823.8440000000001</v>
      </c>
      <c r="S20" s="476">
        <v>3.3042546401994906</v>
      </c>
    </row>
    <row r="21" spans="1:19" ht="15.75">
      <c r="A21"/>
      <c r="B21"/>
      <c r="C21"/>
      <c r="D21"/>
      <c r="K21" s="464" t="s">
        <v>287</v>
      </c>
      <c r="L21" s="465">
        <v>11796.046</v>
      </c>
      <c r="M21" s="465">
        <v>3870.9110000000001</v>
      </c>
      <c r="N21" s="476">
        <v>3.0473565525014656</v>
      </c>
      <c r="P21" s="464" t="s">
        <v>159</v>
      </c>
      <c r="Q21" s="465">
        <v>6007.44</v>
      </c>
      <c r="R21" s="465">
        <v>2279.8870000000002</v>
      </c>
      <c r="S21" s="476">
        <v>2.6349726982082879</v>
      </c>
    </row>
    <row r="22" spans="1:19" ht="15.75">
      <c r="A22"/>
      <c r="B22"/>
      <c r="C22"/>
      <c r="D22"/>
      <c r="H22" s="671"/>
      <c r="K22" s="464" t="s">
        <v>142</v>
      </c>
      <c r="L22" s="465">
        <v>10412.378000000001</v>
      </c>
      <c r="M22" s="465">
        <v>2303.1439999999998</v>
      </c>
      <c r="N22" s="476">
        <v>4.5209409398630749</v>
      </c>
      <c r="P22" s="464" t="s">
        <v>158</v>
      </c>
      <c r="Q22" s="465">
        <v>5435.7719999999999</v>
      </c>
      <c r="R22" s="465">
        <v>1486.961</v>
      </c>
      <c r="S22" s="476">
        <v>3.6556251307196357</v>
      </c>
    </row>
    <row r="23" spans="1:19" ht="15.75">
      <c r="A23"/>
      <c r="B23"/>
      <c r="C23"/>
      <c r="D23"/>
      <c r="H23" s="671"/>
      <c r="K23" s="464" t="s">
        <v>151</v>
      </c>
      <c r="L23" s="465">
        <v>7662.759</v>
      </c>
      <c r="M23" s="465">
        <v>2012.018</v>
      </c>
      <c r="N23" s="476">
        <v>3.8084942580036558</v>
      </c>
      <c r="P23" s="464" t="s">
        <v>156</v>
      </c>
      <c r="Q23" s="465">
        <v>4670.6850000000004</v>
      </c>
      <c r="R23" s="465">
        <v>1328.71</v>
      </c>
      <c r="S23" s="476">
        <v>3.5152027154157039</v>
      </c>
    </row>
    <row r="24" spans="1:19" ht="16.5" thickBot="1">
      <c r="A24"/>
      <c r="B24"/>
      <c r="C24"/>
      <c r="D24"/>
      <c r="H24" s="671"/>
      <c r="K24" s="464" t="s">
        <v>156</v>
      </c>
      <c r="L24" s="465">
        <v>6284.38</v>
      </c>
      <c r="M24" s="465">
        <v>2608.9520000000002</v>
      </c>
      <c r="N24" s="476">
        <v>2.4087756309813289</v>
      </c>
      <c r="P24" s="464" t="s">
        <v>286</v>
      </c>
      <c r="Q24" s="465">
        <v>4326.7290000000003</v>
      </c>
      <c r="R24" s="465">
        <v>1108.626</v>
      </c>
      <c r="S24" s="476">
        <v>3.902785069085517</v>
      </c>
    </row>
    <row r="25" spans="1:19" ht="16.5" thickBot="1">
      <c r="A25"/>
      <c r="B25"/>
      <c r="C25"/>
      <c r="D25"/>
      <c r="H25" s="671"/>
      <c r="K25" s="631" t="s">
        <v>259</v>
      </c>
      <c r="L25" s="468">
        <v>1029780.338</v>
      </c>
      <c r="M25" s="468">
        <v>275566.08799999999</v>
      </c>
      <c r="N25" s="545">
        <v>3.7369632289441945</v>
      </c>
      <c r="P25" s="631" t="s">
        <v>259</v>
      </c>
      <c r="Q25" s="468">
        <v>368128.71600000001</v>
      </c>
      <c r="R25" s="468">
        <v>106578.781</v>
      </c>
      <c r="S25" s="545">
        <v>3.4540526035853234</v>
      </c>
    </row>
    <row r="26" spans="1:19">
      <c r="H26" s="671"/>
      <c r="K26"/>
      <c r="L26"/>
      <c r="M26"/>
      <c r="N26"/>
      <c r="P26"/>
      <c r="Q26"/>
      <c r="R26"/>
      <c r="S26"/>
    </row>
    <row r="27" spans="1:19">
      <c r="A27" s="3"/>
      <c r="B27" s="3"/>
      <c r="C27" s="3"/>
      <c r="D27" s="3"/>
      <c r="H27" s="671"/>
      <c r="K27"/>
      <c r="L27"/>
      <c r="M27"/>
      <c r="N27"/>
      <c r="P27"/>
      <c r="Q27"/>
      <c r="R27"/>
      <c r="S27"/>
    </row>
    <row r="28" spans="1:19">
      <c r="H28" s="671"/>
      <c r="K28"/>
      <c r="L28"/>
      <c r="M28"/>
      <c r="N28"/>
      <c r="P28"/>
      <c r="Q28"/>
      <c r="R28"/>
      <c r="S28"/>
    </row>
    <row r="29" spans="1:19">
      <c r="H29" s="671"/>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6"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21.42578125"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698" t="s">
        <v>442</v>
      </c>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row>
    <row r="3" spans="1:27" ht="18" customHeight="1">
      <c r="A3" s="1704" t="s">
        <v>443</v>
      </c>
      <c r="B3" s="1704"/>
      <c r="C3" s="1704"/>
      <c r="D3" s="1704"/>
      <c r="E3" s="1704"/>
      <c r="F3" s="1704"/>
      <c r="G3" s="1704"/>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16093.522999999999</v>
      </c>
      <c r="C8" s="463">
        <v>31691</v>
      </c>
      <c r="D8" s="546">
        <v>2.2894459587107936</v>
      </c>
      <c r="E8" s="565"/>
      <c r="F8" s="564" t="s">
        <v>156</v>
      </c>
      <c r="G8" s="463">
        <v>5607.6319999999996</v>
      </c>
      <c r="H8" s="588">
        <v>26439</v>
      </c>
      <c r="I8" s="589">
        <v>2.8975113766304088</v>
      </c>
      <c r="J8" s="480"/>
      <c r="K8" s="557" t="s">
        <v>147</v>
      </c>
      <c r="L8" s="463">
        <v>10807.004999999999</v>
      </c>
      <c r="M8" s="463">
        <v>3637.0129999999999</v>
      </c>
      <c r="N8" s="546">
        <v>2.9713957580025148</v>
      </c>
      <c r="O8" s="480"/>
      <c r="P8" s="557" t="s">
        <v>441</v>
      </c>
      <c r="Q8" s="463">
        <v>6858.8389999999999</v>
      </c>
      <c r="R8" s="463">
        <v>1378.8009999999999</v>
      </c>
      <c r="S8" s="546">
        <v>4.9744952317266957</v>
      </c>
    </row>
    <row r="9" spans="1:27" ht="15.75">
      <c r="A9" s="466" t="s">
        <v>156</v>
      </c>
      <c r="B9" s="465">
        <v>14277.847</v>
      </c>
      <c r="C9" s="465">
        <v>48971</v>
      </c>
      <c r="D9" s="476">
        <v>2.1122303412017889</v>
      </c>
      <c r="E9" s="566"/>
      <c r="F9" s="466" t="s">
        <v>153</v>
      </c>
      <c r="G9" s="465">
        <v>1384.1880000000001</v>
      </c>
      <c r="H9" s="465">
        <v>7645</v>
      </c>
      <c r="I9" s="476">
        <v>2.8503873446811667</v>
      </c>
      <c r="J9" s="480"/>
      <c r="K9" s="464" t="s">
        <v>141</v>
      </c>
      <c r="L9" s="465">
        <v>10272.005999999999</v>
      </c>
      <c r="M9" s="465">
        <v>2705.585</v>
      </c>
      <c r="N9" s="476">
        <v>3.7965933430293259</v>
      </c>
      <c r="O9" s="480"/>
      <c r="P9" s="464" t="s">
        <v>141</v>
      </c>
      <c r="Q9" s="465">
        <v>3953.721</v>
      </c>
      <c r="R9" s="465">
        <v>1105.203</v>
      </c>
      <c r="S9" s="476">
        <v>3.5773708540421985</v>
      </c>
    </row>
    <row r="10" spans="1:27" ht="15.75">
      <c r="A10" s="466" t="s">
        <v>152</v>
      </c>
      <c r="B10" s="465">
        <v>7723.9129999999996</v>
      </c>
      <c r="C10" s="465">
        <v>5139</v>
      </c>
      <c r="D10" s="476">
        <v>2.9816060167047476</v>
      </c>
      <c r="E10" s="565"/>
      <c r="F10" s="466" t="s">
        <v>158</v>
      </c>
      <c r="G10" s="465">
        <v>936.04499999999996</v>
      </c>
      <c r="H10" s="467">
        <v>4100</v>
      </c>
      <c r="I10" s="477">
        <v>3.8248069300862175</v>
      </c>
      <c r="J10" s="480"/>
      <c r="K10" s="464" t="s">
        <v>441</v>
      </c>
      <c r="L10" s="465">
        <v>6544.26</v>
      </c>
      <c r="M10" s="465">
        <v>1423.0550000000001</v>
      </c>
      <c r="N10" s="476">
        <v>4.598740034643777</v>
      </c>
      <c r="O10" s="480"/>
      <c r="P10" s="464" t="s">
        <v>143</v>
      </c>
      <c r="Q10" s="465">
        <v>3942.2060000000001</v>
      </c>
      <c r="R10" s="465">
        <v>1214.0619999999999</v>
      </c>
      <c r="S10" s="476">
        <v>3.2471208224950625</v>
      </c>
    </row>
    <row r="11" spans="1:27" ht="16.5" thickBot="1">
      <c r="A11" s="466" t="s">
        <v>441</v>
      </c>
      <c r="B11" s="465">
        <v>6995.2089999999998</v>
      </c>
      <c r="C11" s="465">
        <v>17580</v>
      </c>
      <c r="D11" s="476">
        <v>3.1061379359342114</v>
      </c>
      <c r="E11" s="566"/>
      <c r="F11" s="466" t="s">
        <v>441</v>
      </c>
      <c r="G11" s="465">
        <v>788.09199999999998</v>
      </c>
      <c r="H11" s="465">
        <v>5039</v>
      </c>
      <c r="I11" s="476">
        <v>2.2917978916757544</v>
      </c>
      <c r="J11" s="480"/>
      <c r="K11" s="464" t="s">
        <v>143</v>
      </c>
      <c r="L11" s="465">
        <v>6428.5460000000003</v>
      </c>
      <c r="M11" s="465">
        <v>1815.566</v>
      </c>
      <c r="N11" s="476">
        <v>3.5407944409622125</v>
      </c>
      <c r="O11" s="480"/>
      <c r="P11" s="464" t="s">
        <v>158</v>
      </c>
      <c r="Q11" s="465">
        <v>1496.451</v>
      </c>
      <c r="R11" s="465">
        <v>306.52999999999997</v>
      </c>
      <c r="S11" s="476">
        <v>4.8819071542752752</v>
      </c>
    </row>
    <row r="12" spans="1:27" ht="16.5" thickBot="1">
      <c r="A12" s="466" t="s">
        <v>141</v>
      </c>
      <c r="B12" s="465">
        <v>6284.7659999999996</v>
      </c>
      <c r="C12" s="465">
        <v>11132</v>
      </c>
      <c r="D12" s="476">
        <v>2.4288978885772621</v>
      </c>
      <c r="E12" s="566"/>
      <c r="F12" s="635" t="s">
        <v>259</v>
      </c>
      <c r="G12" s="468">
        <v>9499.8960000000006</v>
      </c>
      <c r="H12" s="468">
        <v>48910</v>
      </c>
      <c r="I12" s="545">
        <v>2.7988533414255454</v>
      </c>
      <c r="J12" s="480"/>
      <c r="K12" s="464" t="s">
        <v>158</v>
      </c>
      <c r="L12" s="465">
        <v>5423.92</v>
      </c>
      <c r="M12" s="465">
        <v>1220.4639999999999</v>
      </c>
      <c r="N12" s="476">
        <v>4.4441458330602135</v>
      </c>
      <c r="O12" s="480"/>
      <c r="P12" s="464" t="s">
        <v>140</v>
      </c>
      <c r="Q12" s="465">
        <v>1372.261</v>
      </c>
      <c r="R12" s="465">
        <v>232.54400000000001</v>
      </c>
      <c r="S12" s="476">
        <v>5.901081085730012</v>
      </c>
    </row>
    <row r="13" spans="1:27" ht="15.75">
      <c r="A13" s="466" t="s">
        <v>160</v>
      </c>
      <c r="B13" s="465">
        <v>5965.616</v>
      </c>
      <c r="C13" s="467">
        <v>14730</v>
      </c>
      <c r="D13" s="477">
        <v>1.8446224526585484</v>
      </c>
      <c r="E13" s="566"/>
      <c r="F13"/>
      <c r="G13"/>
      <c r="H13"/>
      <c r="I13"/>
      <c r="J13" s="480"/>
      <c r="K13" s="464" t="s">
        <v>138</v>
      </c>
      <c r="L13" s="465">
        <v>5258.55</v>
      </c>
      <c r="M13" s="465">
        <v>2173.6570000000002</v>
      </c>
      <c r="N13" s="476">
        <v>2.4192179354884416</v>
      </c>
      <c r="O13" s="480"/>
      <c r="P13" s="464" t="s">
        <v>152</v>
      </c>
      <c r="Q13" s="465">
        <v>1156.087</v>
      </c>
      <c r="R13" s="465">
        <v>395.66800000000001</v>
      </c>
      <c r="S13" s="476">
        <v>2.9218612574178349</v>
      </c>
    </row>
    <row r="14" spans="1:27" ht="15.75">
      <c r="A14" s="466" t="s">
        <v>143</v>
      </c>
      <c r="B14" s="465">
        <v>5374.6319999999996</v>
      </c>
      <c r="C14" s="465">
        <v>5403</v>
      </c>
      <c r="D14" s="476">
        <v>1.6129825323789022</v>
      </c>
      <c r="E14" s="566"/>
      <c r="F14"/>
      <c r="G14"/>
      <c r="H14"/>
      <c r="I14"/>
      <c r="J14" s="480"/>
      <c r="K14" s="464" t="s">
        <v>159</v>
      </c>
      <c r="L14" s="465">
        <v>3453.3939999999998</v>
      </c>
      <c r="M14" s="465">
        <v>1399.3009999999999</v>
      </c>
      <c r="N14" s="476">
        <v>2.4679422082882811</v>
      </c>
      <c r="O14" s="480"/>
      <c r="P14" s="464" t="s">
        <v>444</v>
      </c>
      <c r="Q14" s="465">
        <v>483.07799999999997</v>
      </c>
      <c r="R14" s="465">
        <v>89.262</v>
      </c>
      <c r="S14" s="476">
        <v>5.4119110035625457</v>
      </c>
    </row>
    <row r="15" spans="1:27" ht="15.75">
      <c r="A15" s="466" t="s">
        <v>157</v>
      </c>
      <c r="B15" s="465">
        <v>3238.556</v>
      </c>
      <c r="C15" s="465">
        <v>5521</v>
      </c>
      <c r="D15" s="476">
        <v>1.8731692306980436</v>
      </c>
      <c r="E15" s="566"/>
      <c r="F15"/>
      <c r="G15"/>
      <c r="H15"/>
      <c r="I15"/>
      <c r="J15" s="480"/>
      <c r="K15" s="464" t="s">
        <v>285</v>
      </c>
      <c r="L15" s="465">
        <v>3337.9380000000001</v>
      </c>
      <c r="M15" s="465">
        <v>1428.306</v>
      </c>
      <c r="N15" s="476">
        <v>2.3369908128930357</v>
      </c>
      <c r="O15" s="480"/>
      <c r="P15" s="464" t="s">
        <v>138</v>
      </c>
      <c r="Q15" s="465">
        <v>458.32600000000002</v>
      </c>
      <c r="R15" s="465">
        <v>99.350999999999999</v>
      </c>
      <c r="S15" s="476">
        <v>4.6131996658312451</v>
      </c>
    </row>
    <row r="16" spans="1:27" ht="15.75">
      <c r="A16" s="466" t="s">
        <v>151</v>
      </c>
      <c r="B16" s="465">
        <v>2834.1489999999999</v>
      </c>
      <c r="C16" s="465">
        <v>3204</v>
      </c>
      <c r="D16" s="476">
        <v>2.3337604258188933</v>
      </c>
      <c r="E16" s="566"/>
      <c r="J16" s="480"/>
      <c r="K16" s="464" t="s">
        <v>156</v>
      </c>
      <c r="L16" s="465">
        <v>2450.6590000000001</v>
      </c>
      <c r="M16" s="465">
        <v>976.43299999999999</v>
      </c>
      <c r="N16" s="476">
        <v>2.5098076365710704</v>
      </c>
      <c r="O16" s="480"/>
      <c r="P16" s="464" t="s">
        <v>147</v>
      </c>
      <c r="Q16" s="465">
        <v>402.01499999999999</v>
      </c>
      <c r="R16" s="465">
        <v>122.86</v>
      </c>
      <c r="S16" s="476">
        <v>3.2721390200227902</v>
      </c>
    </row>
    <row r="17" spans="1:19" ht="15.75">
      <c r="A17" s="466" t="s">
        <v>138</v>
      </c>
      <c r="B17" s="465">
        <v>2359.44</v>
      </c>
      <c r="C17" s="465">
        <v>9876</v>
      </c>
      <c r="D17" s="476">
        <v>2.9699896906827186</v>
      </c>
      <c r="E17" s="565"/>
      <c r="J17" s="480"/>
      <c r="K17" s="464" t="s">
        <v>151</v>
      </c>
      <c r="L17" s="465">
        <v>2093.0659999999998</v>
      </c>
      <c r="M17" s="465">
        <v>857.81600000000003</v>
      </c>
      <c r="N17" s="476">
        <v>2.4399941246141359</v>
      </c>
      <c r="O17" s="480"/>
      <c r="P17" s="642" t="s">
        <v>155</v>
      </c>
      <c r="Q17" s="630">
        <v>388.61500000000001</v>
      </c>
      <c r="R17" s="630">
        <v>97.712999999999994</v>
      </c>
      <c r="S17" s="643">
        <v>3.9771064239149347</v>
      </c>
    </row>
    <row r="18" spans="1:19" ht="16.5" thickBot="1">
      <c r="A18" s="466" t="s">
        <v>158</v>
      </c>
      <c r="B18" s="465">
        <v>1564.027</v>
      </c>
      <c r="C18" s="465">
        <v>5150</v>
      </c>
      <c r="D18" s="476">
        <v>2.928829181421357</v>
      </c>
      <c r="E18" s="567"/>
      <c r="F18" s="3"/>
      <c r="G18" s="3"/>
      <c r="H18" s="3"/>
      <c r="K18" s="464" t="s">
        <v>160</v>
      </c>
      <c r="L18" s="465">
        <v>1786.711</v>
      </c>
      <c r="M18" s="465">
        <v>744.899</v>
      </c>
      <c r="N18" s="476">
        <v>2.3985949773056481</v>
      </c>
      <c r="O18" s="480"/>
      <c r="P18" s="464" t="s">
        <v>139</v>
      </c>
      <c r="Q18" s="465">
        <v>376.79199999999997</v>
      </c>
      <c r="R18" s="465">
        <v>73.001999999999995</v>
      </c>
      <c r="S18" s="476">
        <v>5.1613928385523682</v>
      </c>
    </row>
    <row r="19" spans="1:19" ht="16.5" thickBot="1">
      <c r="A19" s="635" t="s">
        <v>259</v>
      </c>
      <c r="B19" s="468">
        <v>75246.404999999999</v>
      </c>
      <c r="C19" s="468">
        <v>161383</v>
      </c>
      <c r="D19" s="545">
        <v>2.2804212346848001</v>
      </c>
      <c r="E19" s="568"/>
      <c r="F19" s="3"/>
      <c r="G19" s="3"/>
      <c r="H19" s="3"/>
      <c r="J19" s="480"/>
      <c r="K19" s="464" t="s">
        <v>152</v>
      </c>
      <c r="L19" s="465">
        <v>1562.348</v>
      </c>
      <c r="M19" s="465">
        <v>314.66800000000001</v>
      </c>
      <c r="N19" s="476">
        <v>4.9650679446273527</v>
      </c>
      <c r="O19" s="480"/>
      <c r="P19" s="464" t="s">
        <v>362</v>
      </c>
      <c r="Q19" s="465">
        <v>339.60500000000002</v>
      </c>
      <c r="R19" s="465">
        <v>43.82</v>
      </c>
      <c r="S19" s="476">
        <v>7.75</v>
      </c>
    </row>
    <row r="20" spans="1:19" ht="15" customHeight="1" thickBot="1">
      <c r="A20"/>
      <c r="B20"/>
      <c r="C20"/>
      <c r="D20"/>
      <c r="E20" s="568"/>
      <c r="F20" s="3"/>
      <c r="G20" s="3"/>
      <c r="H20" s="3"/>
      <c r="J20" s="480"/>
      <c r="K20" s="631" t="s">
        <v>259</v>
      </c>
      <c r="L20" s="468">
        <v>62332.813000000002</v>
      </c>
      <c r="M20" s="468">
        <v>19137.920999999998</v>
      </c>
      <c r="N20" s="545">
        <v>3.2570315762093491</v>
      </c>
      <c r="O20" s="480"/>
      <c r="P20" s="631" t="s">
        <v>259</v>
      </c>
      <c r="Q20" s="468">
        <v>21570.731</v>
      </c>
      <c r="R20" s="468">
        <v>5243.3869999999997</v>
      </c>
      <c r="S20" s="545">
        <v>4.1138926041507142</v>
      </c>
    </row>
    <row r="21" spans="1:19">
      <c r="A21"/>
      <c r="B21"/>
      <c r="C21"/>
      <c r="D21"/>
      <c r="E21" s="569"/>
      <c r="F21" s="3"/>
      <c r="G21" s="3"/>
      <c r="H21" s="3"/>
      <c r="J21" s="480"/>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10" zoomScale="80" zoomScaleNormal="80" workbookViewId="0">
      <selection activeCell="P849" sqref="P849"/>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40" t="s">
        <v>201</v>
      </c>
      <c r="C5" s="1740"/>
      <c r="D5" s="1740"/>
      <c r="E5" s="1740"/>
      <c r="F5" s="1740"/>
      <c r="G5" s="1740"/>
      <c r="H5" s="1740"/>
      <c r="I5" s="1740"/>
      <c r="J5" s="1740"/>
      <c r="K5" s="1740"/>
      <c r="L5" s="1740"/>
    </row>
    <row r="6" spans="2:13" ht="18">
      <c r="B6" s="485"/>
      <c r="C6" s="485"/>
      <c r="D6" s="485"/>
      <c r="E6" s="485"/>
      <c r="F6" s="300" t="s">
        <v>202</v>
      </c>
      <c r="G6" s="485"/>
      <c r="H6" s="485"/>
      <c r="I6" s="485"/>
      <c r="J6" s="485"/>
      <c r="K6" s="485"/>
      <c r="L6" s="485"/>
    </row>
    <row r="7" spans="2:13" s="301" customFormat="1" ht="15">
      <c r="B7" s="1741" t="s">
        <v>203</v>
      </c>
      <c r="C7" s="1743" t="s">
        <v>18</v>
      </c>
      <c r="D7" s="1743" t="s">
        <v>204</v>
      </c>
      <c r="E7" s="1745" t="s">
        <v>205</v>
      </c>
      <c r="F7" s="1746"/>
      <c r="G7" s="1747"/>
      <c r="H7" s="1748" t="s">
        <v>206</v>
      </c>
      <c r="I7" s="1750" t="s">
        <v>207</v>
      </c>
      <c r="J7" s="1751"/>
      <c r="K7" s="1751"/>
      <c r="L7" s="1741"/>
    </row>
    <row r="8" spans="2:13">
      <c r="B8" s="1742"/>
      <c r="C8" s="1744"/>
      <c r="D8" s="1744"/>
      <c r="E8" s="1752" t="s">
        <v>208</v>
      </c>
      <c r="F8" s="1743" t="s">
        <v>209</v>
      </c>
      <c r="G8" s="1743" t="s">
        <v>210</v>
      </c>
      <c r="H8" s="1749"/>
      <c r="I8" s="1752" t="s">
        <v>211</v>
      </c>
      <c r="J8" s="1752" t="s">
        <v>20</v>
      </c>
      <c r="K8" s="1743" t="s">
        <v>212</v>
      </c>
      <c r="L8" s="1752" t="s">
        <v>213</v>
      </c>
    </row>
    <row r="9" spans="2:13">
      <c r="B9" s="1742"/>
      <c r="C9" s="1744"/>
      <c r="D9" s="1744"/>
      <c r="E9" s="1753"/>
      <c r="F9" s="1744"/>
      <c r="G9" s="1744"/>
      <c r="H9" s="1749"/>
      <c r="I9" s="1753"/>
      <c r="J9" s="1753"/>
      <c r="K9" s="1768"/>
      <c r="L9" s="1753"/>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15" t="s">
        <v>224</v>
      </c>
      <c r="C23" s="310">
        <v>138891</v>
      </c>
      <c r="D23" s="310">
        <v>8798</v>
      </c>
      <c r="E23" s="311">
        <v>4032</v>
      </c>
      <c r="F23" s="311">
        <v>4489</v>
      </c>
      <c r="G23" s="310">
        <v>277</v>
      </c>
      <c r="H23" s="313">
        <v>130093</v>
      </c>
      <c r="I23" s="313">
        <v>18666</v>
      </c>
      <c r="J23" s="313">
        <v>51077</v>
      </c>
      <c r="K23" s="313">
        <v>60332</v>
      </c>
      <c r="L23" s="314">
        <v>18</v>
      </c>
      <c r="M23" s="306"/>
    </row>
    <row r="24" spans="2:13" ht="15">
      <c r="B24" s="315" t="s">
        <v>225</v>
      </c>
      <c r="C24" s="310">
        <v>120349</v>
      </c>
      <c r="D24" s="310">
        <v>7846</v>
      </c>
      <c r="E24" s="311">
        <v>3600</v>
      </c>
      <c r="F24" s="311">
        <v>4083</v>
      </c>
      <c r="G24" s="310">
        <v>163</v>
      </c>
      <c r="H24" s="313">
        <v>112503</v>
      </c>
      <c r="I24" s="313">
        <v>16315</v>
      </c>
      <c r="J24" s="313">
        <v>44463</v>
      </c>
      <c r="K24" s="313">
        <v>51721</v>
      </c>
      <c r="L24" s="314">
        <v>4</v>
      </c>
      <c r="M24" s="306"/>
    </row>
    <row r="25" spans="2:13" ht="15">
      <c r="B25" s="315" t="s">
        <v>226</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227</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228</v>
      </c>
      <c r="C29" s="485"/>
      <c r="D29" s="320"/>
      <c r="E29" s="485"/>
      <c r="F29" s="485"/>
      <c r="H29" s="485"/>
      <c r="I29" s="485"/>
      <c r="J29" s="485"/>
      <c r="K29" s="485"/>
      <c r="L29" s="485"/>
    </row>
    <row r="30" spans="2:13" s="301" customFormat="1" ht="18.75" customHeight="1">
      <c r="B30" s="485"/>
      <c r="C30" s="485"/>
      <c r="D30" s="485"/>
      <c r="E30" s="485"/>
      <c r="F30" s="300" t="s">
        <v>202</v>
      </c>
      <c r="G30" s="485"/>
      <c r="H30" s="485"/>
      <c r="I30" s="485"/>
      <c r="J30" s="485"/>
      <c r="K30" s="485"/>
      <c r="L30" s="485"/>
    </row>
    <row r="31" spans="2:13" ht="30">
      <c r="B31" s="486" t="s">
        <v>203</v>
      </c>
      <c r="C31" s="488" t="s">
        <v>18</v>
      </c>
      <c r="D31" s="488" t="s">
        <v>204</v>
      </c>
      <c r="E31" s="490" t="s">
        <v>205</v>
      </c>
      <c r="F31" s="491"/>
      <c r="G31" s="492"/>
      <c r="H31" s="493" t="s">
        <v>206</v>
      </c>
      <c r="I31" s="490" t="s">
        <v>207</v>
      </c>
      <c r="J31" s="491"/>
      <c r="K31" s="491"/>
      <c r="L31" s="491"/>
      <c r="M31" s="306"/>
    </row>
    <row r="32" spans="2:13" ht="15">
      <c r="B32" s="487"/>
      <c r="C32" s="489"/>
      <c r="D32" s="489"/>
      <c r="E32" s="496" t="s">
        <v>208</v>
      </c>
      <c r="F32" s="488" t="s">
        <v>209</v>
      </c>
      <c r="G32" s="488" t="s">
        <v>210</v>
      </c>
      <c r="H32" s="494"/>
      <c r="I32" s="496" t="s">
        <v>211</v>
      </c>
      <c r="J32" s="496" t="s">
        <v>20</v>
      </c>
      <c r="K32" s="488" t="s">
        <v>212</v>
      </c>
      <c r="L32" s="495" t="s">
        <v>213</v>
      </c>
      <c r="M32" s="306"/>
    </row>
    <row r="33" spans="2:13" ht="15">
      <c r="B33" s="487"/>
      <c r="C33" s="489"/>
      <c r="D33" s="489"/>
      <c r="E33" s="497"/>
      <c r="F33" s="489"/>
      <c r="G33" s="489"/>
      <c r="H33" s="494"/>
      <c r="I33" s="497"/>
      <c r="J33" s="497"/>
      <c r="K33" s="498"/>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4"/>
      <c r="E36" s="484"/>
      <c r="G36" s="484" t="s">
        <v>214</v>
      </c>
      <c r="H36" s="484"/>
      <c r="I36" s="484"/>
      <c r="J36" s="484"/>
      <c r="K36" s="484"/>
      <c r="L36" s="484"/>
    </row>
    <row r="37" spans="2:13" ht="12.75">
      <c r="B37" s="307"/>
      <c r="C37" s="307"/>
      <c r="D37" s="307"/>
      <c r="E37" s="307"/>
      <c r="F37" s="307"/>
      <c r="G37" s="307"/>
      <c r="H37" s="307"/>
      <c r="I37" s="307"/>
      <c r="J37" s="307"/>
      <c r="K37" s="307"/>
      <c r="L37" s="307"/>
    </row>
    <row r="38" spans="2:13" ht="15">
      <c r="B38" s="309" t="s">
        <v>215</v>
      </c>
      <c r="C38" s="322">
        <v>112149</v>
      </c>
      <c r="D38" s="322">
        <v>7252</v>
      </c>
      <c r="E38" s="323">
        <v>3259</v>
      </c>
      <c r="F38" s="323">
        <v>3523</v>
      </c>
      <c r="G38" s="322">
        <v>470</v>
      </c>
      <c r="H38" s="322">
        <v>104897</v>
      </c>
      <c r="I38" s="322">
        <v>14543</v>
      </c>
      <c r="J38" s="322">
        <v>38246</v>
      </c>
      <c r="K38" s="322">
        <v>52108</v>
      </c>
      <c r="L38" s="324">
        <v>0</v>
      </c>
      <c r="M38" s="306"/>
    </row>
    <row r="39" spans="2:13" ht="15">
      <c r="B39" s="309" t="s">
        <v>216</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217</v>
      </c>
      <c r="C40" s="322">
        <v>149470</v>
      </c>
      <c r="D40" s="322">
        <v>7601</v>
      </c>
      <c r="E40" s="323">
        <v>3691</v>
      </c>
      <c r="F40" s="323">
        <v>3784</v>
      </c>
      <c r="G40" s="322">
        <v>126</v>
      </c>
      <c r="H40" s="322">
        <v>141869</v>
      </c>
      <c r="I40" s="322">
        <v>21282</v>
      </c>
      <c r="J40" s="322">
        <v>48615</v>
      </c>
      <c r="K40" s="322">
        <v>71968</v>
      </c>
      <c r="L40" s="324">
        <v>4</v>
      </c>
      <c r="M40" s="306"/>
    </row>
    <row r="41" spans="2:13" ht="15">
      <c r="B41" s="309" t="s">
        <v>218</v>
      </c>
      <c r="C41" s="322">
        <v>129079</v>
      </c>
      <c r="D41" s="322">
        <v>9084</v>
      </c>
      <c r="E41" s="323">
        <v>4200</v>
      </c>
      <c r="F41" s="323">
        <v>4672</v>
      </c>
      <c r="G41" s="322">
        <v>212</v>
      </c>
      <c r="H41" s="322">
        <v>119995</v>
      </c>
      <c r="I41" s="322">
        <v>18707</v>
      </c>
      <c r="J41" s="322">
        <v>43144</v>
      </c>
      <c r="K41" s="322">
        <v>58144</v>
      </c>
      <c r="L41" s="324">
        <v>0</v>
      </c>
      <c r="M41" s="306"/>
    </row>
    <row r="42" spans="2:13" ht="15">
      <c r="B42" s="309" t="s">
        <v>219</v>
      </c>
      <c r="C42" s="325">
        <v>128921</v>
      </c>
      <c r="D42" s="325">
        <v>7616</v>
      </c>
      <c r="E42" s="323">
        <v>2998</v>
      </c>
      <c r="F42" s="323">
        <v>4131</v>
      </c>
      <c r="G42" s="322">
        <v>487</v>
      </c>
      <c r="H42" s="325">
        <v>121305</v>
      </c>
      <c r="I42" s="322">
        <v>19706</v>
      </c>
      <c r="J42" s="322">
        <v>45020</v>
      </c>
      <c r="K42" s="322">
        <v>56572</v>
      </c>
      <c r="L42" s="324">
        <v>7</v>
      </c>
      <c r="M42" s="306"/>
    </row>
    <row r="43" spans="2:13" ht="15">
      <c r="B43" s="309" t="s">
        <v>220</v>
      </c>
      <c r="C43" s="322">
        <v>112870</v>
      </c>
      <c r="D43" s="322">
        <v>6418</v>
      </c>
      <c r="E43" s="323">
        <v>2391</v>
      </c>
      <c r="F43" s="323">
        <v>3619</v>
      </c>
      <c r="G43" s="322">
        <v>408</v>
      </c>
      <c r="H43" s="322">
        <v>106452</v>
      </c>
      <c r="I43" s="322">
        <v>16361</v>
      </c>
      <c r="J43" s="322">
        <v>39344</v>
      </c>
      <c r="K43" s="322">
        <v>50741</v>
      </c>
      <c r="L43" s="324">
        <v>6</v>
      </c>
      <c r="M43" s="306"/>
    </row>
    <row r="44" spans="2:13" ht="15">
      <c r="B44" s="309" t="s">
        <v>221</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222</v>
      </c>
      <c r="C45" s="322">
        <v>100176</v>
      </c>
      <c r="D45" s="322">
        <v>6200</v>
      </c>
      <c r="E45" s="323">
        <v>2447</v>
      </c>
      <c r="F45" s="323">
        <v>3349</v>
      </c>
      <c r="G45" s="322">
        <v>404</v>
      </c>
      <c r="H45" s="322">
        <v>93976</v>
      </c>
      <c r="I45" s="322">
        <v>14262</v>
      </c>
      <c r="J45" s="322">
        <v>37783</v>
      </c>
      <c r="K45" s="322">
        <v>41925</v>
      </c>
      <c r="L45" s="324">
        <v>6</v>
      </c>
      <c r="M45" s="306"/>
    </row>
    <row r="46" spans="2:13" ht="15">
      <c r="B46" s="309" t="s">
        <v>223</v>
      </c>
      <c r="C46" s="322">
        <v>116510</v>
      </c>
      <c r="D46" s="322">
        <v>5572</v>
      </c>
      <c r="E46" s="323">
        <v>1460</v>
      </c>
      <c r="F46" s="323">
        <v>3789</v>
      </c>
      <c r="G46" s="322">
        <v>323</v>
      </c>
      <c r="H46" s="322">
        <v>110938</v>
      </c>
      <c r="I46" s="322">
        <v>17370</v>
      </c>
      <c r="J46" s="322">
        <v>41886</v>
      </c>
      <c r="K46" s="322">
        <v>51678</v>
      </c>
      <c r="L46" s="324">
        <v>4</v>
      </c>
      <c r="M46" s="306"/>
    </row>
    <row r="47" spans="2:13" ht="15">
      <c r="B47" s="315" t="s">
        <v>224</v>
      </c>
      <c r="C47" s="322">
        <v>123235</v>
      </c>
      <c r="D47" s="322">
        <v>5391</v>
      </c>
      <c r="E47" s="323">
        <v>1404</v>
      </c>
      <c r="F47" s="323">
        <v>3149</v>
      </c>
      <c r="G47" s="322">
        <v>838</v>
      </c>
      <c r="H47" s="322">
        <v>117844</v>
      </c>
      <c r="I47" s="322">
        <v>19563</v>
      </c>
      <c r="J47" s="322">
        <v>45078</v>
      </c>
      <c r="K47" s="322">
        <v>53199</v>
      </c>
      <c r="L47" s="324">
        <v>4</v>
      </c>
      <c r="M47" s="306"/>
    </row>
    <row r="48" spans="2:13" ht="15">
      <c r="B48" s="328" t="s">
        <v>225</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226</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229</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230</v>
      </c>
      <c r="C53" s="485"/>
      <c r="D53" s="320"/>
      <c r="E53" s="485"/>
      <c r="F53" s="485"/>
      <c r="H53" s="485"/>
      <c r="I53" s="485"/>
      <c r="J53" s="485"/>
      <c r="K53" s="485"/>
      <c r="L53" s="485"/>
    </row>
    <row r="54" spans="2:13" ht="18">
      <c r="B54" s="485"/>
      <c r="C54" s="485"/>
      <c r="D54" s="485"/>
      <c r="E54" s="485"/>
      <c r="F54" s="300" t="s">
        <v>202</v>
      </c>
      <c r="G54" s="485"/>
      <c r="H54" s="485"/>
      <c r="I54" s="485"/>
      <c r="J54" s="485"/>
      <c r="K54" s="485"/>
      <c r="L54" s="485"/>
    </row>
    <row r="55" spans="2:13" ht="30">
      <c r="B55" s="486" t="s">
        <v>203</v>
      </c>
      <c r="C55" s="488" t="s">
        <v>18</v>
      </c>
      <c r="D55" s="488" t="s">
        <v>204</v>
      </c>
      <c r="E55" s="490" t="s">
        <v>205</v>
      </c>
      <c r="F55" s="491"/>
      <c r="G55" s="492"/>
      <c r="H55" s="493" t="s">
        <v>206</v>
      </c>
      <c r="I55" s="490" t="s">
        <v>207</v>
      </c>
      <c r="J55" s="491"/>
      <c r="K55" s="491"/>
      <c r="L55" s="491"/>
      <c r="M55" s="306"/>
    </row>
    <row r="56" spans="2:13" ht="15" customHeight="1">
      <c r="B56" s="487"/>
      <c r="C56" s="489"/>
      <c r="D56" s="489"/>
      <c r="E56" s="496" t="s">
        <v>208</v>
      </c>
      <c r="F56" s="488" t="s">
        <v>209</v>
      </c>
      <c r="G56" s="488" t="s">
        <v>210</v>
      </c>
      <c r="H56" s="494"/>
      <c r="I56" s="496" t="s">
        <v>211</v>
      </c>
      <c r="J56" s="496" t="s">
        <v>20</v>
      </c>
      <c r="K56" s="488" t="s">
        <v>212</v>
      </c>
      <c r="L56" s="495" t="s">
        <v>213</v>
      </c>
      <c r="M56" s="306"/>
    </row>
    <row r="57" spans="2:13" ht="15">
      <c r="B57" s="487"/>
      <c r="C57" s="489"/>
      <c r="D57" s="489"/>
      <c r="E57" s="497"/>
      <c r="F57" s="489"/>
      <c r="G57" s="489"/>
      <c r="H57" s="494"/>
      <c r="I57" s="497"/>
      <c r="J57" s="497"/>
      <c r="K57" s="498"/>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4"/>
      <c r="E60" s="484"/>
      <c r="G60" s="484" t="s">
        <v>214</v>
      </c>
      <c r="H60" s="484"/>
      <c r="I60" s="484"/>
      <c r="J60" s="484"/>
      <c r="K60" s="484"/>
      <c r="L60" s="484"/>
    </row>
    <row r="61" spans="2:13" ht="15.75" customHeight="1">
      <c r="B61" s="307"/>
      <c r="C61" s="307"/>
      <c r="D61" s="307"/>
      <c r="E61" s="307"/>
      <c r="F61" s="307"/>
      <c r="G61" s="307"/>
      <c r="H61" s="307"/>
      <c r="I61" s="307"/>
      <c r="J61" s="307"/>
      <c r="K61" s="307"/>
      <c r="L61" s="307"/>
    </row>
    <row r="62" spans="2:13" ht="15">
      <c r="B62" s="309" t="s">
        <v>215</v>
      </c>
      <c r="C62" s="322">
        <v>83900</v>
      </c>
      <c r="D62" s="322">
        <v>5741</v>
      </c>
      <c r="E62" s="323">
        <v>2277</v>
      </c>
      <c r="F62" s="323">
        <v>2883</v>
      </c>
      <c r="G62" s="322">
        <v>581</v>
      </c>
      <c r="H62" s="322">
        <v>78159</v>
      </c>
      <c r="I62" s="322">
        <v>11069</v>
      </c>
      <c r="J62" s="322">
        <v>29046</v>
      </c>
      <c r="K62" s="322">
        <v>38039</v>
      </c>
      <c r="L62" s="324">
        <v>5</v>
      </c>
      <c r="M62" s="306"/>
    </row>
    <row r="63" spans="2:13" ht="15">
      <c r="B63" s="309" t="s">
        <v>216</v>
      </c>
      <c r="C63" s="322">
        <v>97205</v>
      </c>
      <c r="D63" s="322">
        <v>5693</v>
      </c>
      <c r="E63" s="323">
        <v>1987</v>
      </c>
      <c r="F63" s="323">
        <v>3347</v>
      </c>
      <c r="G63" s="322">
        <v>359</v>
      </c>
      <c r="H63" s="322">
        <v>91512</v>
      </c>
      <c r="I63" s="322">
        <v>13704</v>
      </c>
      <c r="J63" s="322">
        <v>33306</v>
      </c>
      <c r="K63" s="322">
        <v>44498</v>
      </c>
      <c r="L63" s="324">
        <v>4</v>
      </c>
      <c r="M63" s="306"/>
    </row>
    <row r="64" spans="2:13" ht="15">
      <c r="B64" s="309" t="s">
        <v>217</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218</v>
      </c>
      <c r="C65" s="322">
        <v>103860</v>
      </c>
      <c r="D65" s="322">
        <v>6418</v>
      </c>
      <c r="E65" s="323">
        <v>2651</v>
      </c>
      <c r="F65" s="323">
        <v>3675</v>
      </c>
      <c r="G65" s="322">
        <v>92</v>
      </c>
      <c r="H65" s="322">
        <v>97442</v>
      </c>
      <c r="I65" s="322">
        <v>14969</v>
      </c>
      <c r="J65" s="322">
        <v>35067</v>
      </c>
      <c r="K65" s="322">
        <v>47394</v>
      </c>
      <c r="L65" s="324">
        <v>12</v>
      </c>
      <c r="M65" s="306"/>
    </row>
    <row r="66" spans="2:13" ht="15">
      <c r="B66" s="309" t="s">
        <v>219</v>
      </c>
      <c r="C66" s="325">
        <v>112470</v>
      </c>
      <c r="D66" s="325">
        <v>7604</v>
      </c>
      <c r="E66" s="323">
        <v>2858</v>
      </c>
      <c r="F66" s="323">
        <v>4353</v>
      </c>
      <c r="G66" s="322">
        <v>393</v>
      </c>
      <c r="H66" s="325">
        <v>104866</v>
      </c>
      <c r="I66" s="322">
        <v>17040</v>
      </c>
      <c r="J66" s="322">
        <v>35740</v>
      </c>
      <c r="K66" s="322">
        <v>52074</v>
      </c>
      <c r="L66" s="324">
        <v>12</v>
      </c>
      <c r="M66" s="306"/>
    </row>
    <row r="67" spans="2:13" ht="15">
      <c r="B67" s="309" t="s">
        <v>220</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221</v>
      </c>
      <c r="C68" s="322">
        <v>124601</v>
      </c>
      <c r="D68" s="322">
        <v>6169</v>
      </c>
      <c r="E68" s="323">
        <v>2106</v>
      </c>
      <c r="F68" s="323">
        <v>3919</v>
      </c>
      <c r="G68" s="322">
        <v>144</v>
      </c>
      <c r="H68" s="322">
        <v>118432</v>
      </c>
      <c r="I68" s="326">
        <v>17843</v>
      </c>
      <c r="J68" s="326">
        <v>41112</v>
      </c>
      <c r="K68" s="326">
        <v>59469</v>
      </c>
      <c r="L68" s="327">
        <v>8</v>
      </c>
      <c r="M68" s="306"/>
    </row>
    <row r="69" spans="2:13" ht="15">
      <c r="B69" s="309" t="s">
        <v>222</v>
      </c>
      <c r="C69" s="322">
        <v>112766</v>
      </c>
      <c r="D69" s="322">
        <v>6652</v>
      </c>
      <c r="E69" s="323">
        <v>2278</v>
      </c>
      <c r="F69" s="323">
        <v>4217</v>
      </c>
      <c r="G69" s="322">
        <v>157</v>
      </c>
      <c r="H69" s="322">
        <v>106114</v>
      </c>
      <c r="I69" s="322">
        <v>15233</v>
      </c>
      <c r="J69" s="322">
        <v>36223</v>
      </c>
      <c r="K69" s="322">
        <v>54651</v>
      </c>
      <c r="L69" s="324">
        <v>7</v>
      </c>
      <c r="M69" s="306"/>
    </row>
    <row r="70" spans="2:13" ht="15">
      <c r="B70" s="309" t="s">
        <v>223</v>
      </c>
      <c r="C70" s="322">
        <v>127669</v>
      </c>
      <c r="D70" s="322">
        <v>6143</v>
      </c>
      <c r="E70" s="323">
        <v>1834</v>
      </c>
      <c r="F70" s="323">
        <v>4173</v>
      </c>
      <c r="G70" s="322">
        <v>136</v>
      </c>
      <c r="H70" s="322">
        <v>121526</v>
      </c>
      <c r="I70" s="322">
        <v>17448</v>
      </c>
      <c r="J70" s="322">
        <v>41665</v>
      </c>
      <c r="K70" s="322">
        <v>62363</v>
      </c>
      <c r="L70" s="324">
        <v>50</v>
      </c>
      <c r="M70" s="306"/>
    </row>
    <row r="71" spans="2:13" ht="15">
      <c r="B71" s="315" t="s">
        <v>224</v>
      </c>
      <c r="C71" s="322">
        <v>133935</v>
      </c>
      <c r="D71" s="322">
        <v>6592</v>
      </c>
      <c r="E71" s="323">
        <v>1606</v>
      </c>
      <c r="F71" s="323">
        <v>4838</v>
      </c>
      <c r="G71" s="322">
        <v>148</v>
      </c>
      <c r="H71" s="322">
        <v>127343</v>
      </c>
      <c r="I71" s="322">
        <v>19284</v>
      </c>
      <c r="J71" s="322">
        <v>44437</v>
      </c>
      <c r="K71" s="322">
        <v>63514</v>
      </c>
      <c r="L71" s="324">
        <v>108</v>
      </c>
      <c r="M71" s="306"/>
    </row>
    <row r="72" spans="2:13" ht="15">
      <c r="B72" s="328" t="s">
        <v>225</v>
      </c>
      <c r="C72" s="322">
        <v>132864</v>
      </c>
      <c r="D72" s="322">
        <v>5207</v>
      </c>
      <c r="E72" s="323">
        <v>1621</v>
      </c>
      <c r="F72" s="323">
        <v>3252</v>
      </c>
      <c r="G72" s="322">
        <v>334</v>
      </c>
      <c r="H72" s="322">
        <v>127657</v>
      </c>
      <c r="I72" s="322">
        <v>18098</v>
      </c>
      <c r="J72" s="322">
        <v>43625</v>
      </c>
      <c r="K72" s="322">
        <v>65887</v>
      </c>
      <c r="L72" s="324">
        <v>47</v>
      </c>
      <c r="M72" s="306"/>
    </row>
    <row r="73" spans="2:13" ht="15">
      <c r="B73" s="328" t="s">
        <v>226</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231</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232</v>
      </c>
      <c r="C78" s="485"/>
      <c r="D78" s="320"/>
      <c r="E78" s="485"/>
      <c r="F78" s="485"/>
      <c r="H78" s="485"/>
      <c r="I78" s="485"/>
      <c r="J78" s="485"/>
      <c r="K78" s="485"/>
      <c r="L78" s="485"/>
    </row>
    <row r="79" spans="2:13" ht="18">
      <c r="B79" s="485"/>
      <c r="C79" s="485"/>
      <c r="D79" s="485"/>
      <c r="E79" s="485"/>
      <c r="F79" s="300" t="s">
        <v>202</v>
      </c>
      <c r="G79" s="485"/>
      <c r="H79" s="485"/>
      <c r="I79" s="485"/>
      <c r="J79" s="485"/>
      <c r="K79" s="485"/>
      <c r="L79" s="485"/>
    </row>
    <row r="80" spans="2:13" ht="30">
      <c r="B80" s="486" t="s">
        <v>203</v>
      </c>
      <c r="C80" s="488" t="s">
        <v>18</v>
      </c>
      <c r="D80" s="488" t="s">
        <v>204</v>
      </c>
      <c r="E80" s="490" t="s">
        <v>205</v>
      </c>
      <c r="F80" s="491"/>
      <c r="G80" s="492"/>
      <c r="H80" s="493" t="s">
        <v>206</v>
      </c>
      <c r="I80" s="490" t="s">
        <v>207</v>
      </c>
      <c r="J80" s="491"/>
      <c r="K80" s="491"/>
      <c r="L80" s="491"/>
      <c r="M80" s="306"/>
    </row>
    <row r="81" spans="2:13" ht="15">
      <c r="B81" s="487"/>
      <c r="C81" s="489"/>
      <c r="D81" s="489"/>
      <c r="E81" s="496" t="s">
        <v>208</v>
      </c>
      <c r="F81" s="488" t="s">
        <v>209</v>
      </c>
      <c r="G81" s="488" t="s">
        <v>210</v>
      </c>
      <c r="H81" s="494"/>
      <c r="I81" s="496" t="s">
        <v>211</v>
      </c>
      <c r="J81" s="496" t="s">
        <v>20</v>
      </c>
      <c r="K81" s="488" t="s">
        <v>212</v>
      </c>
      <c r="L81" s="495" t="s">
        <v>213</v>
      </c>
      <c r="M81" s="306"/>
    </row>
    <row r="82" spans="2:13" ht="15">
      <c r="B82" s="487"/>
      <c r="C82" s="489"/>
      <c r="D82" s="489"/>
      <c r="E82" s="497"/>
      <c r="F82" s="489"/>
      <c r="G82" s="489"/>
      <c r="H82" s="494"/>
      <c r="I82" s="497"/>
      <c r="J82" s="497"/>
      <c r="K82" s="498"/>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4"/>
      <c r="E85" s="484"/>
      <c r="G85" s="484" t="s">
        <v>214</v>
      </c>
      <c r="H85" s="484"/>
      <c r="I85" s="484"/>
      <c r="J85" s="484"/>
      <c r="K85" s="484"/>
      <c r="L85" s="484"/>
      <c r="M85" s="306"/>
    </row>
    <row r="86" spans="2:13" ht="12.75">
      <c r="B86" s="307"/>
      <c r="C86" s="307"/>
      <c r="D86" s="307"/>
      <c r="E86" s="307"/>
      <c r="F86" s="307"/>
      <c r="G86" s="307"/>
      <c r="H86" s="307"/>
      <c r="I86" s="307"/>
      <c r="J86" s="307"/>
      <c r="K86" s="307"/>
      <c r="L86" s="307"/>
      <c r="M86" s="306"/>
    </row>
    <row r="87" spans="2:13" ht="15">
      <c r="B87" s="309" t="s">
        <v>215</v>
      </c>
      <c r="C87" s="322">
        <v>112561</v>
      </c>
      <c r="D87" s="322">
        <v>7269</v>
      </c>
      <c r="E87" s="323">
        <v>2961</v>
      </c>
      <c r="F87" s="323">
        <v>4094</v>
      </c>
      <c r="G87" s="322">
        <v>214</v>
      </c>
      <c r="H87" s="322">
        <v>105292</v>
      </c>
      <c r="I87" s="322">
        <v>14362</v>
      </c>
      <c r="J87" s="322">
        <v>33796</v>
      </c>
      <c r="K87" s="322">
        <v>57000</v>
      </c>
      <c r="L87" s="324">
        <v>134</v>
      </c>
      <c r="M87" s="306"/>
    </row>
    <row r="88" spans="2:13" ht="15">
      <c r="B88" s="309" t="s">
        <v>216</v>
      </c>
      <c r="C88" s="322">
        <v>109077</v>
      </c>
      <c r="D88" s="322">
        <v>6316</v>
      </c>
      <c r="E88" s="323">
        <v>2645</v>
      </c>
      <c r="F88" s="323">
        <v>3187</v>
      </c>
      <c r="G88" s="322">
        <v>484</v>
      </c>
      <c r="H88" s="322">
        <v>102761</v>
      </c>
      <c r="I88" s="322">
        <v>14691</v>
      </c>
      <c r="J88" s="322">
        <v>32213</v>
      </c>
      <c r="K88" s="322">
        <v>55847</v>
      </c>
      <c r="L88" s="324">
        <v>10</v>
      </c>
      <c r="M88" s="306"/>
    </row>
    <row r="89" spans="2:13" ht="15">
      <c r="B89" s="309" t="s">
        <v>217</v>
      </c>
      <c r="C89" s="322">
        <v>130700</v>
      </c>
      <c r="D89" s="322">
        <v>6991</v>
      </c>
      <c r="E89" s="323">
        <v>3137</v>
      </c>
      <c r="F89" s="323">
        <v>3724</v>
      </c>
      <c r="G89" s="322">
        <v>130</v>
      </c>
      <c r="H89" s="322">
        <v>123709</v>
      </c>
      <c r="I89" s="322">
        <v>18690</v>
      </c>
      <c r="J89" s="322">
        <v>41521</v>
      </c>
      <c r="K89" s="322">
        <v>63498</v>
      </c>
      <c r="L89" s="324">
        <v>0</v>
      </c>
      <c r="M89" s="306"/>
    </row>
    <row r="90" spans="2:13" ht="15">
      <c r="B90" s="309" t="s">
        <v>218</v>
      </c>
      <c r="C90" s="322">
        <v>110848</v>
      </c>
      <c r="D90" s="322">
        <v>7885</v>
      </c>
      <c r="E90" s="323">
        <v>3953</v>
      </c>
      <c r="F90" s="323">
        <v>3801</v>
      </c>
      <c r="G90" s="322">
        <v>131</v>
      </c>
      <c r="H90" s="322">
        <v>102963</v>
      </c>
      <c r="I90" s="322">
        <v>15359</v>
      </c>
      <c r="J90" s="322">
        <v>34533</v>
      </c>
      <c r="K90" s="322">
        <v>53071</v>
      </c>
      <c r="L90" s="324">
        <v>0</v>
      </c>
      <c r="M90" s="306"/>
    </row>
    <row r="91" spans="2:13" ht="15">
      <c r="B91" s="309" t="s">
        <v>219</v>
      </c>
      <c r="C91" s="325">
        <v>112741</v>
      </c>
      <c r="D91" s="325">
        <v>6588</v>
      </c>
      <c r="E91" s="323">
        <v>2591</v>
      </c>
      <c r="F91" s="323">
        <v>3709</v>
      </c>
      <c r="G91" s="322">
        <v>288</v>
      </c>
      <c r="H91" s="325">
        <v>106153</v>
      </c>
      <c r="I91" s="322">
        <v>16207</v>
      </c>
      <c r="J91" s="322">
        <v>35142</v>
      </c>
      <c r="K91" s="322">
        <v>54804</v>
      </c>
      <c r="L91" s="324">
        <v>0</v>
      </c>
      <c r="M91" s="306"/>
    </row>
    <row r="92" spans="2:13" ht="15">
      <c r="B92" s="309" t="s">
        <v>220</v>
      </c>
      <c r="C92" s="322">
        <v>113572</v>
      </c>
      <c r="D92" s="322">
        <v>5596</v>
      </c>
      <c r="E92" s="323">
        <v>2136</v>
      </c>
      <c r="F92" s="323">
        <v>3336</v>
      </c>
      <c r="G92" s="322">
        <v>124</v>
      </c>
      <c r="H92" s="322">
        <v>107976</v>
      </c>
      <c r="I92" s="322">
        <v>19189</v>
      </c>
      <c r="J92" s="322">
        <v>41161</v>
      </c>
      <c r="K92" s="322">
        <v>47626</v>
      </c>
      <c r="L92" s="324">
        <v>0</v>
      </c>
      <c r="M92" s="306"/>
    </row>
    <row r="93" spans="2:13" ht="15">
      <c r="B93" s="309" t="s">
        <v>221</v>
      </c>
      <c r="C93" s="322">
        <v>107320</v>
      </c>
      <c r="D93" s="322">
        <v>6343</v>
      </c>
      <c r="E93" s="323">
        <v>2828</v>
      </c>
      <c r="F93" s="323">
        <v>3175</v>
      </c>
      <c r="G93" s="322">
        <v>340</v>
      </c>
      <c r="H93" s="322">
        <v>100977</v>
      </c>
      <c r="I93" s="326">
        <v>15242</v>
      </c>
      <c r="J93" s="326">
        <v>36412</v>
      </c>
      <c r="K93" s="326">
        <v>49323</v>
      </c>
      <c r="L93" s="327">
        <v>0</v>
      </c>
      <c r="M93" s="306"/>
    </row>
    <row r="94" spans="2:13" ht="15">
      <c r="B94" s="309" t="s">
        <v>222</v>
      </c>
      <c r="C94" s="322">
        <v>107606</v>
      </c>
      <c r="D94" s="322">
        <v>7100</v>
      </c>
      <c r="E94" s="323">
        <v>2545</v>
      </c>
      <c r="F94" s="323">
        <v>4414</v>
      </c>
      <c r="G94" s="322">
        <v>141</v>
      </c>
      <c r="H94" s="322">
        <v>100506</v>
      </c>
      <c r="I94" s="322">
        <v>14346</v>
      </c>
      <c r="J94" s="322">
        <v>38260</v>
      </c>
      <c r="K94" s="322">
        <v>47888</v>
      </c>
      <c r="L94" s="324">
        <v>12</v>
      </c>
      <c r="M94" s="306"/>
    </row>
    <row r="95" spans="2:13" ht="15">
      <c r="B95" s="309" t="s">
        <v>223</v>
      </c>
      <c r="C95" s="322">
        <v>114839</v>
      </c>
      <c r="D95" s="322">
        <v>5922</v>
      </c>
      <c r="E95" s="323">
        <v>1996</v>
      </c>
      <c r="F95" s="323">
        <v>3788</v>
      </c>
      <c r="G95" s="322">
        <v>138</v>
      </c>
      <c r="H95" s="322">
        <v>108917</v>
      </c>
      <c r="I95" s="322">
        <v>15899</v>
      </c>
      <c r="J95" s="322">
        <v>40817</v>
      </c>
      <c r="K95" s="322">
        <v>52201</v>
      </c>
      <c r="L95" s="324">
        <v>0</v>
      </c>
      <c r="M95" s="306"/>
    </row>
    <row r="96" spans="2:13" ht="15">
      <c r="B96" s="328" t="s">
        <v>224</v>
      </c>
      <c r="C96" s="322">
        <v>117095</v>
      </c>
      <c r="D96" s="322">
        <v>5393</v>
      </c>
      <c r="E96" s="323">
        <v>1697</v>
      </c>
      <c r="F96" s="323">
        <v>3512</v>
      </c>
      <c r="G96" s="322">
        <v>184</v>
      </c>
      <c r="H96" s="322">
        <v>111702</v>
      </c>
      <c r="I96" s="322">
        <v>16611</v>
      </c>
      <c r="J96" s="322">
        <v>43924</v>
      </c>
      <c r="K96" s="322">
        <v>51167</v>
      </c>
      <c r="L96" s="324">
        <v>0</v>
      </c>
      <c r="M96" s="306"/>
    </row>
    <row r="97" spans="2:15" ht="15">
      <c r="B97" s="328" t="s">
        <v>225</v>
      </c>
      <c r="C97" s="322">
        <v>110633</v>
      </c>
      <c r="D97" s="322">
        <v>6574</v>
      </c>
      <c r="E97" s="323">
        <v>1632</v>
      </c>
      <c r="F97" s="323">
        <v>4807</v>
      </c>
      <c r="G97" s="322">
        <v>135</v>
      </c>
      <c r="H97" s="322">
        <v>104059</v>
      </c>
      <c r="I97" s="322">
        <v>15314</v>
      </c>
      <c r="J97" s="322">
        <v>40847</v>
      </c>
      <c r="K97" s="322">
        <v>47898</v>
      </c>
      <c r="L97" s="324">
        <v>0</v>
      </c>
      <c r="M97" s="306"/>
    </row>
    <row r="98" spans="2:15" ht="15">
      <c r="B98" s="328" t="s">
        <v>226</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233</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234</v>
      </c>
      <c r="C103" s="485"/>
      <c r="D103" s="320"/>
      <c r="E103" s="485"/>
      <c r="F103" s="485"/>
      <c r="H103" s="485"/>
      <c r="I103" s="485"/>
      <c r="J103" s="485"/>
      <c r="K103" s="485"/>
      <c r="L103" s="485"/>
    </row>
    <row r="104" spans="2:15" ht="18">
      <c r="B104" s="485"/>
      <c r="C104" s="485"/>
      <c r="D104" s="485"/>
      <c r="E104" s="485"/>
      <c r="F104" s="300" t="s">
        <v>202</v>
      </c>
      <c r="G104" s="485"/>
      <c r="H104" s="485"/>
      <c r="I104" s="485"/>
      <c r="J104" s="485"/>
      <c r="K104" s="485"/>
      <c r="L104" s="485"/>
    </row>
    <row r="105" spans="2:15" ht="30">
      <c r="B105" s="486" t="s">
        <v>203</v>
      </c>
      <c r="C105" s="488" t="s">
        <v>18</v>
      </c>
      <c r="D105" s="488" t="s">
        <v>204</v>
      </c>
      <c r="E105" s="490" t="s">
        <v>205</v>
      </c>
      <c r="F105" s="491"/>
      <c r="G105" s="492"/>
      <c r="H105" s="493" t="s">
        <v>206</v>
      </c>
      <c r="I105" s="490" t="s">
        <v>207</v>
      </c>
      <c r="J105" s="491"/>
      <c r="K105" s="491"/>
      <c r="L105" s="491"/>
      <c r="N105" s="1739"/>
      <c r="O105" s="1739"/>
    </row>
    <row r="106" spans="2:15" ht="15">
      <c r="B106" s="487"/>
      <c r="C106" s="489"/>
      <c r="D106" s="489"/>
      <c r="E106" s="496" t="s">
        <v>208</v>
      </c>
      <c r="F106" s="488" t="s">
        <v>209</v>
      </c>
      <c r="G106" s="488" t="s">
        <v>210</v>
      </c>
      <c r="H106" s="494"/>
      <c r="I106" s="496" t="s">
        <v>211</v>
      </c>
      <c r="J106" s="496" t="s">
        <v>20</v>
      </c>
      <c r="K106" s="488" t="s">
        <v>212</v>
      </c>
      <c r="L106" s="495" t="s">
        <v>213</v>
      </c>
    </row>
    <row r="107" spans="2:15" ht="15">
      <c r="B107" s="487"/>
      <c r="C107" s="489"/>
      <c r="D107" s="489"/>
      <c r="E107" s="497"/>
      <c r="F107" s="489"/>
      <c r="G107" s="489"/>
      <c r="H107" s="494"/>
      <c r="I107" s="497"/>
      <c r="J107" s="497"/>
      <c r="K107" s="498"/>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4"/>
      <c r="E110" s="484"/>
      <c r="G110" s="484" t="s">
        <v>214</v>
      </c>
      <c r="H110" s="484"/>
      <c r="I110" s="484"/>
      <c r="J110" s="484"/>
      <c r="K110" s="484"/>
      <c r="L110" s="484"/>
    </row>
    <row r="111" spans="2:15" ht="12.75">
      <c r="B111" s="307"/>
      <c r="C111" s="307"/>
      <c r="D111" s="307"/>
      <c r="E111" s="307"/>
      <c r="F111" s="307"/>
      <c r="G111" s="307"/>
      <c r="H111" s="307"/>
      <c r="I111" s="307"/>
      <c r="J111" s="307"/>
      <c r="K111" s="307"/>
      <c r="L111" s="307"/>
    </row>
    <row r="112" spans="2:15" ht="15">
      <c r="B112" s="309" t="s">
        <v>215</v>
      </c>
      <c r="C112" s="325">
        <v>88074</v>
      </c>
      <c r="D112" s="325">
        <v>4966</v>
      </c>
      <c r="E112" s="337">
        <v>1895</v>
      </c>
      <c r="F112" s="337">
        <v>2936</v>
      </c>
      <c r="G112" s="325">
        <v>135</v>
      </c>
      <c r="H112" s="338">
        <v>83108</v>
      </c>
      <c r="I112" s="325">
        <v>11335</v>
      </c>
      <c r="J112" s="338">
        <v>29439</v>
      </c>
      <c r="K112" s="338">
        <v>42334</v>
      </c>
      <c r="L112" s="339">
        <v>0</v>
      </c>
    </row>
    <row r="113" spans="2:15" ht="15">
      <c r="B113" s="309" t="s">
        <v>216</v>
      </c>
      <c r="C113" s="322">
        <v>84039</v>
      </c>
      <c r="D113" s="322">
        <v>5111</v>
      </c>
      <c r="E113" s="323">
        <v>2084</v>
      </c>
      <c r="F113" s="323">
        <v>2578</v>
      </c>
      <c r="G113" s="322">
        <v>449</v>
      </c>
      <c r="H113" s="322">
        <v>78928</v>
      </c>
      <c r="I113" s="322">
        <v>10671</v>
      </c>
      <c r="J113" s="322">
        <v>26527</v>
      </c>
      <c r="K113" s="322">
        <v>41730</v>
      </c>
      <c r="L113" s="324">
        <v>0</v>
      </c>
    </row>
    <row r="114" spans="2:15" ht="15">
      <c r="B114" s="309" t="s">
        <v>217</v>
      </c>
      <c r="C114" s="322">
        <v>124698</v>
      </c>
      <c r="D114" s="322">
        <v>6555</v>
      </c>
      <c r="E114" s="323">
        <v>2937</v>
      </c>
      <c r="F114" s="323">
        <v>3400</v>
      </c>
      <c r="G114" s="322">
        <v>218</v>
      </c>
      <c r="H114" s="322">
        <v>118143</v>
      </c>
      <c r="I114" s="322">
        <v>18187</v>
      </c>
      <c r="J114" s="322">
        <v>38810</v>
      </c>
      <c r="K114" s="322">
        <v>61146</v>
      </c>
      <c r="L114" s="324">
        <v>0</v>
      </c>
    </row>
    <row r="115" spans="2:15" ht="15">
      <c r="B115" s="309" t="s">
        <v>218</v>
      </c>
      <c r="C115" s="322">
        <v>92694</v>
      </c>
      <c r="D115" s="322">
        <v>5545</v>
      </c>
      <c r="E115" s="323">
        <v>2379</v>
      </c>
      <c r="F115" s="323">
        <v>3006</v>
      </c>
      <c r="G115" s="322">
        <v>160</v>
      </c>
      <c r="H115" s="322">
        <v>87149</v>
      </c>
      <c r="I115" s="322">
        <v>13286</v>
      </c>
      <c r="J115" s="322">
        <v>31469</v>
      </c>
      <c r="K115" s="322">
        <v>42394</v>
      </c>
      <c r="L115" s="324">
        <v>0</v>
      </c>
    </row>
    <row r="116" spans="2:15" ht="15">
      <c r="B116" s="309" t="s">
        <v>219</v>
      </c>
      <c r="C116" s="325">
        <v>118251</v>
      </c>
      <c r="D116" s="325">
        <v>5697</v>
      </c>
      <c r="E116" s="323">
        <v>2230</v>
      </c>
      <c r="F116" s="323">
        <v>3293</v>
      </c>
      <c r="G116" s="322">
        <v>174</v>
      </c>
      <c r="H116" s="325">
        <v>112554</v>
      </c>
      <c r="I116" s="322">
        <v>17224</v>
      </c>
      <c r="J116" s="322">
        <v>37242</v>
      </c>
      <c r="K116" s="322">
        <v>58088</v>
      </c>
      <c r="L116" s="324">
        <v>0</v>
      </c>
    </row>
    <row r="117" spans="2:15" ht="15">
      <c r="B117" s="309" t="s">
        <v>220</v>
      </c>
      <c r="C117" s="322">
        <v>113078</v>
      </c>
      <c r="D117" s="322">
        <v>5174</v>
      </c>
      <c r="E117" s="323">
        <v>1889</v>
      </c>
      <c r="F117" s="323">
        <v>3124</v>
      </c>
      <c r="G117" s="322">
        <v>161</v>
      </c>
      <c r="H117" s="322">
        <v>107904</v>
      </c>
      <c r="I117" s="322">
        <v>14580</v>
      </c>
      <c r="J117" s="322">
        <v>36857</v>
      </c>
      <c r="K117" s="322">
        <v>56460</v>
      </c>
      <c r="L117" s="324">
        <v>7</v>
      </c>
    </row>
    <row r="118" spans="2:15" ht="15">
      <c r="B118" s="309" t="s">
        <v>221</v>
      </c>
      <c r="C118" s="322">
        <v>103279</v>
      </c>
      <c r="D118" s="322">
        <v>4741</v>
      </c>
      <c r="E118" s="323">
        <v>1772</v>
      </c>
      <c r="F118" s="323">
        <v>2797</v>
      </c>
      <c r="G118" s="322">
        <v>172</v>
      </c>
      <c r="H118" s="322">
        <v>98538</v>
      </c>
      <c r="I118" s="326">
        <v>13237</v>
      </c>
      <c r="J118" s="326">
        <v>36277</v>
      </c>
      <c r="K118" s="326">
        <v>49014</v>
      </c>
      <c r="L118" s="327">
        <v>10</v>
      </c>
    </row>
    <row r="119" spans="2:15" ht="15">
      <c r="B119" s="309" t="s">
        <v>222</v>
      </c>
      <c r="C119" s="322">
        <v>99116</v>
      </c>
      <c r="D119" s="322">
        <v>5016</v>
      </c>
      <c r="E119" s="323">
        <v>1843</v>
      </c>
      <c r="F119" s="323">
        <v>2994</v>
      </c>
      <c r="G119" s="322">
        <v>179</v>
      </c>
      <c r="H119" s="322">
        <v>94100</v>
      </c>
      <c r="I119" s="322">
        <v>12819</v>
      </c>
      <c r="J119" s="322">
        <v>36213</v>
      </c>
      <c r="K119" s="322">
        <v>45061</v>
      </c>
      <c r="L119" s="324">
        <v>7</v>
      </c>
    </row>
    <row r="120" spans="2:15" ht="15">
      <c r="B120" s="309" t="s">
        <v>223</v>
      </c>
      <c r="C120" s="322">
        <v>100767</v>
      </c>
      <c r="D120" s="322">
        <v>4554</v>
      </c>
      <c r="E120" s="323">
        <v>1426</v>
      </c>
      <c r="F120" s="323">
        <v>2939</v>
      </c>
      <c r="G120" s="322">
        <v>189</v>
      </c>
      <c r="H120" s="322">
        <v>96213</v>
      </c>
      <c r="I120" s="322">
        <v>13486</v>
      </c>
      <c r="J120" s="322">
        <v>37044</v>
      </c>
      <c r="K120" s="322">
        <v>45683</v>
      </c>
      <c r="L120" s="324">
        <v>0</v>
      </c>
    </row>
    <row r="121" spans="2:15" ht="15">
      <c r="B121" s="328" t="s">
        <v>224</v>
      </c>
      <c r="C121" s="322">
        <v>111953</v>
      </c>
      <c r="D121" s="322">
        <v>4646</v>
      </c>
      <c r="E121" s="323">
        <v>1628</v>
      </c>
      <c r="F121" s="323">
        <v>2825</v>
      </c>
      <c r="G121" s="322">
        <v>193</v>
      </c>
      <c r="H121" s="322">
        <v>107307</v>
      </c>
      <c r="I121" s="322">
        <v>16054</v>
      </c>
      <c r="J121" s="322">
        <v>44030</v>
      </c>
      <c r="K121" s="322">
        <v>47223</v>
      </c>
      <c r="L121" s="324">
        <v>0</v>
      </c>
      <c r="N121" s="1739"/>
      <c r="O121" s="1739"/>
    </row>
    <row r="122" spans="2:15" ht="15">
      <c r="B122" s="328" t="s">
        <v>225</v>
      </c>
      <c r="C122" s="322">
        <v>106928</v>
      </c>
      <c r="D122" s="322">
        <v>5916</v>
      </c>
      <c r="E122" s="323">
        <v>1406</v>
      </c>
      <c r="F122" s="323">
        <v>4331</v>
      </c>
      <c r="G122" s="322">
        <v>179</v>
      </c>
      <c r="H122" s="322">
        <v>101012</v>
      </c>
      <c r="I122" s="322">
        <v>15280</v>
      </c>
      <c r="J122" s="322">
        <v>39118</v>
      </c>
      <c r="K122" s="322">
        <v>46614</v>
      </c>
      <c r="L122" s="324">
        <v>0</v>
      </c>
    </row>
    <row r="123" spans="2:15" ht="15">
      <c r="B123" s="328" t="s">
        <v>226</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235</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236</v>
      </c>
      <c r="C128" s="485"/>
      <c r="D128" s="320"/>
      <c r="E128" s="485"/>
      <c r="F128" s="485"/>
      <c r="H128" s="485"/>
      <c r="I128" s="485"/>
      <c r="J128" s="485"/>
      <c r="K128" s="485"/>
      <c r="L128" s="485"/>
    </row>
    <row r="129" spans="2:12" ht="18">
      <c r="B129" s="485"/>
      <c r="C129" s="485"/>
      <c r="D129" s="485"/>
      <c r="E129" s="485"/>
      <c r="F129" s="300" t="s">
        <v>202</v>
      </c>
      <c r="G129" s="485"/>
      <c r="H129" s="485"/>
      <c r="I129" s="485"/>
      <c r="J129" s="485"/>
      <c r="K129" s="485"/>
      <c r="L129" s="485"/>
    </row>
    <row r="130" spans="2:12" ht="30">
      <c r="B130" s="486" t="s">
        <v>203</v>
      </c>
      <c r="C130" s="488" t="s">
        <v>18</v>
      </c>
      <c r="D130" s="488" t="s">
        <v>204</v>
      </c>
      <c r="E130" s="490" t="s">
        <v>205</v>
      </c>
      <c r="F130" s="491"/>
      <c r="G130" s="492"/>
      <c r="H130" s="493" t="s">
        <v>206</v>
      </c>
      <c r="I130" s="490" t="s">
        <v>207</v>
      </c>
      <c r="J130" s="491"/>
      <c r="K130" s="491"/>
      <c r="L130" s="491"/>
    </row>
    <row r="131" spans="2:12" ht="15">
      <c r="B131" s="487"/>
      <c r="C131" s="489"/>
      <c r="D131" s="489"/>
      <c r="E131" s="496" t="s">
        <v>208</v>
      </c>
      <c r="F131" s="488" t="s">
        <v>209</v>
      </c>
      <c r="G131" s="488" t="s">
        <v>210</v>
      </c>
      <c r="H131" s="494"/>
      <c r="I131" s="496" t="s">
        <v>211</v>
      </c>
      <c r="J131" s="496" t="s">
        <v>20</v>
      </c>
      <c r="K131" s="488" t="s">
        <v>212</v>
      </c>
      <c r="L131" s="495" t="s">
        <v>213</v>
      </c>
    </row>
    <row r="132" spans="2:12" ht="15">
      <c r="B132" s="487"/>
      <c r="C132" s="489"/>
      <c r="D132" s="489"/>
      <c r="E132" s="497"/>
      <c r="F132" s="489"/>
      <c r="G132" s="489"/>
      <c r="H132" s="494"/>
      <c r="I132" s="497"/>
      <c r="J132" s="497"/>
      <c r="K132" s="498"/>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4"/>
      <c r="E135" s="484"/>
      <c r="G135" s="484" t="s">
        <v>214</v>
      </c>
      <c r="H135" s="484"/>
      <c r="I135" s="484"/>
      <c r="J135" s="484"/>
      <c r="K135" s="484"/>
      <c r="L135" s="484"/>
    </row>
    <row r="136" spans="2:12" ht="12.75">
      <c r="B136" s="307"/>
      <c r="C136" s="307"/>
      <c r="D136" s="307"/>
      <c r="E136" s="307"/>
      <c r="F136" s="307"/>
      <c r="G136" s="307"/>
      <c r="H136" s="307"/>
      <c r="I136" s="307"/>
      <c r="J136" s="307"/>
      <c r="K136" s="307"/>
      <c r="L136" s="307"/>
    </row>
    <row r="137" spans="2:12" ht="15">
      <c r="B137" s="309" t="s">
        <v>215</v>
      </c>
      <c r="C137" s="325">
        <v>98825</v>
      </c>
      <c r="D137" s="325">
        <v>5077</v>
      </c>
      <c r="E137" s="337">
        <v>1951</v>
      </c>
      <c r="F137" s="337">
        <v>2934</v>
      </c>
      <c r="G137" s="325">
        <v>192</v>
      </c>
      <c r="H137" s="338">
        <v>93748</v>
      </c>
      <c r="I137" s="325">
        <v>12592</v>
      </c>
      <c r="J137" s="338">
        <v>33704</v>
      </c>
      <c r="K137" s="338">
        <v>47452</v>
      </c>
      <c r="L137" s="339">
        <v>0</v>
      </c>
    </row>
    <row r="138" spans="2:12" ht="15">
      <c r="B138" s="309" t="s">
        <v>216</v>
      </c>
      <c r="C138" s="322">
        <v>96358</v>
      </c>
      <c r="D138" s="322">
        <v>3952</v>
      </c>
      <c r="E138" s="323">
        <v>1338</v>
      </c>
      <c r="F138" s="323">
        <v>2444</v>
      </c>
      <c r="G138" s="322">
        <v>170</v>
      </c>
      <c r="H138" s="322">
        <v>92406</v>
      </c>
      <c r="I138" s="322">
        <v>13204</v>
      </c>
      <c r="J138" s="322">
        <v>30916</v>
      </c>
      <c r="K138" s="322">
        <v>48286</v>
      </c>
      <c r="L138" s="324">
        <v>0</v>
      </c>
    </row>
    <row r="139" spans="2:12" ht="15">
      <c r="B139" s="309" t="s">
        <v>217</v>
      </c>
      <c r="C139" s="322">
        <v>102617</v>
      </c>
      <c r="D139" s="322">
        <v>5781</v>
      </c>
      <c r="E139" s="323">
        <v>2534</v>
      </c>
      <c r="F139" s="323">
        <v>2928</v>
      </c>
      <c r="G139" s="322">
        <v>319</v>
      </c>
      <c r="H139" s="322">
        <v>96836</v>
      </c>
      <c r="I139" s="322">
        <v>14531</v>
      </c>
      <c r="J139" s="322">
        <v>32396</v>
      </c>
      <c r="K139" s="322">
        <v>49909</v>
      </c>
      <c r="L139" s="324">
        <v>0</v>
      </c>
    </row>
    <row r="140" spans="2:12" ht="15">
      <c r="B140" s="309" t="s">
        <v>218</v>
      </c>
      <c r="C140" s="322">
        <v>98159</v>
      </c>
      <c r="D140" s="322">
        <v>4984</v>
      </c>
      <c r="E140" s="323">
        <v>1996</v>
      </c>
      <c r="F140" s="323">
        <v>2917</v>
      </c>
      <c r="G140" s="322">
        <v>71</v>
      </c>
      <c r="H140" s="322">
        <v>93175</v>
      </c>
      <c r="I140" s="322">
        <v>13624</v>
      </c>
      <c r="J140" s="322">
        <v>28719</v>
      </c>
      <c r="K140" s="322">
        <v>50832</v>
      </c>
      <c r="L140" s="324">
        <v>0</v>
      </c>
    </row>
    <row r="141" spans="2:12" ht="15">
      <c r="B141" s="309" t="s">
        <v>219</v>
      </c>
      <c r="C141" s="325">
        <v>105455</v>
      </c>
      <c r="D141" s="325">
        <v>5233</v>
      </c>
      <c r="E141" s="323">
        <v>1970</v>
      </c>
      <c r="F141" s="323">
        <v>3179</v>
      </c>
      <c r="G141" s="322">
        <v>84</v>
      </c>
      <c r="H141" s="325">
        <v>100222</v>
      </c>
      <c r="I141" s="322">
        <v>15215</v>
      </c>
      <c r="J141" s="322">
        <v>30197</v>
      </c>
      <c r="K141" s="322">
        <v>54810</v>
      </c>
      <c r="L141" s="324">
        <v>0</v>
      </c>
    </row>
    <row r="142" spans="2:12" ht="15">
      <c r="B142" s="309" t="s">
        <v>220</v>
      </c>
      <c r="C142" s="322">
        <v>109247</v>
      </c>
      <c r="D142" s="322">
        <v>4601</v>
      </c>
      <c r="E142" s="323">
        <v>1793</v>
      </c>
      <c r="F142" s="323">
        <v>2741</v>
      </c>
      <c r="G142" s="322">
        <v>67</v>
      </c>
      <c r="H142" s="322">
        <v>104646</v>
      </c>
      <c r="I142" s="322">
        <v>14099</v>
      </c>
      <c r="J142" s="322">
        <v>31176</v>
      </c>
      <c r="K142" s="322">
        <v>59253</v>
      </c>
      <c r="L142" s="324">
        <v>118</v>
      </c>
    </row>
    <row r="143" spans="2:12" ht="15">
      <c r="B143" s="309" t="s">
        <v>221</v>
      </c>
      <c r="C143" s="322">
        <v>110620</v>
      </c>
      <c r="D143" s="322">
        <v>4972</v>
      </c>
      <c r="E143" s="323">
        <v>1781</v>
      </c>
      <c r="F143" s="323">
        <v>2775</v>
      </c>
      <c r="G143" s="322">
        <v>416</v>
      </c>
      <c r="H143" s="322">
        <v>105648</v>
      </c>
      <c r="I143" s="326">
        <v>14921</v>
      </c>
      <c r="J143" s="326">
        <v>33005</v>
      </c>
      <c r="K143" s="326">
        <v>57722</v>
      </c>
      <c r="L143" s="327">
        <v>0</v>
      </c>
    </row>
    <row r="144" spans="2:12" ht="15">
      <c r="B144" s="309" t="s">
        <v>222</v>
      </c>
      <c r="C144" s="322">
        <v>96801</v>
      </c>
      <c r="D144" s="322">
        <v>5179</v>
      </c>
      <c r="E144" s="323">
        <v>1821</v>
      </c>
      <c r="F144" s="323">
        <v>3229</v>
      </c>
      <c r="G144" s="322">
        <v>129</v>
      </c>
      <c r="H144" s="322">
        <v>91622</v>
      </c>
      <c r="I144" s="322">
        <v>12796</v>
      </c>
      <c r="J144" s="322">
        <v>30272</v>
      </c>
      <c r="K144" s="322">
        <v>48554</v>
      </c>
      <c r="L144" s="324">
        <v>0</v>
      </c>
    </row>
    <row r="145" spans="2:15" ht="15">
      <c r="B145" s="309" t="s">
        <v>223</v>
      </c>
      <c r="C145" s="322">
        <v>107646</v>
      </c>
      <c r="D145" s="322">
        <v>4825</v>
      </c>
      <c r="E145" s="323">
        <v>1418</v>
      </c>
      <c r="F145" s="323">
        <v>3246</v>
      </c>
      <c r="G145" s="322">
        <v>161</v>
      </c>
      <c r="H145" s="322">
        <v>102821</v>
      </c>
      <c r="I145" s="322">
        <v>14240</v>
      </c>
      <c r="J145" s="322">
        <v>34885</v>
      </c>
      <c r="K145" s="322">
        <v>53696</v>
      </c>
      <c r="L145" s="324">
        <v>0</v>
      </c>
      <c r="N145" s="1739"/>
      <c r="O145" s="1739"/>
    </row>
    <row r="146" spans="2:15" ht="15">
      <c r="B146" s="328" t="s">
        <v>224</v>
      </c>
      <c r="C146" s="322">
        <v>115813</v>
      </c>
      <c r="D146" s="322">
        <v>4899</v>
      </c>
      <c r="E146" s="323">
        <v>1505</v>
      </c>
      <c r="F146" s="323">
        <v>3198</v>
      </c>
      <c r="G146" s="322">
        <v>196</v>
      </c>
      <c r="H146" s="322">
        <v>110914</v>
      </c>
      <c r="I146" s="322">
        <v>16269</v>
      </c>
      <c r="J146" s="322">
        <v>37552</v>
      </c>
      <c r="K146" s="322">
        <v>57093</v>
      </c>
      <c r="L146" s="324">
        <v>0</v>
      </c>
    </row>
    <row r="147" spans="2:15" ht="15">
      <c r="B147" s="328" t="s">
        <v>225</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226</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237</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238</v>
      </c>
      <c r="C153" s="343"/>
      <c r="D153" s="344"/>
      <c r="E153" s="343"/>
      <c r="F153" s="343"/>
      <c r="G153" s="345"/>
      <c r="H153" s="343"/>
      <c r="I153" s="343"/>
      <c r="J153" s="343"/>
      <c r="K153" s="343"/>
      <c r="L153" s="346"/>
    </row>
    <row r="154" spans="2:15" ht="18">
      <c r="B154" s="347"/>
      <c r="C154" s="485"/>
      <c r="D154" s="485"/>
      <c r="E154" s="485"/>
      <c r="F154" s="300" t="s">
        <v>202</v>
      </c>
      <c r="G154" s="485"/>
      <c r="H154" s="485"/>
      <c r="I154" s="485"/>
      <c r="J154" s="485"/>
      <c r="K154" s="485"/>
      <c r="L154" s="348"/>
    </row>
    <row r="155" spans="2:15" ht="30">
      <c r="B155" s="349" t="s">
        <v>203</v>
      </c>
      <c r="C155" s="488" t="s">
        <v>18</v>
      </c>
      <c r="D155" s="488" t="s">
        <v>204</v>
      </c>
      <c r="E155" s="490" t="s">
        <v>205</v>
      </c>
      <c r="F155" s="491"/>
      <c r="G155" s="492"/>
      <c r="H155" s="493" t="s">
        <v>206</v>
      </c>
      <c r="I155" s="490" t="s">
        <v>207</v>
      </c>
      <c r="J155" s="491"/>
      <c r="K155" s="491"/>
      <c r="L155" s="350"/>
    </row>
    <row r="156" spans="2:15" ht="15">
      <c r="B156" s="351"/>
      <c r="C156" s="489"/>
      <c r="D156" s="489"/>
      <c r="E156" s="496" t="s">
        <v>208</v>
      </c>
      <c r="F156" s="488" t="s">
        <v>209</v>
      </c>
      <c r="G156" s="488" t="s">
        <v>210</v>
      </c>
      <c r="H156" s="494"/>
      <c r="I156" s="496" t="s">
        <v>211</v>
      </c>
      <c r="J156" s="496" t="s">
        <v>20</v>
      </c>
      <c r="K156" s="488" t="s">
        <v>212</v>
      </c>
      <c r="L156" s="352" t="s">
        <v>213</v>
      </c>
    </row>
    <row r="157" spans="2:15" ht="15">
      <c r="B157" s="351"/>
      <c r="C157" s="489"/>
      <c r="D157" s="489"/>
      <c r="E157" s="497"/>
      <c r="F157" s="489"/>
      <c r="G157" s="489"/>
      <c r="H157" s="494"/>
      <c r="I157" s="497"/>
      <c r="J157" s="497"/>
      <c r="K157" s="498"/>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4"/>
      <c r="E160" s="484"/>
      <c r="F160" s="359"/>
      <c r="G160" s="484" t="s">
        <v>214</v>
      </c>
      <c r="H160" s="484"/>
      <c r="I160" s="484"/>
      <c r="J160" s="484"/>
      <c r="K160" s="484"/>
      <c r="L160" s="360"/>
    </row>
    <row r="161" spans="2:15" ht="12.75">
      <c r="B161" s="356"/>
      <c r="C161" s="307"/>
      <c r="D161" s="307"/>
      <c r="E161" s="307"/>
      <c r="F161" s="307"/>
      <c r="G161" s="307"/>
      <c r="H161" s="307"/>
      <c r="I161" s="307"/>
      <c r="J161" s="307"/>
      <c r="K161" s="307"/>
      <c r="L161" s="357"/>
    </row>
    <row r="162" spans="2:15" ht="15">
      <c r="B162" s="361" t="s">
        <v>215</v>
      </c>
      <c r="C162" s="362">
        <v>92586</v>
      </c>
      <c r="D162" s="362">
        <v>5488</v>
      </c>
      <c r="E162" s="362">
        <v>2405</v>
      </c>
      <c r="F162" s="362">
        <v>2871</v>
      </c>
      <c r="G162" s="362">
        <v>212</v>
      </c>
      <c r="H162" s="362">
        <v>87098</v>
      </c>
      <c r="I162" s="362">
        <v>12144</v>
      </c>
      <c r="J162" s="362">
        <v>26875</v>
      </c>
      <c r="K162" s="362">
        <v>48079</v>
      </c>
      <c r="L162" s="363">
        <v>0</v>
      </c>
    </row>
    <row r="163" spans="2:15" ht="15">
      <c r="B163" s="361" t="s">
        <v>216</v>
      </c>
      <c r="C163" s="362">
        <v>112255</v>
      </c>
      <c r="D163" s="362">
        <v>5256</v>
      </c>
      <c r="E163" s="362">
        <v>2018</v>
      </c>
      <c r="F163" s="362">
        <v>3025</v>
      </c>
      <c r="G163" s="362">
        <v>213</v>
      </c>
      <c r="H163" s="362">
        <v>106999</v>
      </c>
      <c r="I163" s="362">
        <v>16377</v>
      </c>
      <c r="J163" s="362">
        <v>33664</v>
      </c>
      <c r="K163" s="362">
        <v>56958</v>
      </c>
      <c r="L163" s="363">
        <v>0</v>
      </c>
    </row>
    <row r="164" spans="2:15" ht="15">
      <c r="B164" s="361" t="s">
        <v>217</v>
      </c>
      <c r="C164" s="362">
        <v>127230</v>
      </c>
      <c r="D164" s="364">
        <v>6259</v>
      </c>
      <c r="E164" s="364">
        <v>2525</v>
      </c>
      <c r="F164" s="364">
        <v>3243</v>
      </c>
      <c r="G164" s="365">
        <v>491</v>
      </c>
      <c r="H164" s="362">
        <v>120971</v>
      </c>
      <c r="I164" s="364">
        <v>18611</v>
      </c>
      <c r="J164" s="364">
        <v>39166</v>
      </c>
      <c r="K164" s="364">
        <v>63194</v>
      </c>
      <c r="L164" s="366">
        <v>0</v>
      </c>
    </row>
    <row r="165" spans="2:15" ht="15">
      <c r="B165" s="361" t="s">
        <v>218</v>
      </c>
      <c r="C165" s="362">
        <v>134086</v>
      </c>
      <c r="D165" s="362">
        <v>6936</v>
      </c>
      <c r="E165" s="367">
        <v>3358</v>
      </c>
      <c r="F165" s="367">
        <v>3447</v>
      </c>
      <c r="G165" s="362">
        <v>131</v>
      </c>
      <c r="H165" s="362">
        <v>127150</v>
      </c>
      <c r="I165" s="362">
        <v>19264</v>
      </c>
      <c r="J165" s="362">
        <v>39401</v>
      </c>
      <c r="K165" s="362">
        <v>68485</v>
      </c>
      <c r="L165" s="363">
        <v>0</v>
      </c>
    </row>
    <row r="166" spans="2:15" ht="15">
      <c r="B166" s="361" t="s">
        <v>219</v>
      </c>
      <c r="C166" s="362">
        <v>136192</v>
      </c>
      <c r="D166" s="362">
        <v>6286</v>
      </c>
      <c r="E166" s="367">
        <v>2552</v>
      </c>
      <c r="F166" s="367">
        <v>3525</v>
      </c>
      <c r="G166" s="362">
        <v>209</v>
      </c>
      <c r="H166" s="362">
        <v>129906</v>
      </c>
      <c r="I166" s="362">
        <v>19631</v>
      </c>
      <c r="J166" s="362">
        <v>39130</v>
      </c>
      <c r="K166" s="362">
        <v>71145</v>
      </c>
      <c r="L166" s="363">
        <v>0</v>
      </c>
    </row>
    <row r="167" spans="2:15" ht="15">
      <c r="B167" s="361" t="s">
        <v>220</v>
      </c>
      <c r="C167" s="362">
        <v>125963</v>
      </c>
      <c r="D167" s="362">
        <v>6050</v>
      </c>
      <c r="E167" s="367">
        <v>2216</v>
      </c>
      <c r="F167" s="367">
        <v>3581</v>
      </c>
      <c r="G167" s="362">
        <v>253</v>
      </c>
      <c r="H167" s="362">
        <v>119913</v>
      </c>
      <c r="I167" s="362">
        <v>15850</v>
      </c>
      <c r="J167" s="362">
        <v>38915</v>
      </c>
      <c r="K167" s="362">
        <v>65148</v>
      </c>
      <c r="L167" s="363">
        <v>0</v>
      </c>
    </row>
    <row r="168" spans="2:15" ht="15">
      <c r="B168" s="361" t="s">
        <v>221</v>
      </c>
      <c r="C168" s="362">
        <v>125289</v>
      </c>
      <c r="D168" s="368">
        <v>5534</v>
      </c>
      <c r="E168" s="364">
        <v>1721</v>
      </c>
      <c r="F168" s="365">
        <v>3641</v>
      </c>
      <c r="G168" s="365">
        <v>172</v>
      </c>
      <c r="H168" s="362">
        <v>119755</v>
      </c>
      <c r="I168" s="364">
        <v>17578</v>
      </c>
      <c r="J168" s="364">
        <v>40395</v>
      </c>
      <c r="K168" s="364">
        <v>61782</v>
      </c>
      <c r="L168" s="366">
        <v>0</v>
      </c>
    </row>
    <row r="169" spans="2:15" ht="15">
      <c r="B169" s="361" t="s">
        <v>222</v>
      </c>
      <c r="C169" s="362">
        <v>123259</v>
      </c>
      <c r="D169" s="368">
        <v>5686</v>
      </c>
      <c r="E169" s="364">
        <v>1570</v>
      </c>
      <c r="F169" s="364">
        <v>4024</v>
      </c>
      <c r="G169" s="365">
        <v>92</v>
      </c>
      <c r="H169" s="362">
        <v>117573</v>
      </c>
      <c r="I169" s="364">
        <v>16732</v>
      </c>
      <c r="J169" s="364">
        <v>41497</v>
      </c>
      <c r="K169" s="364">
        <v>59344</v>
      </c>
      <c r="L169" s="366">
        <v>0</v>
      </c>
    </row>
    <row r="170" spans="2:15" ht="15">
      <c r="B170" s="361" t="s">
        <v>223</v>
      </c>
      <c r="C170" s="362">
        <v>137538</v>
      </c>
      <c r="D170" s="362">
        <v>6510</v>
      </c>
      <c r="E170" s="367">
        <v>1703</v>
      </c>
      <c r="F170" s="367">
        <v>4613</v>
      </c>
      <c r="G170" s="362">
        <v>194</v>
      </c>
      <c r="H170" s="362">
        <v>131028</v>
      </c>
      <c r="I170" s="362">
        <v>17460</v>
      </c>
      <c r="J170" s="362">
        <v>48788</v>
      </c>
      <c r="K170" s="362">
        <v>64780</v>
      </c>
      <c r="L170" s="363">
        <v>0</v>
      </c>
    </row>
    <row r="171" spans="2:15" ht="15">
      <c r="B171" s="369" t="s">
        <v>224</v>
      </c>
      <c r="C171" s="362">
        <v>148783</v>
      </c>
      <c r="D171" s="368">
        <v>6253</v>
      </c>
      <c r="E171" s="364">
        <v>1901</v>
      </c>
      <c r="F171" s="364">
        <v>3976</v>
      </c>
      <c r="G171" s="364">
        <v>376</v>
      </c>
      <c r="H171" s="367">
        <v>142530</v>
      </c>
      <c r="I171" s="364">
        <v>20892</v>
      </c>
      <c r="J171" s="364">
        <v>57047</v>
      </c>
      <c r="K171" s="364">
        <v>64591</v>
      </c>
      <c r="L171" s="366">
        <v>0</v>
      </c>
      <c r="N171" s="1739"/>
      <c r="O171" s="1739"/>
    </row>
    <row r="172" spans="2:15" ht="15">
      <c r="B172" s="370" t="s">
        <v>225</v>
      </c>
      <c r="C172" s="362">
        <v>127484</v>
      </c>
      <c r="D172" s="364">
        <v>5470</v>
      </c>
      <c r="E172" s="364">
        <v>1876</v>
      </c>
      <c r="F172" s="364">
        <v>3382</v>
      </c>
      <c r="G172" s="364">
        <v>212</v>
      </c>
      <c r="H172" s="364">
        <v>122014</v>
      </c>
      <c r="I172" s="364">
        <v>17928</v>
      </c>
      <c r="J172" s="364">
        <v>46417</v>
      </c>
      <c r="K172" s="364">
        <v>57669</v>
      </c>
      <c r="L172" s="366">
        <v>0</v>
      </c>
    </row>
    <row r="173" spans="2:15" ht="15">
      <c r="B173" s="370" t="s">
        <v>226</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773" t="s">
        <v>239</v>
      </c>
      <c r="D177" s="1773"/>
      <c r="E177" s="1773"/>
      <c r="F177" s="1773"/>
      <c r="G177" s="1773"/>
      <c r="H177" s="1773"/>
      <c r="I177" s="1773"/>
      <c r="J177" s="1773"/>
      <c r="K177" s="1773"/>
      <c r="L177" s="1774"/>
    </row>
    <row r="178" spans="2:12" ht="12.75">
      <c r="B178" s="356"/>
      <c r="C178" s="375"/>
      <c r="D178" s="375"/>
      <c r="E178" s="375"/>
      <c r="F178" s="375"/>
      <c r="G178" s="375"/>
      <c r="H178" s="375"/>
      <c r="I178" s="375"/>
      <c r="J178" s="375"/>
      <c r="K178" s="375"/>
      <c r="L178" s="376"/>
    </row>
    <row r="179" spans="2:12" ht="12.75">
      <c r="B179" s="377" t="s">
        <v>215</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216</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217</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218</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219</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220</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221</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222</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223</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224</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225</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226</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754" t="s">
        <v>203</v>
      </c>
      <c r="C194" s="1756" t="s">
        <v>18</v>
      </c>
      <c r="D194" s="1756" t="s">
        <v>204</v>
      </c>
      <c r="E194" s="1758" t="s">
        <v>205</v>
      </c>
      <c r="F194" s="1759"/>
      <c r="G194" s="1760"/>
      <c r="H194" s="1761" t="s">
        <v>206</v>
      </c>
      <c r="I194" s="1763" t="s">
        <v>207</v>
      </c>
      <c r="J194" s="1764"/>
      <c r="K194" s="1764"/>
      <c r="L194" s="1765"/>
    </row>
    <row r="195" spans="2:12" ht="12.75" customHeight="1">
      <c r="B195" s="1755"/>
      <c r="C195" s="1757"/>
      <c r="D195" s="1757"/>
      <c r="E195" s="1766" t="s">
        <v>208</v>
      </c>
      <c r="F195" s="1756" t="s">
        <v>209</v>
      </c>
      <c r="G195" s="1756" t="s">
        <v>210</v>
      </c>
      <c r="H195" s="1762"/>
      <c r="I195" s="1766" t="s">
        <v>211</v>
      </c>
      <c r="J195" s="1766" t="s">
        <v>20</v>
      </c>
      <c r="K195" s="1756" t="s">
        <v>212</v>
      </c>
      <c r="L195" s="1771" t="s">
        <v>213</v>
      </c>
    </row>
    <row r="196" spans="2:12" ht="12.75" customHeight="1">
      <c r="B196" s="1755"/>
      <c r="C196" s="1757"/>
      <c r="D196" s="1757"/>
      <c r="E196" s="1767"/>
      <c r="F196" s="1757"/>
      <c r="G196" s="1757"/>
      <c r="H196" s="1762"/>
      <c r="I196" s="1769"/>
      <c r="J196" s="1769"/>
      <c r="K196" s="1770"/>
      <c r="L196" s="1772"/>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773" t="s">
        <v>240</v>
      </c>
      <c r="D199" s="1773"/>
      <c r="E199" s="1773"/>
      <c r="F199" s="1773"/>
      <c r="G199" s="1773"/>
      <c r="H199" s="1773"/>
      <c r="I199" s="1773"/>
      <c r="J199" s="1773"/>
      <c r="K199" s="1773"/>
      <c r="L199" s="1774"/>
    </row>
    <row r="200" spans="2:12" ht="12.75">
      <c r="B200" s="358"/>
      <c r="C200" s="385"/>
      <c r="D200" s="385"/>
      <c r="E200" s="385"/>
      <c r="F200" s="385"/>
      <c r="G200" s="385"/>
      <c r="H200" s="385"/>
      <c r="I200" s="385"/>
      <c r="J200" s="385"/>
      <c r="K200" s="385"/>
      <c r="L200" s="386"/>
    </row>
    <row r="201" spans="2:12" ht="12.75">
      <c r="B201" s="377" t="s">
        <v>215</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216</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217</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218</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219</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220</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221</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222</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223</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224</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225</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226</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241</v>
      </c>
      <c r="G217" s="396"/>
      <c r="H217" s="396"/>
      <c r="I217" s="396"/>
      <c r="J217" s="396"/>
      <c r="K217" s="396"/>
      <c r="L217" s="398"/>
    </row>
    <row r="218" spans="2:12" ht="15.75">
      <c r="B218" s="399" t="s">
        <v>215</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216</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217</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218</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219</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220</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221</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222</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223</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224</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225</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226</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242</v>
      </c>
      <c r="C232" s="485"/>
      <c r="D232" s="320"/>
      <c r="E232" s="485"/>
      <c r="F232" s="485"/>
      <c r="H232" s="485"/>
      <c r="I232" s="485"/>
      <c r="J232" s="485"/>
      <c r="K232" s="485"/>
      <c r="L232" s="485"/>
    </row>
    <row r="233" spans="2:12" ht="18">
      <c r="B233" s="485"/>
      <c r="C233" s="485"/>
      <c r="D233" s="485"/>
      <c r="E233" s="485"/>
      <c r="F233" s="300" t="s">
        <v>202</v>
      </c>
      <c r="G233" s="485"/>
      <c r="H233" s="485"/>
      <c r="I233" s="485"/>
      <c r="J233" s="485"/>
      <c r="K233" s="485"/>
      <c r="L233" s="485"/>
    </row>
    <row r="234" spans="2:12" ht="12.75">
      <c r="B234" s="1777" t="s">
        <v>203</v>
      </c>
      <c r="C234" s="1756" t="s">
        <v>18</v>
      </c>
      <c r="D234" s="1756" t="s">
        <v>204</v>
      </c>
      <c r="E234" s="1758" t="s">
        <v>205</v>
      </c>
      <c r="F234" s="1759"/>
      <c r="G234" s="1760"/>
      <c r="H234" s="1761" t="s">
        <v>206</v>
      </c>
      <c r="I234" s="1758" t="s">
        <v>207</v>
      </c>
      <c r="J234" s="1759"/>
      <c r="K234" s="1759"/>
      <c r="L234" s="1759"/>
    </row>
    <row r="235" spans="2:12">
      <c r="B235" s="1778"/>
      <c r="C235" s="1757"/>
      <c r="D235" s="1757"/>
      <c r="E235" s="1766" t="s">
        <v>208</v>
      </c>
      <c r="F235" s="1756" t="s">
        <v>209</v>
      </c>
      <c r="G235" s="1756" t="s">
        <v>210</v>
      </c>
      <c r="H235" s="1762"/>
      <c r="I235" s="1766" t="s">
        <v>211</v>
      </c>
      <c r="J235" s="1766" t="s">
        <v>20</v>
      </c>
      <c r="K235" s="1756" t="s">
        <v>212</v>
      </c>
      <c r="L235" s="1763" t="s">
        <v>213</v>
      </c>
    </row>
    <row r="236" spans="2:12">
      <c r="B236" s="1778"/>
      <c r="C236" s="1757"/>
      <c r="D236" s="1757"/>
      <c r="E236" s="1767"/>
      <c r="F236" s="1757"/>
      <c r="G236" s="1757"/>
      <c r="H236" s="1762"/>
      <c r="I236" s="1767"/>
      <c r="J236" s="1767"/>
      <c r="K236" s="1757"/>
      <c r="L236" s="1775"/>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6" t="s">
        <v>214</v>
      </c>
      <c r="D239" s="1776"/>
      <c r="E239" s="1776"/>
      <c r="F239" s="1776"/>
      <c r="G239" s="1776"/>
      <c r="H239" s="1776"/>
      <c r="I239" s="1776"/>
      <c r="J239" s="1776"/>
      <c r="K239" s="1776"/>
      <c r="L239" s="1776"/>
    </row>
    <row r="240" spans="2:12" ht="12.75">
      <c r="B240" s="307"/>
      <c r="C240" s="307"/>
      <c r="D240" s="307"/>
      <c r="E240" s="307"/>
      <c r="F240" s="307"/>
      <c r="G240" s="307"/>
      <c r="H240" s="307"/>
      <c r="I240" s="307"/>
      <c r="J240" s="307"/>
      <c r="K240" s="307"/>
      <c r="L240" s="307"/>
    </row>
    <row r="241" spans="2:12" ht="15">
      <c r="B241" s="309" t="s">
        <v>215</v>
      </c>
      <c r="C241" s="362">
        <v>126933</v>
      </c>
      <c r="D241" s="362">
        <v>5327</v>
      </c>
      <c r="E241" s="362">
        <v>1825</v>
      </c>
      <c r="F241" s="362">
        <v>3369</v>
      </c>
      <c r="G241" s="362">
        <v>133</v>
      </c>
      <c r="H241" s="362">
        <v>121606</v>
      </c>
      <c r="I241" s="362">
        <v>17515</v>
      </c>
      <c r="J241" s="362">
        <v>44223</v>
      </c>
      <c r="K241" s="362">
        <v>59868</v>
      </c>
      <c r="L241" s="362">
        <v>0</v>
      </c>
    </row>
    <row r="242" spans="2:12" ht="15">
      <c r="B242" s="309" t="s">
        <v>216</v>
      </c>
      <c r="C242" s="362">
        <v>121694</v>
      </c>
      <c r="D242" s="362">
        <v>4973</v>
      </c>
      <c r="E242" s="362">
        <v>1590</v>
      </c>
      <c r="F242" s="362">
        <v>2886</v>
      </c>
      <c r="G242" s="362">
        <v>497</v>
      </c>
      <c r="H242" s="362">
        <v>116721</v>
      </c>
      <c r="I242" s="362">
        <v>16945</v>
      </c>
      <c r="J242" s="362">
        <v>38635</v>
      </c>
      <c r="K242" s="362">
        <v>61141</v>
      </c>
      <c r="L242" s="362">
        <v>0</v>
      </c>
    </row>
    <row r="243" spans="2:12" ht="15">
      <c r="B243" s="309" t="s">
        <v>217</v>
      </c>
      <c r="C243" s="362">
        <v>152951</v>
      </c>
      <c r="D243" s="364">
        <v>6916</v>
      </c>
      <c r="E243" s="364">
        <v>2373</v>
      </c>
      <c r="F243" s="364">
        <v>4370</v>
      </c>
      <c r="G243" s="365">
        <v>173</v>
      </c>
      <c r="H243" s="362">
        <v>146035</v>
      </c>
      <c r="I243" s="364">
        <v>22371</v>
      </c>
      <c r="J243" s="364">
        <v>45126</v>
      </c>
      <c r="K243" s="364">
        <v>78538</v>
      </c>
      <c r="L243" s="364">
        <v>0</v>
      </c>
    </row>
    <row r="244" spans="2:12" ht="15">
      <c r="B244" s="309" t="s">
        <v>218</v>
      </c>
      <c r="C244" s="362">
        <v>129248</v>
      </c>
      <c r="D244" s="362">
        <v>7236</v>
      </c>
      <c r="E244" s="367">
        <v>1620</v>
      </c>
      <c r="F244" s="367">
        <v>5403</v>
      </c>
      <c r="G244" s="362">
        <v>213</v>
      </c>
      <c r="H244" s="362">
        <v>122012</v>
      </c>
      <c r="I244" s="362">
        <v>18716</v>
      </c>
      <c r="J244" s="362">
        <v>37788</v>
      </c>
      <c r="K244" s="362">
        <v>65508</v>
      </c>
      <c r="L244" s="408">
        <v>0</v>
      </c>
    </row>
    <row r="245" spans="2:12" ht="15">
      <c r="B245" s="309" t="s">
        <v>219</v>
      </c>
      <c r="C245" s="362">
        <v>131824</v>
      </c>
      <c r="D245" s="362">
        <v>5570</v>
      </c>
      <c r="E245" s="367">
        <v>1935</v>
      </c>
      <c r="F245" s="367">
        <v>3142</v>
      </c>
      <c r="G245" s="362">
        <v>493</v>
      </c>
      <c r="H245" s="362">
        <v>126254</v>
      </c>
      <c r="I245" s="362">
        <v>18015</v>
      </c>
      <c r="J245" s="362">
        <v>35381</v>
      </c>
      <c r="K245" s="362">
        <v>72858</v>
      </c>
      <c r="L245" s="408">
        <v>0</v>
      </c>
    </row>
    <row r="246" spans="2:12" ht="15">
      <c r="B246" s="309" t="s">
        <v>220</v>
      </c>
      <c r="C246" s="362">
        <v>132799</v>
      </c>
      <c r="D246" s="362">
        <v>5321</v>
      </c>
      <c r="E246" s="367">
        <v>1610</v>
      </c>
      <c r="F246" s="367">
        <v>3221</v>
      </c>
      <c r="G246" s="362">
        <v>490</v>
      </c>
      <c r="H246" s="362">
        <v>127478</v>
      </c>
      <c r="I246" s="362">
        <v>18114</v>
      </c>
      <c r="J246" s="362">
        <v>34761</v>
      </c>
      <c r="K246" s="362">
        <v>74603</v>
      </c>
      <c r="L246" s="408">
        <v>0</v>
      </c>
    </row>
    <row r="247" spans="2:12" ht="15">
      <c r="B247" s="309" t="s">
        <v>221</v>
      </c>
      <c r="C247" s="362">
        <v>154186</v>
      </c>
      <c r="D247" s="409">
        <v>5336</v>
      </c>
      <c r="E247" s="364">
        <v>2038</v>
      </c>
      <c r="F247" s="365">
        <v>2807</v>
      </c>
      <c r="G247" s="365">
        <v>491</v>
      </c>
      <c r="H247" s="362">
        <v>148850</v>
      </c>
      <c r="I247" s="364">
        <v>25534</v>
      </c>
      <c r="J247" s="364">
        <v>52421</v>
      </c>
      <c r="K247" s="364">
        <v>70895</v>
      </c>
      <c r="L247" s="364">
        <v>0</v>
      </c>
    </row>
    <row r="248" spans="2:12" ht="15">
      <c r="B248" s="309" t="s">
        <v>222</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223</v>
      </c>
      <c r="C249" s="362">
        <v>153621</v>
      </c>
      <c r="D249" s="362">
        <v>6294</v>
      </c>
      <c r="E249" s="367">
        <v>1978</v>
      </c>
      <c r="F249" s="367">
        <v>4114</v>
      </c>
      <c r="G249" s="362">
        <v>202</v>
      </c>
      <c r="H249" s="362">
        <v>147327</v>
      </c>
      <c r="I249" s="362">
        <v>23535</v>
      </c>
      <c r="J249" s="362">
        <v>51385</v>
      </c>
      <c r="K249" s="362">
        <v>72407</v>
      </c>
      <c r="L249" s="408">
        <v>0</v>
      </c>
    </row>
    <row r="250" spans="2:12" ht="15">
      <c r="B250" s="328" t="s">
        <v>224</v>
      </c>
      <c r="C250" s="362">
        <v>158749</v>
      </c>
      <c r="D250" s="409">
        <v>6577</v>
      </c>
      <c r="E250" s="364">
        <v>2221</v>
      </c>
      <c r="F250" s="364">
        <v>4079</v>
      </c>
      <c r="G250" s="364">
        <v>277</v>
      </c>
      <c r="H250" s="367">
        <v>152172</v>
      </c>
      <c r="I250" s="364">
        <v>24574</v>
      </c>
      <c r="J250" s="364">
        <v>55554</v>
      </c>
      <c r="K250" s="364">
        <v>72044</v>
      </c>
      <c r="L250" s="364">
        <v>0</v>
      </c>
    </row>
    <row r="251" spans="2:12" ht="15">
      <c r="B251" s="328" t="s">
        <v>225</v>
      </c>
      <c r="C251" s="362">
        <v>143446</v>
      </c>
      <c r="D251" s="364">
        <v>5394</v>
      </c>
      <c r="E251" s="364">
        <v>1814</v>
      </c>
      <c r="F251" s="364">
        <v>3214</v>
      </c>
      <c r="G251" s="364">
        <v>366</v>
      </c>
      <c r="H251" s="364">
        <v>138052</v>
      </c>
      <c r="I251" s="364">
        <v>22526</v>
      </c>
      <c r="J251" s="364">
        <v>49307</v>
      </c>
      <c r="K251" s="364">
        <v>66219</v>
      </c>
      <c r="L251" s="364">
        <v>0</v>
      </c>
    </row>
    <row r="252" spans="2:12" ht="15">
      <c r="B252" s="328" t="s">
        <v>226</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773" t="s">
        <v>239</v>
      </c>
      <c r="D256" s="1773"/>
      <c r="E256" s="1773"/>
      <c r="F256" s="1773"/>
      <c r="G256" s="1773"/>
      <c r="H256" s="1773"/>
      <c r="I256" s="1773"/>
      <c r="J256" s="1773"/>
      <c r="K256" s="1773"/>
      <c r="L256" s="1773"/>
    </row>
    <row r="257" spans="2:12" ht="12.75">
      <c r="B257" s="307"/>
      <c r="C257" s="375"/>
      <c r="D257" s="375"/>
      <c r="E257" s="375"/>
      <c r="F257" s="375"/>
      <c r="G257" s="375"/>
      <c r="H257" s="375"/>
      <c r="I257" s="375"/>
      <c r="J257" s="375"/>
      <c r="K257" s="375"/>
      <c r="L257" s="375"/>
    </row>
    <row r="258" spans="2:12" ht="12.75">
      <c r="B258" s="413" t="s">
        <v>215</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216</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217</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218</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219</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220</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221</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222</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223</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224</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225</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226</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779" t="s">
        <v>203</v>
      </c>
      <c r="C273" s="1756" t="s">
        <v>18</v>
      </c>
      <c r="D273" s="1756" t="s">
        <v>204</v>
      </c>
      <c r="E273" s="1758" t="s">
        <v>205</v>
      </c>
      <c r="F273" s="1759"/>
      <c r="G273" s="1760"/>
      <c r="H273" s="1761" t="s">
        <v>206</v>
      </c>
      <c r="I273" s="1763" t="s">
        <v>207</v>
      </c>
      <c r="J273" s="1764"/>
      <c r="K273" s="1764"/>
      <c r="L273" s="1764"/>
    </row>
    <row r="274" spans="2:12" ht="11.25" customHeight="1">
      <c r="B274" s="1780"/>
      <c r="C274" s="1757"/>
      <c r="D274" s="1757"/>
      <c r="E274" s="1766" t="s">
        <v>208</v>
      </c>
      <c r="F274" s="1756" t="s">
        <v>209</v>
      </c>
      <c r="G274" s="1756" t="s">
        <v>210</v>
      </c>
      <c r="H274" s="1762"/>
      <c r="I274" s="1766" t="s">
        <v>211</v>
      </c>
      <c r="J274" s="1766" t="s">
        <v>20</v>
      </c>
      <c r="K274" s="1756" t="s">
        <v>212</v>
      </c>
      <c r="L274" s="1763" t="s">
        <v>213</v>
      </c>
    </row>
    <row r="275" spans="2:12" ht="11.25" customHeight="1">
      <c r="B275" s="1780"/>
      <c r="C275" s="1757"/>
      <c r="D275" s="1757"/>
      <c r="E275" s="1767"/>
      <c r="F275" s="1757"/>
      <c r="G275" s="1757"/>
      <c r="H275" s="1762"/>
      <c r="I275" s="1769"/>
      <c r="J275" s="1769"/>
      <c r="K275" s="1770"/>
      <c r="L275" s="1775"/>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773" t="s">
        <v>240</v>
      </c>
      <c r="D278" s="1773"/>
      <c r="E278" s="1773"/>
      <c r="F278" s="1773"/>
      <c r="G278" s="1773"/>
      <c r="H278" s="1773"/>
      <c r="I278" s="1773"/>
      <c r="J278" s="1773"/>
      <c r="K278" s="1773"/>
      <c r="L278" s="1773"/>
    </row>
    <row r="279" spans="2:12" ht="12.75">
      <c r="B279" s="5"/>
      <c r="C279" s="385"/>
      <c r="D279" s="385"/>
      <c r="E279" s="385"/>
      <c r="F279" s="385"/>
      <c r="G279" s="385"/>
      <c r="H279" s="385"/>
      <c r="I279" s="385"/>
      <c r="J279" s="385"/>
      <c r="K279" s="385"/>
      <c r="L279" s="385"/>
    </row>
    <row r="280" spans="2:12" ht="12.75">
      <c r="B280" s="413" t="s">
        <v>215</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216</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217</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218</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219</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220</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221</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222</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223</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224</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225</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226</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241</v>
      </c>
      <c r="G296" s="419"/>
      <c r="H296" s="419"/>
      <c r="I296" s="419"/>
      <c r="J296" s="419"/>
      <c r="K296" s="419"/>
      <c r="L296" s="419"/>
    </row>
    <row r="297" spans="2:12" ht="15.75">
      <c r="B297" s="399" t="s">
        <v>215</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216</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217</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218</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219</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220</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221</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222</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223</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224</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225</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226</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243</v>
      </c>
      <c r="C311" s="485"/>
      <c r="D311" s="320"/>
      <c r="E311" s="485"/>
      <c r="F311" s="485"/>
      <c r="H311" s="485"/>
      <c r="I311" s="485"/>
      <c r="J311" s="485"/>
      <c r="K311" s="485"/>
      <c r="L311" s="485"/>
    </row>
    <row r="312" spans="2:12" ht="18">
      <c r="B312" s="485"/>
      <c r="C312" s="485"/>
      <c r="D312" s="485"/>
      <c r="E312" s="485"/>
      <c r="F312" s="300" t="s">
        <v>202</v>
      </c>
      <c r="G312" s="485"/>
      <c r="H312" s="485"/>
      <c r="I312" s="485"/>
      <c r="J312" s="485"/>
      <c r="K312" s="485"/>
      <c r="L312" s="485"/>
    </row>
    <row r="313" spans="2:12" ht="12.75" customHeight="1">
      <c r="B313" s="1766" t="s">
        <v>203</v>
      </c>
      <c r="C313" s="1756" t="s">
        <v>18</v>
      </c>
      <c r="D313" s="1756" t="s">
        <v>204</v>
      </c>
      <c r="E313" s="1758" t="s">
        <v>205</v>
      </c>
      <c r="F313" s="1759"/>
      <c r="G313" s="1760"/>
      <c r="H313" s="1756" t="s">
        <v>206</v>
      </c>
      <c r="I313" s="1758" t="s">
        <v>207</v>
      </c>
      <c r="J313" s="1759"/>
      <c r="K313" s="1759"/>
      <c r="L313" s="1760"/>
    </row>
    <row r="314" spans="2:12" ht="11.25" customHeight="1">
      <c r="B314" s="1767"/>
      <c r="C314" s="1757"/>
      <c r="D314" s="1757"/>
      <c r="E314" s="1783" t="s">
        <v>244</v>
      </c>
      <c r="F314" s="1786" t="s">
        <v>245</v>
      </c>
      <c r="G314" s="1786" t="s">
        <v>246</v>
      </c>
      <c r="H314" s="1757"/>
      <c r="I314" s="1766" t="s">
        <v>211</v>
      </c>
      <c r="J314" s="1766" t="s">
        <v>20</v>
      </c>
      <c r="K314" s="1756" t="s">
        <v>212</v>
      </c>
      <c r="L314" s="1766" t="s">
        <v>213</v>
      </c>
    </row>
    <row r="315" spans="2:12" ht="11.25" customHeight="1">
      <c r="B315" s="1769"/>
      <c r="C315" s="1770"/>
      <c r="D315" s="1770"/>
      <c r="E315" s="1785"/>
      <c r="F315" s="1787"/>
      <c r="G315" s="1787"/>
      <c r="H315" s="1770"/>
      <c r="I315" s="1769"/>
      <c r="J315" s="1769"/>
      <c r="K315" s="1770"/>
      <c r="L315" s="1769"/>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7"/>
      <c r="C317" s="307"/>
      <c r="D317" s="307"/>
      <c r="E317" s="307"/>
      <c r="F317" s="307"/>
      <c r="G317" s="307"/>
      <c r="H317" s="307"/>
      <c r="I317" s="307"/>
      <c r="J317" s="307"/>
      <c r="K317" s="307"/>
      <c r="L317" s="532"/>
    </row>
    <row r="318" spans="2:12" ht="14.25">
      <c r="B318" s="538"/>
      <c r="C318" s="1776" t="s">
        <v>214</v>
      </c>
      <c r="D318" s="1776"/>
      <c r="E318" s="1776"/>
      <c r="F318" s="1776"/>
      <c r="G318" s="1776"/>
      <c r="H318" s="1776"/>
      <c r="I318" s="1776"/>
      <c r="J318" s="1776"/>
      <c r="K318" s="1776"/>
      <c r="L318" s="1789"/>
    </row>
    <row r="319" spans="2:12" ht="12.75">
      <c r="B319" s="537"/>
      <c r="C319" s="307"/>
      <c r="D319" s="307"/>
      <c r="E319" s="307"/>
      <c r="F319" s="307"/>
      <c r="G319" s="307"/>
      <c r="H319" s="307"/>
      <c r="I319" s="307"/>
      <c r="J319" s="307"/>
      <c r="K319" s="307"/>
      <c r="L319" s="532"/>
    </row>
    <row r="320" spans="2:12" ht="15">
      <c r="B320" s="539" t="s">
        <v>215</v>
      </c>
      <c r="C320" s="362">
        <v>138506</v>
      </c>
      <c r="D320" s="362">
        <v>6142</v>
      </c>
      <c r="E320" s="362">
        <v>1993</v>
      </c>
      <c r="F320" s="362">
        <v>3884</v>
      </c>
      <c r="G320" s="362">
        <v>265</v>
      </c>
      <c r="H320" s="362">
        <v>132364</v>
      </c>
      <c r="I320" s="362">
        <v>20220</v>
      </c>
      <c r="J320" s="362">
        <v>44455</v>
      </c>
      <c r="K320" s="362">
        <v>67689</v>
      </c>
      <c r="L320" s="362">
        <v>0</v>
      </c>
    </row>
    <row r="321" spans="2:12" ht="15">
      <c r="B321" s="539" t="s">
        <v>216</v>
      </c>
      <c r="C321" s="362">
        <v>138531</v>
      </c>
      <c r="D321" s="362">
        <v>6123</v>
      </c>
      <c r="E321" s="362">
        <v>2793</v>
      </c>
      <c r="F321" s="362">
        <v>2854</v>
      </c>
      <c r="G321" s="362">
        <v>476</v>
      </c>
      <c r="H321" s="362">
        <v>132408</v>
      </c>
      <c r="I321" s="362">
        <v>21889</v>
      </c>
      <c r="J321" s="362">
        <v>43116</v>
      </c>
      <c r="K321" s="362">
        <v>67403</v>
      </c>
      <c r="L321" s="362">
        <v>0</v>
      </c>
    </row>
    <row r="322" spans="2:12" ht="15">
      <c r="B322" s="539" t="s">
        <v>217</v>
      </c>
      <c r="C322" s="362">
        <v>156870</v>
      </c>
      <c r="D322" s="364">
        <v>6984</v>
      </c>
      <c r="E322" s="364">
        <v>3421</v>
      </c>
      <c r="F322" s="364">
        <v>3049</v>
      </c>
      <c r="G322" s="365">
        <v>514</v>
      </c>
      <c r="H322" s="362">
        <v>149886</v>
      </c>
      <c r="I322" s="364">
        <v>23196</v>
      </c>
      <c r="J322" s="364">
        <v>47568</v>
      </c>
      <c r="K322" s="364">
        <v>79122</v>
      </c>
      <c r="L322" s="365">
        <v>0</v>
      </c>
    </row>
    <row r="323" spans="2:12" ht="15">
      <c r="B323" s="539" t="s">
        <v>218</v>
      </c>
      <c r="C323" s="362">
        <v>154419</v>
      </c>
      <c r="D323" s="362">
        <v>6537</v>
      </c>
      <c r="E323" s="367">
        <v>3569</v>
      </c>
      <c r="F323" s="367">
        <v>2677</v>
      </c>
      <c r="G323" s="362">
        <v>291</v>
      </c>
      <c r="H323" s="362">
        <v>147882</v>
      </c>
      <c r="I323" s="362">
        <v>23310</v>
      </c>
      <c r="J323" s="362">
        <v>49649</v>
      </c>
      <c r="K323" s="362">
        <v>74923</v>
      </c>
      <c r="L323" s="362">
        <v>0</v>
      </c>
    </row>
    <row r="324" spans="2:12" ht="15">
      <c r="B324" s="539" t="s">
        <v>219</v>
      </c>
      <c r="C324" s="362">
        <v>139590</v>
      </c>
      <c r="D324" s="533">
        <v>4908</v>
      </c>
      <c r="E324" s="421">
        <v>2031</v>
      </c>
      <c r="F324" s="422">
        <v>2587</v>
      </c>
      <c r="G324" s="422">
        <v>290</v>
      </c>
      <c r="H324" s="533">
        <v>134682</v>
      </c>
      <c r="I324" s="421">
        <v>20098</v>
      </c>
      <c r="J324" s="421">
        <v>41501</v>
      </c>
      <c r="K324" s="422">
        <v>73083</v>
      </c>
      <c r="L324" s="362">
        <v>0</v>
      </c>
    </row>
    <row r="325" spans="2:12" ht="15">
      <c r="B325" s="539" t="s">
        <v>220</v>
      </c>
      <c r="C325" s="362">
        <v>156867</v>
      </c>
      <c r="D325" s="362">
        <v>5722</v>
      </c>
      <c r="E325" s="367">
        <v>2602</v>
      </c>
      <c r="F325" s="367">
        <v>2916</v>
      </c>
      <c r="G325" s="362">
        <v>204</v>
      </c>
      <c r="H325" s="362">
        <v>151145</v>
      </c>
      <c r="I325" s="362">
        <v>25134</v>
      </c>
      <c r="J325" s="362">
        <v>47518</v>
      </c>
      <c r="K325" s="362">
        <v>78493</v>
      </c>
      <c r="L325" s="362">
        <v>0</v>
      </c>
    </row>
    <row r="326" spans="2:12" ht="15">
      <c r="B326" s="539" t="s">
        <v>221</v>
      </c>
      <c r="C326" s="362">
        <v>136558</v>
      </c>
      <c r="D326" s="368">
        <v>4722</v>
      </c>
      <c r="E326" s="364">
        <v>2146</v>
      </c>
      <c r="F326" s="365">
        <v>2356</v>
      </c>
      <c r="G326" s="365">
        <v>220</v>
      </c>
      <c r="H326" s="362">
        <v>131836</v>
      </c>
      <c r="I326" s="364">
        <v>22431</v>
      </c>
      <c r="J326" s="364">
        <v>50040</v>
      </c>
      <c r="K326" s="364">
        <v>59365</v>
      </c>
      <c r="L326" s="365">
        <v>0</v>
      </c>
    </row>
    <row r="327" spans="2:12" ht="15">
      <c r="B327" s="539" t="s">
        <v>222</v>
      </c>
      <c r="C327" s="362">
        <v>149720</v>
      </c>
      <c r="D327" s="368">
        <v>5458</v>
      </c>
      <c r="E327" s="364">
        <v>2439</v>
      </c>
      <c r="F327" s="364">
        <v>2869</v>
      </c>
      <c r="G327" s="365">
        <v>150</v>
      </c>
      <c r="H327" s="362">
        <v>144262</v>
      </c>
      <c r="I327" s="364">
        <v>23092</v>
      </c>
      <c r="J327" s="364">
        <v>51892</v>
      </c>
      <c r="K327" s="364">
        <v>69278</v>
      </c>
      <c r="L327" s="365">
        <v>0</v>
      </c>
    </row>
    <row r="328" spans="2:12" ht="15">
      <c r="B328" s="539" t="s">
        <v>223</v>
      </c>
      <c r="C328" s="362">
        <v>153399</v>
      </c>
      <c r="D328" s="362">
        <v>6080</v>
      </c>
      <c r="E328" s="367">
        <v>2594</v>
      </c>
      <c r="F328" s="367">
        <v>3091</v>
      </c>
      <c r="G328" s="362">
        <v>395</v>
      </c>
      <c r="H328" s="362">
        <v>147319</v>
      </c>
      <c r="I328" s="362">
        <v>23819</v>
      </c>
      <c r="J328" s="362">
        <v>53822</v>
      </c>
      <c r="K328" s="362">
        <v>69678</v>
      </c>
      <c r="L328" s="362">
        <v>0</v>
      </c>
    </row>
    <row r="329" spans="2:12" ht="15">
      <c r="B329" s="540" t="s">
        <v>224</v>
      </c>
      <c r="C329" s="362">
        <v>149250</v>
      </c>
      <c r="D329" s="368">
        <v>6348</v>
      </c>
      <c r="E329" s="364">
        <v>2566</v>
      </c>
      <c r="F329" s="364">
        <v>3493</v>
      </c>
      <c r="G329" s="364">
        <v>289</v>
      </c>
      <c r="H329" s="367">
        <v>142902</v>
      </c>
      <c r="I329" s="364">
        <v>23916</v>
      </c>
      <c r="J329" s="364">
        <v>55460</v>
      </c>
      <c r="K329" s="364">
        <v>63526</v>
      </c>
      <c r="L329" s="365">
        <v>0</v>
      </c>
    </row>
    <row r="330" spans="2:12" ht="15">
      <c r="B330" s="540" t="s">
        <v>225</v>
      </c>
      <c r="C330" s="362">
        <v>152940</v>
      </c>
      <c r="D330" s="364">
        <v>5022</v>
      </c>
      <c r="E330" s="364">
        <v>2012</v>
      </c>
      <c r="F330" s="364">
        <v>2745</v>
      </c>
      <c r="G330" s="364">
        <v>265</v>
      </c>
      <c r="H330" s="364">
        <v>147918</v>
      </c>
      <c r="I330" s="364">
        <v>24712</v>
      </c>
      <c r="J330" s="364">
        <v>54026</v>
      </c>
      <c r="K330" s="364">
        <v>69180</v>
      </c>
      <c r="L330" s="365">
        <v>0</v>
      </c>
    </row>
    <row r="331" spans="2:12" ht="15">
      <c r="B331" s="540" t="s">
        <v>226</v>
      </c>
      <c r="C331" s="362">
        <v>151190</v>
      </c>
      <c r="D331" s="364">
        <v>5689</v>
      </c>
      <c r="E331" s="364">
        <v>2531</v>
      </c>
      <c r="F331" s="364">
        <v>2797</v>
      </c>
      <c r="G331" s="364">
        <v>361</v>
      </c>
      <c r="H331" s="364">
        <v>145501</v>
      </c>
      <c r="I331" s="364">
        <v>23209</v>
      </c>
      <c r="J331" s="364">
        <v>47260</v>
      </c>
      <c r="K331" s="364">
        <v>75032</v>
      </c>
      <c r="L331" s="365">
        <v>0</v>
      </c>
    </row>
    <row r="332" spans="2:12" ht="15">
      <c r="B332" s="541"/>
      <c r="C332" s="367"/>
      <c r="D332" s="367"/>
      <c r="E332" s="367"/>
      <c r="F332" s="367"/>
      <c r="G332" s="367"/>
      <c r="H332" s="367"/>
      <c r="I332" s="367"/>
      <c r="J332" s="367"/>
      <c r="K332" s="367"/>
      <c r="L332" s="362"/>
    </row>
    <row r="333" spans="2:12" ht="12.75">
      <c r="B333" s="542">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38"/>
      <c r="C334" s="375"/>
      <c r="D334" s="375"/>
      <c r="E334" s="375"/>
      <c r="F334" s="375"/>
      <c r="G334" s="375"/>
      <c r="H334" s="375"/>
      <c r="I334" s="375"/>
      <c r="J334" s="375"/>
      <c r="K334" s="375"/>
      <c r="L334" s="534"/>
    </row>
    <row r="335" spans="2:12" ht="12.75">
      <c r="B335" s="538"/>
      <c r="C335" s="1773" t="s">
        <v>239</v>
      </c>
      <c r="D335" s="1773"/>
      <c r="E335" s="1773"/>
      <c r="F335" s="1773"/>
      <c r="G335" s="1773"/>
      <c r="H335" s="1773"/>
      <c r="I335" s="1773"/>
      <c r="J335" s="1773"/>
      <c r="K335" s="1773"/>
      <c r="L335" s="1790"/>
    </row>
    <row r="336" spans="2:12" ht="12.75">
      <c r="B336" s="537"/>
      <c r="C336" s="375"/>
      <c r="D336" s="375"/>
      <c r="E336" s="375"/>
      <c r="F336" s="375"/>
      <c r="G336" s="375"/>
      <c r="H336" s="375"/>
      <c r="I336" s="375"/>
      <c r="J336" s="375"/>
      <c r="K336" s="375"/>
      <c r="L336" s="534"/>
    </row>
    <row r="337" spans="2:12" ht="12.75">
      <c r="B337" s="543" t="s">
        <v>215</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3" t="s">
        <v>216</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3" t="s">
        <v>217</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3" t="s">
        <v>218</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3" t="s">
        <v>219</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3" t="s">
        <v>220</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3" t="s">
        <v>221</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3" t="s">
        <v>222</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3" t="s">
        <v>223</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3" t="s">
        <v>224</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3" t="s">
        <v>225</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3" t="s">
        <v>226</v>
      </c>
      <c r="C348" s="362">
        <v>42944809</v>
      </c>
      <c r="D348" s="364">
        <v>283400</v>
      </c>
      <c r="E348" s="364">
        <v>82485</v>
      </c>
      <c r="F348" s="364">
        <v>159001</v>
      </c>
      <c r="G348" s="364">
        <v>41914</v>
      </c>
      <c r="H348" s="364">
        <v>42661409</v>
      </c>
      <c r="I348" s="364">
        <v>6025033</v>
      </c>
      <c r="J348" s="364">
        <v>12423933</v>
      </c>
      <c r="K348" s="364">
        <v>24212443</v>
      </c>
      <c r="L348" s="365"/>
    </row>
    <row r="349" spans="2:12" ht="12.75">
      <c r="B349" s="538"/>
      <c r="C349" s="367"/>
      <c r="D349" s="367"/>
      <c r="E349" s="367"/>
      <c r="F349" s="367"/>
      <c r="G349" s="367"/>
      <c r="H349" s="367"/>
      <c r="I349" s="367"/>
      <c r="J349" s="367"/>
      <c r="K349" s="367"/>
      <c r="L349" s="362"/>
    </row>
    <row r="350" spans="2:12" ht="12.75">
      <c r="B350" s="542">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4"/>
      <c r="C351" s="380"/>
      <c r="D351" s="380"/>
      <c r="E351" s="380"/>
      <c r="F351" s="380"/>
      <c r="G351" s="380"/>
      <c r="H351" s="380"/>
      <c r="I351" s="380"/>
      <c r="J351" s="380"/>
      <c r="K351" s="380"/>
      <c r="L351" s="535"/>
    </row>
    <row r="352" spans="2:12" ht="12.75" customHeight="1">
      <c r="B352" s="1781" t="s">
        <v>203</v>
      </c>
      <c r="C352" s="1756" t="s">
        <v>18</v>
      </c>
      <c r="D352" s="1756" t="s">
        <v>204</v>
      </c>
      <c r="E352" s="1758" t="s">
        <v>205</v>
      </c>
      <c r="F352" s="1759"/>
      <c r="G352" s="1760"/>
      <c r="H352" s="1761" t="s">
        <v>206</v>
      </c>
      <c r="I352" s="1763" t="s">
        <v>207</v>
      </c>
      <c r="J352" s="1764"/>
      <c r="K352" s="1764"/>
      <c r="L352" s="1777"/>
    </row>
    <row r="353" spans="2:12" ht="11.25" customHeight="1">
      <c r="B353" s="1782"/>
      <c r="C353" s="1757"/>
      <c r="D353" s="1757"/>
      <c r="E353" s="1783" t="s">
        <v>244</v>
      </c>
      <c r="F353" s="1786" t="s">
        <v>245</v>
      </c>
      <c r="G353" s="1786" t="s">
        <v>246</v>
      </c>
      <c r="H353" s="1762"/>
      <c r="I353" s="1766" t="s">
        <v>211</v>
      </c>
      <c r="J353" s="1766" t="s">
        <v>20</v>
      </c>
      <c r="K353" s="1756" t="s">
        <v>212</v>
      </c>
      <c r="L353" s="1766" t="s">
        <v>213</v>
      </c>
    </row>
    <row r="354" spans="2:12" ht="11.25" customHeight="1">
      <c r="B354" s="1782"/>
      <c r="C354" s="1757"/>
      <c r="D354" s="1757"/>
      <c r="E354" s="1784"/>
      <c r="F354" s="1788"/>
      <c r="G354" s="1788"/>
      <c r="H354" s="1762"/>
      <c r="I354" s="1769"/>
      <c r="J354" s="1769"/>
      <c r="K354" s="1770"/>
      <c r="L354" s="1769"/>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7"/>
      <c r="C356" s="375"/>
      <c r="D356" s="375"/>
      <c r="E356" s="375"/>
      <c r="F356" s="375"/>
      <c r="G356" s="375"/>
      <c r="H356" s="375"/>
      <c r="I356" s="375"/>
      <c r="J356" s="375"/>
      <c r="K356" s="375"/>
      <c r="L356" s="534"/>
    </row>
    <row r="357" spans="2:12" ht="12.75">
      <c r="B357" s="538"/>
      <c r="C357" s="1773" t="s">
        <v>240</v>
      </c>
      <c r="D357" s="1773"/>
      <c r="E357" s="1773"/>
      <c r="F357" s="1773"/>
      <c r="G357" s="1773"/>
      <c r="H357" s="1773"/>
      <c r="I357" s="1773"/>
      <c r="J357" s="1773"/>
      <c r="K357" s="1773"/>
      <c r="L357" s="1790"/>
    </row>
    <row r="358" spans="2:12" ht="12.75">
      <c r="B358" s="538"/>
      <c r="C358" s="385"/>
      <c r="D358" s="385"/>
      <c r="E358" s="385"/>
      <c r="F358" s="385"/>
      <c r="G358" s="385"/>
      <c r="H358" s="385"/>
      <c r="I358" s="385"/>
      <c r="J358" s="385"/>
      <c r="K358" s="385"/>
      <c r="L358" s="536"/>
    </row>
    <row r="359" spans="2:12" ht="12.75">
      <c r="B359" s="543" t="s">
        <v>215</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3" t="s">
        <v>216</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3" t="s">
        <v>217</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3" t="s">
        <v>218</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3" t="s">
        <v>219</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3" t="s">
        <v>220</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3" t="s">
        <v>221</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3" t="s">
        <v>222</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3" t="s">
        <v>223</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3" t="s">
        <v>224</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3" t="s">
        <v>225</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3" t="s">
        <v>226</v>
      </c>
      <c r="C370" s="362">
        <v>85505479</v>
      </c>
      <c r="D370" s="364">
        <v>488984</v>
      </c>
      <c r="E370" s="364">
        <v>146305</v>
      </c>
      <c r="F370" s="364">
        <v>270173</v>
      </c>
      <c r="G370" s="365">
        <v>72506</v>
      </c>
      <c r="H370" s="387">
        <v>85016495</v>
      </c>
      <c r="I370" s="364">
        <v>11957087</v>
      </c>
      <c r="J370" s="364">
        <v>25826194</v>
      </c>
      <c r="K370" s="364">
        <v>47233214</v>
      </c>
      <c r="L370" s="365"/>
      <c r="P370" s="547"/>
    </row>
    <row r="371" spans="2:16" ht="12.75">
      <c r="B371" s="543"/>
      <c r="C371" s="388"/>
      <c r="D371" s="325"/>
      <c r="E371" s="389"/>
      <c r="F371" s="389"/>
      <c r="G371" s="389"/>
      <c r="H371" s="325"/>
      <c r="I371" s="389"/>
      <c r="J371" s="389"/>
      <c r="K371" s="389"/>
      <c r="L371" s="389"/>
    </row>
    <row r="372" spans="2:16" ht="12.75">
      <c r="B372" s="542">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241</v>
      </c>
      <c r="G375" s="419"/>
      <c r="H375" s="419"/>
      <c r="I375" s="419"/>
      <c r="J375" s="419"/>
      <c r="K375" s="419"/>
      <c r="L375" s="419"/>
    </row>
    <row r="376" spans="2:16" ht="15.75">
      <c r="B376" s="399" t="s">
        <v>215</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216</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217</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218</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219</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220</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221</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222</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223</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224</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225</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226</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256</v>
      </c>
    </row>
    <row r="393" spans="2:12" ht="12.75" customHeight="1">
      <c r="B393" s="1721" t="s">
        <v>203</v>
      </c>
      <c r="C393" s="1711" t="s">
        <v>18</v>
      </c>
      <c r="D393" s="1711" t="s">
        <v>204</v>
      </c>
      <c r="E393" s="1713" t="s">
        <v>205</v>
      </c>
      <c r="F393" s="1714"/>
      <c r="G393" s="1715"/>
      <c r="H393" s="1716" t="s">
        <v>206</v>
      </c>
      <c r="I393" s="1713" t="s">
        <v>207</v>
      </c>
      <c r="J393" s="1714"/>
      <c r="K393" s="1714"/>
      <c r="L393" s="1715"/>
    </row>
    <row r="394" spans="2:12" ht="11.25" customHeight="1">
      <c r="B394" s="1722"/>
      <c r="C394" s="1712"/>
      <c r="D394" s="1712"/>
      <c r="E394" s="1792" t="s">
        <v>244</v>
      </c>
      <c r="F394" s="1794" t="s">
        <v>245</v>
      </c>
      <c r="G394" s="1794" t="s">
        <v>246</v>
      </c>
      <c r="H394" s="1717"/>
      <c r="I394" s="1721" t="s">
        <v>211</v>
      </c>
      <c r="J394" s="1721" t="s">
        <v>20</v>
      </c>
      <c r="K394" s="1711" t="s">
        <v>212</v>
      </c>
      <c r="L394" s="1721" t="s">
        <v>213</v>
      </c>
    </row>
    <row r="395" spans="2:12" ht="11.25" customHeight="1">
      <c r="B395" s="1722"/>
      <c r="C395" s="1712"/>
      <c r="D395" s="1712"/>
      <c r="E395" s="1793"/>
      <c r="F395" s="1795"/>
      <c r="G395" s="1795"/>
      <c r="H395" s="1717"/>
      <c r="I395" s="1722"/>
      <c r="J395" s="1722"/>
      <c r="K395" s="1712"/>
      <c r="L395" s="1723"/>
    </row>
    <row r="396" spans="2:12" ht="12.75">
      <c r="B396" s="502">
        <v>0</v>
      </c>
      <c r="C396" s="501">
        <v>1</v>
      </c>
      <c r="D396" s="501">
        <v>2</v>
      </c>
      <c r="E396" s="502">
        <v>3</v>
      </c>
      <c r="F396" s="502">
        <v>4</v>
      </c>
      <c r="G396" s="501">
        <v>5</v>
      </c>
      <c r="H396" s="501">
        <v>6</v>
      </c>
      <c r="I396" s="501">
        <v>7</v>
      </c>
      <c r="J396" s="501">
        <v>8</v>
      </c>
      <c r="K396" s="503">
        <v>9</v>
      </c>
      <c r="L396" s="501">
        <v>10</v>
      </c>
    </row>
    <row r="397" spans="2:12" ht="12.75">
      <c r="B397" s="524"/>
      <c r="C397" s="504"/>
      <c r="D397" s="504"/>
      <c r="E397" s="504"/>
      <c r="F397" s="504"/>
      <c r="G397" s="504"/>
      <c r="H397" s="504"/>
      <c r="I397" s="504"/>
      <c r="J397" s="504"/>
      <c r="K397" s="504"/>
      <c r="L397" s="529"/>
    </row>
    <row r="398" spans="2:12" ht="14.25">
      <c r="B398" s="525"/>
      <c r="C398" s="1707" t="s">
        <v>214</v>
      </c>
      <c r="D398" s="1707"/>
      <c r="E398" s="1707"/>
      <c r="F398" s="1707"/>
      <c r="G398" s="1707"/>
      <c r="H398" s="1707"/>
      <c r="I398" s="1707"/>
      <c r="J398" s="1707"/>
      <c r="K398" s="1707"/>
      <c r="L398" s="1791"/>
    </row>
    <row r="399" spans="2:12" ht="12.75">
      <c r="B399" s="524"/>
      <c r="C399" s="504"/>
      <c r="D399" s="504"/>
      <c r="E399" s="504"/>
      <c r="F399" s="504"/>
      <c r="G399" s="504"/>
      <c r="H399" s="504"/>
      <c r="I399" s="504"/>
      <c r="J399" s="504"/>
      <c r="K399" s="504"/>
      <c r="L399" s="529"/>
    </row>
    <row r="400" spans="2:12" ht="12.75">
      <c r="B400" s="526" t="s">
        <v>215</v>
      </c>
      <c r="C400" s="505">
        <f t="shared" ref="C400:C406" si="10">SUM(D400+H400)</f>
        <v>142019</v>
      </c>
      <c r="D400" s="505">
        <v>5112</v>
      </c>
      <c r="E400" s="505">
        <v>2410</v>
      </c>
      <c r="F400" s="505">
        <v>2274</v>
      </c>
      <c r="G400" s="505">
        <v>428</v>
      </c>
      <c r="H400" s="505">
        <v>136907</v>
      </c>
      <c r="I400" s="505">
        <v>21885</v>
      </c>
      <c r="J400" s="505">
        <v>43909</v>
      </c>
      <c r="K400" s="505">
        <v>71113</v>
      </c>
      <c r="L400" s="508">
        <v>0</v>
      </c>
    </row>
    <row r="401" spans="2:12" ht="12.75">
      <c r="B401" s="526" t="s">
        <v>216</v>
      </c>
      <c r="C401" s="505">
        <f t="shared" si="10"/>
        <v>137800</v>
      </c>
      <c r="D401" s="505">
        <v>4709</v>
      </c>
      <c r="E401" s="505">
        <v>2035</v>
      </c>
      <c r="F401" s="505">
        <v>2318</v>
      </c>
      <c r="G401" s="505">
        <v>356</v>
      </c>
      <c r="H401" s="505">
        <v>133091</v>
      </c>
      <c r="I401" s="505">
        <v>22712</v>
      </c>
      <c r="J401" s="505">
        <v>41741</v>
      </c>
      <c r="K401" s="505">
        <v>68638</v>
      </c>
      <c r="L401" s="508">
        <v>0</v>
      </c>
    </row>
    <row r="402" spans="2:12" ht="12.75">
      <c r="B402" s="526" t="s">
        <v>217</v>
      </c>
      <c r="C402" s="505">
        <f t="shared" si="10"/>
        <v>169805</v>
      </c>
      <c r="D402" s="506">
        <v>5406</v>
      </c>
      <c r="E402" s="506">
        <v>2609</v>
      </c>
      <c r="F402" s="506">
        <v>2592</v>
      </c>
      <c r="G402" s="507">
        <v>205</v>
      </c>
      <c r="H402" s="505">
        <v>164399</v>
      </c>
      <c r="I402" s="506">
        <v>28402</v>
      </c>
      <c r="J402" s="506">
        <v>50847</v>
      </c>
      <c r="K402" s="506">
        <v>85150</v>
      </c>
      <c r="L402" s="507">
        <v>0</v>
      </c>
    </row>
    <row r="403" spans="2:12" ht="12.75">
      <c r="B403" s="526" t="s">
        <v>218</v>
      </c>
      <c r="C403" s="505">
        <f t="shared" si="10"/>
        <v>143826</v>
      </c>
      <c r="D403" s="505">
        <v>5957</v>
      </c>
      <c r="E403" s="508">
        <v>3079</v>
      </c>
      <c r="F403" s="508">
        <v>2627</v>
      </c>
      <c r="G403" s="505">
        <v>251</v>
      </c>
      <c r="H403" s="505">
        <v>137869</v>
      </c>
      <c r="I403" s="505">
        <v>21774</v>
      </c>
      <c r="J403" s="505">
        <v>43335</v>
      </c>
      <c r="K403" s="505">
        <v>72760</v>
      </c>
      <c r="L403" s="508">
        <v>0</v>
      </c>
    </row>
    <row r="404" spans="2:12" ht="12.75">
      <c r="B404" s="526" t="s">
        <v>219</v>
      </c>
      <c r="C404" s="505">
        <f t="shared" si="10"/>
        <v>157519</v>
      </c>
      <c r="D404" s="530">
        <v>4757</v>
      </c>
      <c r="E404" s="481">
        <v>2322</v>
      </c>
      <c r="F404" s="483">
        <v>2142</v>
      </c>
      <c r="G404" s="483">
        <v>293</v>
      </c>
      <c r="H404" s="530">
        <v>152762</v>
      </c>
      <c r="I404" s="481">
        <v>24428</v>
      </c>
      <c r="J404" s="481">
        <v>42846</v>
      </c>
      <c r="K404" s="483">
        <v>85488</v>
      </c>
      <c r="L404" s="508">
        <v>0</v>
      </c>
    </row>
    <row r="405" spans="2:12" ht="12.75">
      <c r="B405" s="526" t="s">
        <v>220</v>
      </c>
      <c r="C405" s="505">
        <f t="shared" si="10"/>
        <v>167380</v>
      </c>
      <c r="D405" s="505">
        <v>5640</v>
      </c>
      <c r="E405" s="508">
        <v>2230</v>
      </c>
      <c r="F405" s="508">
        <v>3183</v>
      </c>
      <c r="G405" s="505">
        <v>227</v>
      </c>
      <c r="H405" s="505">
        <v>161740</v>
      </c>
      <c r="I405" s="505">
        <v>29820</v>
      </c>
      <c r="J405" s="505">
        <v>51196</v>
      </c>
      <c r="K405" s="505">
        <v>80724</v>
      </c>
      <c r="L405" s="508">
        <v>0</v>
      </c>
    </row>
    <row r="406" spans="2:12" ht="12.75">
      <c r="B406" s="526" t="s">
        <v>221</v>
      </c>
      <c r="C406" s="505">
        <f t="shared" si="10"/>
        <v>171735</v>
      </c>
      <c r="D406" s="531">
        <v>5424</v>
      </c>
      <c r="E406" s="506">
        <v>2254</v>
      </c>
      <c r="F406" s="507">
        <v>2901</v>
      </c>
      <c r="G406" s="507">
        <v>269</v>
      </c>
      <c r="H406" s="505">
        <v>166311</v>
      </c>
      <c r="I406" s="506">
        <v>29103</v>
      </c>
      <c r="J406" s="506">
        <v>53333</v>
      </c>
      <c r="K406" s="506">
        <v>83875</v>
      </c>
      <c r="L406" s="507">
        <v>0</v>
      </c>
    </row>
    <row r="407" spans="2:12" ht="12.75">
      <c r="B407" s="526" t="s">
        <v>222</v>
      </c>
      <c r="C407" s="505">
        <v>169404</v>
      </c>
      <c r="D407" s="531">
        <v>5064</v>
      </c>
      <c r="E407" s="506">
        <v>2316</v>
      </c>
      <c r="F407" s="506">
        <v>2611</v>
      </c>
      <c r="G407" s="507">
        <v>137</v>
      </c>
      <c r="H407" s="505">
        <v>164340</v>
      </c>
      <c r="I407" s="506">
        <v>25228</v>
      </c>
      <c r="J407" s="506">
        <v>52498</v>
      </c>
      <c r="K407" s="506">
        <v>86614</v>
      </c>
      <c r="L407" s="507">
        <v>0</v>
      </c>
    </row>
    <row r="408" spans="2:12" ht="12.75">
      <c r="B408" s="526" t="s">
        <v>223</v>
      </c>
      <c r="C408" s="505">
        <v>172982</v>
      </c>
      <c r="D408" s="505">
        <v>6274</v>
      </c>
      <c r="E408" s="508">
        <v>2518</v>
      </c>
      <c r="F408" s="508">
        <v>3121</v>
      </c>
      <c r="G408" s="505">
        <v>635</v>
      </c>
      <c r="H408" s="505">
        <v>166708</v>
      </c>
      <c r="I408" s="505">
        <v>26444</v>
      </c>
      <c r="J408" s="505">
        <v>56017</v>
      </c>
      <c r="K408" s="505">
        <v>84247</v>
      </c>
      <c r="L408" s="508">
        <v>0</v>
      </c>
    </row>
    <row r="409" spans="2:12" ht="12.75">
      <c r="B409" s="526" t="s">
        <v>224</v>
      </c>
      <c r="C409" s="505">
        <v>178724</v>
      </c>
      <c r="D409" s="531">
        <v>5649</v>
      </c>
      <c r="E409" s="506">
        <v>2339</v>
      </c>
      <c r="F409" s="506">
        <v>2939</v>
      </c>
      <c r="G409" s="506">
        <v>371</v>
      </c>
      <c r="H409" s="508">
        <v>173075</v>
      </c>
      <c r="I409" s="506">
        <v>27983</v>
      </c>
      <c r="J409" s="506">
        <v>60272</v>
      </c>
      <c r="K409" s="506">
        <v>84820</v>
      </c>
      <c r="L409" s="507">
        <v>0</v>
      </c>
    </row>
    <row r="410" spans="2:12" ht="12.75">
      <c r="B410" s="526" t="s">
        <v>225</v>
      </c>
      <c r="C410" s="505">
        <f>SUM(D410+H410)</f>
        <v>169376</v>
      </c>
      <c r="D410" s="506">
        <v>4663</v>
      </c>
      <c r="E410" s="506">
        <v>2074</v>
      </c>
      <c r="F410" s="506">
        <v>2336</v>
      </c>
      <c r="G410" s="506">
        <v>253</v>
      </c>
      <c r="H410" s="506">
        <v>164713</v>
      </c>
      <c r="I410" s="506">
        <v>26084</v>
      </c>
      <c r="J410" s="506">
        <v>57837</v>
      </c>
      <c r="K410" s="506">
        <v>80792</v>
      </c>
      <c r="L410" s="506">
        <v>0</v>
      </c>
    </row>
    <row r="411" spans="2:12" ht="12.75">
      <c r="B411" s="526" t="s">
        <v>226</v>
      </c>
      <c r="C411" s="505">
        <f>SUM(D411+H411)</f>
        <v>152498</v>
      </c>
      <c r="D411" s="506">
        <v>5089</v>
      </c>
      <c r="E411" s="506">
        <v>2321</v>
      </c>
      <c r="F411" s="506">
        <v>2452</v>
      </c>
      <c r="G411" s="506">
        <v>316</v>
      </c>
      <c r="H411" s="506">
        <v>147409</v>
      </c>
      <c r="I411" s="506">
        <v>22785</v>
      </c>
      <c r="J411" s="506">
        <v>48292</v>
      </c>
      <c r="K411" s="506">
        <v>76332</v>
      </c>
      <c r="L411" s="506">
        <v>0</v>
      </c>
    </row>
    <row r="412" spans="2:12" ht="15">
      <c r="B412" s="528"/>
      <c r="C412" s="508"/>
      <c r="D412" s="508"/>
      <c r="E412" s="508"/>
      <c r="F412" s="508"/>
      <c r="G412" s="508"/>
      <c r="H412" s="508"/>
      <c r="I412" s="508"/>
      <c r="J412" s="508"/>
      <c r="K412" s="508"/>
      <c r="L412" s="521"/>
    </row>
    <row r="413" spans="2:12" ht="12.75">
      <c r="B413" s="527">
        <v>2017</v>
      </c>
      <c r="C413" s="509">
        <f t="shared" ref="C413:K413" si="11">SUM(C400:C411)</f>
        <v>1933068</v>
      </c>
      <c r="D413" s="509">
        <f>SUM(D400:D411)</f>
        <v>63744</v>
      </c>
      <c r="E413" s="509">
        <f t="shared" si="11"/>
        <v>28507</v>
      </c>
      <c r="F413" s="509">
        <f t="shared" si="11"/>
        <v>31496</v>
      </c>
      <c r="G413" s="509">
        <f>SUM(G400:G411)</f>
        <v>3741</v>
      </c>
      <c r="H413" s="509">
        <f t="shared" si="11"/>
        <v>1869324</v>
      </c>
      <c r="I413" s="509">
        <f t="shared" si="11"/>
        <v>306648</v>
      </c>
      <c r="J413" s="509">
        <f t="shared" si="11"/>
        <v>602123</v>
      </c>
      <c r="K413" s="509">
        <f t="shared" si="11"/>
        <v>960553</v>
      </c>
      <c r="L413" s="509">
        <f>SUM(L400:L411)</f>
        <v>0</v>
      </c>
    </row>
    <row r="414" spans="2:12" ht="12.75">
      <c r="B414" s="525"/>
      <c r="C414" s="510"/>
      <c r="D414" s="510"/>
      <c r="E414" s="510"/>
      <c r="F414" s="510"/>
      <c r="G414" s="510"/>
      <c r="H414" s="510"/>
      <c r="I414" s="510"/>
      <c r="J414" s="510"/>
      <c r="K414" s="510"/>
      <c r="L414" s="522"/>
    </row>
    <row r="415" spans="2:12" ht="12.75">
      <c r="B415" s="525"/>
      <c r="C415" s="1705" t="s">
        <v>239</v>
      </c>
      <c r="D415" s="1705"/>
      <c r="E415" s="1705"/>
      <c r="F415" s="1705"/>
      <c r="G415" s="1705"/>
      <c r="H415" s="1705"/>
      <c r="I415" s="1705"/>
      <c r="J415" s="1705"/>
      <c r="K415" s="1705"/>
      <c r="L415" s="1796"/>
    </row>
    <row r="416" spans="2:12" ht="12.75">
      <c r="B416" s="524"/>
      <c r="C416" s="510"/>
      <c r="D416" s="510"/>
      <c r="E416" s="510"/>
      <c r="F416" s="510"/>
      <c r="G416" s="510"/>
      <c r="H416" s="510"/>
      <c r="I416" s="510"/>
      <c r="J416" s="510"/>
      <c r="K416" s="510"/>
      <c r="L416" s="522"/>
    </row>
    <row r="417" spans="2:12" ht="12.75">
      <c r="B417" s="526" t="s">
        <v>215</v>
      </c>
      <c r="C417" s="505">
        <f t="shared" ref="C417:C423" si="12">SUM(D417+H417)</f>
        <v>41284749</v>
      </c>
      <c r="D417" s="505">
        <v>258614</v>
      </c>
      <c r="E417" s="505">
        <v>82064</v>
      </c>
      <c r="F417" s="505">
        <v>124018</v>
      </c>
      <c r="G417" s="505">
        <v>52532</v>
      </c>
      <c r="H417" s="505">
        <v>41026135</v>
      </c>
      <c r="I417" s="505">
        <v>5754367</v>
      </c>
      <c r="J417" s="505">
        <v>11777688</v>
      </c>
      <c r="K417" s="505">
        <v>23494080</v>
      </c>
      <c r="L417" s="505">
        <v>0</v>
      </c>
    </row>
    <row r="418" spans="2:12" ht="12.75">
      <c r="B418" s="526" t="s">
        <v>216</v>
      </c>
      <c r="C418" s="505">
        <f t="shared" si="12"/>
        <v>39885929</v>
      </c>
      <c r="D418" s="505">
        <v>248053</v>
      </c>
      <c r="E418" s="505">
        <v>69467</v>
      </c>
      <c r="F418" s="505">
        <v>130095</v>
      </c>
      <c r="G418" s="505">
        <v>48491</v>
      </c>
      <c r="H418" s="505">
        <v>39637876</v>
      </c>
      <c r="I418" s="505">
        <v>5869144</v>
      </c>
      <c r="J418" s="505">
        <v>11348293</v>
      </c>
      <c r="K418" s="505">
        <v>22420439</v>
      </c>
      <c r="L418" s="505">
        <v>0</v>
      </c>
    </row>
    <row r="419" spans="2:12" ht="12.75">
      <c r="B419" s="526" t="s">
        <v>217</v>
      </c>
      <c r="C419" s="505">
        <f t="shared" si="12"/>
        <v>49565417</v>
      </c>
      <c r="D419" s="506">
        <v>279950</v>
      </c>
      <c r="E419" s="506">
        <v>90328</v>
      </c>
      <c r="F419" s="506">
        <v>159641</v>
      </c>
      <c r="G419" s="507">
        <v>29981</v>
      </c>
      <c r="H419" s="505">
        <v>49285467</v>
      </c>
      <c r="I419" s="506">
        <v>7544830</v>
      </c>
      <c r="J419" s="506">
        <v>13676720</v>
      </c>
      <c r="K419" s="506">
        <v>28063917</v>
      </c>
      <c r="L419" s="507">
        <v>0</v>
      </c>
    </row>
    <row r="420" spans="2:12" ht="12.75">
      <c r="B420" s="526" t="s">
        <v>218</v>
      </c>
      <c r="C420" s="505">
        <f t="shared" si="12"/>
        <v>41822512</v>
      </c>
      <c r="D420" s="505">
        <v>297950</v>
      </c>
      <c r="E420" s="508">
        <v>106177</v>
      </c>
      <c r="F420" s="508">
        <v>154822</v>
      </c>
      <c r="G420" s="505">
        <v>36951</v>
      </c>
      <c r="H420" s="505">
        <v>41524562</v>
      </c>
      <c r="I420" s="505">
        <v>5781070</v>
      </c>
      <c r="J420" s="505">
        <v>11588848</v>
      </c>
      <c r="K420" s="505">
        <v>24154644</v>
      </c>
      <c r="L420" s="505">
        <v>0</v>
      </c>
    </row>
    <row r="421" spans="2:12" ht="12.75">
      <c r="B421" s="526" t="s">
        <v>219</v>
      </c>
      <c r="C421" s="505">
        <f t="shared" si="12"/>
        <v>47073682</v>
      </c>
      <c r="D421" s="481">
        <v>258829</v>
      </c>
      <c r="E421" s="481">
        <v>84615</v>
      </c>
      <c r="F421" s="481">
        <v>129240</v>
      </c>
      <c r="G421" s="481">
        <v>44974</v>
      </c>
      <c r="H421" s="481">
        <v>46814853</v>
      </c>
      <c r="I421" s="481">
        <v>6502594</v>
      </c>
      <c r="J421" s="481">
        <v>11727296</v>
      </c>
      <c r="K421" s="481">
        <v>28584963</v>
      </c>
      <c r="L421" s="505">
        <v>0</v>
      </c>
    </row>
    <row r="422" spans="2:12" ht="12.75">
      <c r="B422" s="526" t="s">
        <v>220</v>
      </c>
      <c r="C422" s="505">
        <f t="shared" si="12"/>
        <v>48420690</v>
      </c>
      <c r="D422" s="505">
        <v>290566</v>
      </c>
      <c r="E422" s="508">
        <v>79673</v>
      </c>
      <c r="F422" s="508">
        <v>178876</v>
      </c>
      <c r="G422" s="505">
        <v>32017</v>
      </c>
      <c r="H422" s="505">
        <v>48130124</v>
      </c>
      <c r="I422" s="505">
        <v>7982252</v>
      </c>
      <c r="J422" s="505">
        <v>13825867</v>
      </c>
      <c r="K422" s="505">
        <v>26322005</v>
      </c>
      <c r="L422" s="505">
        <v>0</v>
      </c>
    </row>
    <row r="423" spans="2:12" ht="12.75">
      <c r="B423" s="526" t="s">
        <v>221</v>
      </c>
      <c r="C423" s="505">
        <f t="shared" si="12"/>
        <v>49583982</v>
      </c>
      <c r="D423" s="506">
        <v>288103</v>
      </c>
      <c r="E423" s="506">
        <v>81207</v>
      </c>
      <c r="F423" s="506">
        <v>167580</v>
      </c>
      <c r="G423" s="507">
        <v>39316</v>
      </c>
      <c r="H423" s="505">
        <v>49295879</v>
      </c>
      <c r="I423" s="506">
        <v>7692900</v>
      </c>
      <c r="J423" s="506">
        <v>14162171</v>
      </c>
      <c r="K423" s="506">
        <v>27440808</v>
      </c>
      <c r="L423" s="507">
        <v>0</v>
      </c>
    </row>
    <row r="424" spans="2:12" ht="12.75">
      <c r="B424" s="526" t="s">
        <v>222</v>
      </c>
      <c r="C424" s="505">
        <v>49308554</v>
      </c>
      <c r="D424" s="506">
        <v>248689</v>
      </c>
      <c r="E424" s="506">
        <v>84427</v>
      </c>
      <c r="F424" s="506">
        <v>146773</v>
      </c>
      <c r="G424" s="507">
        <v>17489</v>
      </c>
      <c r="H424" s="505">
        <v>49059865</v>
      </c>
      <c r="I424" s="506">
        <v>6595512</v>
      </c>
      <c r="J424" s="506">
        <v>13787237</v>
      </c>
      <c r="K424" s="506">
        <v>28677116</v>
      </c>
      <c r="L424" s="507">
        <v>0</v>
      </c>
    </row>
    <row r="425" spans="2:12" ht="12.75">
      <c r="B425" s="526" t="s">
        <v>223</v>
      </c>
      <c r="C425" s="505">
        <v>49438456</v>
      </c>
      <c r="D425" s="506">
        <v>345800</v>
      </c>
      <c r="E425" s="506">
        <v>89061</v>
      </c>
      <c r="F425" s="506">
        <v>167893</v>
      </c>
      <c r="G425" s="507">
        <v>88846</v>
      </c>
      <c r="H425" s="505">
        <v>49092656</v>
      </c>
      <c r="I425" s="506">
        <v>6815830</v>
      </c>
      <c r="J425" s="506">
        <v>14849864</v>
      </c>
      <c r="K425" s="506">
        <v>27426962</v>
      </c>
      <c r="L425" s="507">
        <v>0</v>
      </c>
    </row>
    <row r="426" spans="2:12" ht="12.75">
      <c r="B426" s="526" t="s">
        <v>224</v>
      </c>
      <c r="C426" s="505">
        <v>50346027</v>
      </c>
      <c r="D426" s="506">
        <v>295352</v>
      </c>
      <c r="E426" s="506">
        <v>84726</v>
      </c>
      <c r="F426" s="506">
        <v>167445</v>
      </c>
      <c r="G426" s="506">
        <v>43181</v>
      </c>
      <c r="H426" s="508">
        <v>50050675</v>
      </c>
      <c r="I426" s="506">
        <v>7132124</v>
      </c>
      <c r="J426" s="506">
        <v>15718038</v>
      </c>
      <c r="K426" s="506">
        <v>27200513</v>
      </c>
      <c r="L426" s="507">
        <v>0</v>
      </c>
    </row>
    <row r="427" spans="2:12" ht="12.75">
      <c r="B427" s="526" t="s">
        <v>225</v>
      </c>
      <c r="C427" s="505">
        <f>SUM(D427+H427)</f>
        <v>48798626</v>
      </c>
      <c r="D427" s="506">
        <v>261198</v>
      </c>
      <c r="E427" s="506">
        <v>70669</v>
      </c>
      <c r="F427" s="506">
        <v>148982</v>
      </c>
      <c r="G427" s="506">
        <v>41547</v>
      </c>
      <c r="H427" s="506">
        <v>48537428</v>
      </c>
      <c r="I427" s="506">
        <v>6751971</v>
      </c>
      <c r="J427" s="506">
        <v>15640889</v>
      </c>
      <c r="K427" s="506">
        <v>26144568</v>
      </c>
      <c r="L427" s="506">
        <v>0</v>
      </c>
    </row>
    <row r="428" spans="2:12" ht="12.75">
      <c r="B428" s="526" t="s">
        <v>226</v>
      </c>
      <c r="C428" s="505">
        <f>SUM(D428+H428)</f>
        <v>43494618</v>
      </c>
      <c r="D428" s="506">
        <v>256297</v>
      </c>
      <c r="E428" s="506">
        <v>77163</v>
      </c>
      <c r="F428" s="506">
        <v>143113</v>
      </c>
      <c r="G428" s="506">
        <v>36021</v>
      </c>
      <c r="H428" s="506">
        <v>43238321</v>
      </c>
      <c r="I428" s="506">
        <v>5912817</v>
      </c>
      <c r="J428" s="506">
        <v>12978598</v>
      </c>
      <c r="K428" s="506">
        <v>24346906</v>
      </c>
      <c r="L428" s="506">
        <v>0</v>
      </c>
    </row>
    <row r="429" spans="2:12" ht="12.75">
      <c r="B429" s="525"/>
      <c r="C429" s="508"/>
      <c r="D429" s="508"/>
      <c r="E429" s="508"/>
      <c r="F429" s="508"/>
      <c r="G429" s="508"/>
      <c r="H429" s="508"/>
      <c r="I429" s="508"/>
      <c r="J429" s="508"/>
      <c r="K429" s="508"/>
      <c r="L429" s="505"/>
    </row>
    <row r="430" spans="2:12" ht="12.75">
      <c r="B430" s="527">
        <v>2017</v>
      </c>
      <c r="C430" s="509">
        <f t="shared" ref="C430:L430" si="13">SUM(C417:C428)</f>
        <v>559023242</v>
      </c>
      <c r="D430" s="509">
        <f t="shared" si="13"/>
        <v>3329401</v>
      </c>
      <c r="E430" s="509">
        <f t="shared" si="13"/>
        <v>999577</v>
      </c>
      <c r="F430" s="509">
        <f t="shared" si="13"/>
        <v>1818478</v>
      </c>
      <c r="G430" s="509">
        <f t="shared" si="13"/>
        <v>511346</v>
      </c>
      <c r="H430" s="509">
        <f t="shared" si="13"/>
        <v>555693841</v>
      </c>
      <c r="I430" s="509">
        <f t="shared" si="13"/>
        <v>80335411</v>
      </c>
      <c r="J430" s="509">
        <f t="shared" si="13"/>
        <v>161081509</v>
      </c>
      <c r="K430" s="509">
        <f t="shared" si="13"/>
        <v>314276921</v>
      </c>
      <c r="L430" s="509">
        <f t="shared" si="13"/>
        <v>0</v>
      </c>
    </row>
    <row r="431" spans="2:12" ht="12.75">
      <c r="B431" s="511"/>
      <c r="C431" s="512"/>
      <c r="D431" s="512"/>
      <c r="E431" s="512"/>
      <c r="F431" s="512"/>
      <c r="G431" s="512"/>
      <c r="H431" s="512"/>
      <c r="I431" s="512"/>
      <c r="J431" s="512"/>
      <c r="K431" s="512"/>
      <c r="L431" s="512"/>
    </row>
    <row r="432" spans="2:12" ht="12.75" customHeight="1">
      <c r="B432" s="1797" t="s">
        <v>203</v>
      </c>
      <c r="C432" s="1711" t="s">
        <v>18</v>
      </c>
      <c r="D432" s="1711" t="s">
        <v>204</v>
      </c>
      <c r="E432" s="1713" t="s">
        <v>205</v>
      </c>
      <c r="F432" s="1714"/>
      <c r="G432" s="1715"/>
      <c r="H432" s="1716" t="s">
        <v>206</v>
      </c>
      <c r="I432" s="1718" t="s">
        <v>207</v>
      </c>
      <c r="J432" s="1719"/>
      <c r="K432" s="1719"/>
      <c r="L432" s="1799"/>
    </row>
    <row r="433" spans="2:12" ht="11.25" customHeight="1">
      <c r="B433" s="1798"/>
      <c r="C433" s="1712"/>
      <c r="D433" s="1712"/>
      <c r="E433" s="1792" t="s">
        <v>244</v>
      </c>
      <c r="F433" s="1794" t="s">
        <v>245</v>
      </c>
      <c r="G433" s="1794" t="s">
        <v>246</v>
      </c>
      <c r="H433" s="1717"/>
      <c r="I433" s="1721" t="s">
        <v>211</v>
      </c>
      <c r="J433" s="1721" t="s">
        <v>20</v>
      </c>
      <c r="K433" s="1711" t="s">
        <v>212</v>
      </c>
      <c r="L433" s="1721" t="s">
        <v>213</v>
      </c>
    </row>
    <row r="434" spans="2:12" ht="11.25" customHeight="1">
      <c r="B434" s="1798"/>
      <c r="C434" s="1712"/>
      <c r="D434" s="1712"/>
      <c r="E434" s="1793"/>
      <c r="F434" s="1795"/>
      <c r="G434" s="1795"/>
      <c r="H434" s="1717"/>
      <c r="I434" s="1723"/>
      <c r="J434" s="1723"/>
      <c r="K434" s="1800"/>
      <c r="L434" s="1723"/>
    </row>
    <row r="435" spans="2:12" ht="12.75">
      <c r="B435" s="502">
        <v>0</v>
      </c>
      <c r="C435" s="513">
        <v>1</v>
      </c>
      <c r="D435" s="513">
        <v>2</v>
      </c>
      <c r="E435" s="514">
        <v>3</v>
      </c>
      <c r="F435" s="514">
        <v>4</v>
      </c>
      <c r="G435" s="513">
        <v>5</v>
      </c>
      <c r="H435" s="513">
        <v>6</v>
      </c>
      <c r="I435" s="513">
        <v>7</v>
      </c>
      <c r="J435" s="513">
        <v>8</v>
      </c>
      <c r="K435" s="513">
        <v>9</v>
      </c>
      <c r="L435" s="513">
        <v>10</v>
      </c>
    </row>
    <row r="436" spans="2:12" ht="12.75">
      <c r="B436" s="524"/>
      <c r="C436" s="510"/>
      <c r="D436" s="510"/>
      <c r="E436" s="510"/>
      <c r="F436" s="510"/>
      <c r="G436" s="510"/>
      <c r="H436" s="510"/>
      <c r="I436" s="510"/>
      <c r="J436" s="510"/>
      <c r="K436" s="510"/>
      <c r="L436" s="522"/>
    </row>
    <row r="437" spans="2:12" ht="12.75">
      <c r="B437" s="525"/>
      <c r="C437" s="1705" t="s">
        <v>240</v>
      </c>
      <c r="D437" s="1705"/>
      <c r="E437" s="1705"/>
      <c r="F437" s="1705"/>
      <c r="G437" s="1705"/>
      <c r="H437" s="1705"/>
      <c r="I437" s="1705"/>
      <c r="J437" s="1705"/>
      <c r="K437" s="1705"/>
      <c r="L437" s="1796"/>
    </row>
    <row r="438" spans="2:12" ht="12.75">
      <c r="B438" s="525"/>
      <c r="C438" s="515"/>
      <c r="D438" s="515"/>
      <c r="E438" s="515"/>
      <c r="F438" s="515"/>
      <c r="G438" s="515"/>
      <c r="H438" s="515"/>
      <c r="I438" s="515"/>
      <c r="J438" s="515"/>
      <c r="K438" s="515"/>
      <c r="L438" s="523"/>
    </row>
    <row r="439" spans="2:12" ht="12.75">
      <c r="B439" s="526" t="s">
        <v>215</v>
      </c>
      <c r="C439" s="505">
        <f t="shared" ref="C439:C445" si="14">SUM(D439+H439)</f>
        <v>82047763</v>
      </c>
      <c r="D439" s="505">
        <v>445114</v>
      </c>
      <c r="E439" s="505">
        <v>144107</v>
      </c>
      <c r="F439" s="505">
        <v>212420</v>
      </c>
      <c r="G439" s="505">
        <v>88587</v>
      </c>
      <c r="H439" s="505">
        <v>81602649</v>
      </c>
      <c r="I439" s="505">
        <v>11433324</v>
      </c>
      <c r="J439" s="505">
        <v>24279425</v>
      </c>
      <c r="K439" s="505">
        <v>45889900</v>
      </c>
      <c r="L439" s="505">
        <v>0</v>
      </c>
    </row>
    <row r="440" spans="2:12" ht="12.75">
      <c r="B440" s="526" t="s">
        <v>216</v>
      </c>
      <c r="C440" s="505">
        <f t="shared" si="14"/>
        <v>79287813</v>
      </c>
      <c r="D440" s="505">
        <v>431200</v>
      </c>
      <c r="E440" s="505">
        <v>121487</v>
      </c>
      <c r="F440" s="505">
        <v>225727</v>
      </c>
      <c r="G440" s="505">
        <v>83986</v>
      </c>
      <c r="H440" s="505">
        <v>78856613</v>
      </c>
      <c r="I440" s="505">
        <v>11712359</v>
      </c>
      <c r="J440" s="505">
        <v>23159515</v>
      </c>
      <c r="K440" s="505">
        <v>43984739</v>
      </c>
      <c r="L440" s="505">
        <v>0</v>
      </c>
    </row>
    <row r="441" spans="2:12" ht="12.75">
      <c r="B441" s="526" t="s">
        <v>217</v>
      </c>
      <c r="C441" s="505">
        <f t="shared" si="14"/>
        <v>98808454</v>
      </c>
      <c r="D441" s="506">
        <v>475895</v>
      </c>
      <c r="E441" s="506">
        <v>153902</v>
      </c>
      <c r="F441" s="506">
        <v>271849</v>
      </c>
      <c r="G441" s="507">
        <v>50144</v>
      </c>
      <c r="H441" s="505">
        <v>98332559</v>
      </c>
      <c r="I441" s="506">
        <v>15012576</v>
      </c>
      <c r="J441" s="506">
        <v>28202934</v>
      </c>
      <c r="K441" s="506">
        <v>55117049</v>
      </c>
      <c r="L441" s="507">
        <v>0</v>
      </c>
    </row>
    <row r="442" spans="2:12" ht="12.75">
      <c r="B442" s="526" t="s">
        <v>218</v>
      </c>
      <c r="C442" s="505">
        <f t="shared" si="14"/>
        <v>83378440</v>
      </c>
      <c r="D442" s="505">
        <v>506953</v>
      </c>
      <c r="E442" s="508">
        <v>180973</v>
      </c>
      <c r="F442" s="508">
        <v>263009</v>
      </c>
      <c r="G442" s="508">
        <v>62971</v>
      </c>
      <c r="H442" s="505">
        <v>82871487</v>
      </c>
      <c r="I442" s="508">
        <v>11495417</v>
      </c>
      <c r="J442" s="508">
        <v>23956645</v>
      </c>
      <c r="K442" s="508">
        <v>47419425</v>
      </c>
      <c r="L442" s="508">
        <v>0</v>
      </c>
    </row>
    <row r="443" spans="2:12" ht="12.75">
      <c r="B443" s="526" t="s">
        <v>219</v>
      </c>
      <c r="C443" s="505">
        <f t="shared" si="14"/>
        <v>93901078</v>
      </c>
      <c r="D443" s="481">
        <v>444824</v>
      </c>
      <c r="E443" s="481">
        <v>145798</v>
      </c>
      <c r="F443" s="481">
        <v>221921</v>
      </c>
      <c r="G443" s="481">
        <v>77105</v>
      </c>
      <c r="H443" s="481">
        <v>93456254</v>
      </c>
      <c r="I443" s="482">
        <v>12989301</v>
      </c>
      <c r="J443" s="481">
        <v>24252314</v>
      </c>
      <c r="K443" s="481">
        <v>56214639</v>
      </c>
      <c r="L443" s="483">
        <v>0</v>
      </c>
    </row>
    <row r="444" spans="2:12" ht="12.75">
      <c r="B444" s="526" t="s">
        <v>220</v>
      </c>
      <c r="C444" s="505">
        <f t="shared" si="14"/>
        <v>97715871</v>
      </c>
      <c r="D444" s="505">
        <v>501090</v>
      </c>
      <c r="E444" s="508">
        <v>136122</v>
      </c>
      <c r="F444" s="508">
        <v>308716</v>
      </c>
      <c r="G444" s="508">
        <v>56252</v>
      </c>
      <c r="H444" s="505">
        <v>97214781</v>
      </c>
      <c r="I444" s="508">
        <v>15895397</v>
      </c>
      <c r="J444" s="508">
        <v>28478797</v>
      </c>
      <c r="K444" s="508">
        <v>52840587</v>
      </c>
      <c r="L444" s="508">
        <v>0</v>
      </c>
    </row>
    <row r="445" spans="2:12" ht="12.75">
      <c r="B445" s="526" t="s">
        <v>221</v>
      </c>
      <c r="C445" s="505">
        <f t="shared" si="14"/>
        <v>99467079</v>
      </c>
      <c r="D445" s="506">
        <v>496753</v>
      </c>
      <c r="E445" s="506">
        <v>139368</v>
      </c>
      <c r="F445" s="506">
        <v>288296</v>
      </c>
      <c r="G445" s="507">
        <v>69089</v>
      </c>
      <c r="H445" s="505">
        <v>98970326</v>
      </c>
      <c r="I445" s="506">
        <v>15406513</v>
      </c>
      <c r="J445" s="506">
        <v>29584265</v>
      </c>
      <c r="K445" s="506">
        <v>53979548</v>
      </c>
      <c r="L445" s="507">
        <v>0</v>
      </c>
    </row>
    <row r="446" spans="2:12" ht="12.75">
      <c r="B446" s="526" t="s">
        <v>222</v>
      </c>
      <c r="C446" s="505">
        <v>98783442</v>
      </c>
      <c r="D446" s="506">
        <v>431889</v>
      </c>
      <c r="E446" s="506">
        <v>146917</v>
      </c>
      <c r="F446" s="506">
        <v>253926</v>
      </c>
      <c r="G446" s="507">
        <v>31046</v>
      </c>
      <c r="H446" s="505">
        <v>98351553</v>
      </c>
      <c r="I446" s="506">
        <v>13211629</v>
      </c>
      <c r="J446" s="506">
        <v>28906546</v>
      </c>
      <c r="K446" s="506">
        <v>56233378</v>
      </c>
      <c r="L446" s="507">
        <v>0</v>
      </c>
    </row>
    <row r="447" spans="2:12" ht="12.75">
      <c r="B447" s="526" t="s">
        <v>223</v>
      </c>
      <c r="C447" s="505">
        <v>99441068</v>
      </c>
      <c r="D447" s="505">
        <v>604779</v>
      </c>
      <c r="E447" s="508">
        <v>156559</v>
      </c>
      <c r="F447" s="508">
        <v>296235</v>
      </c>
      <c r="G447" s="508">
        <v>151985</v>
      </c>
      <c r="H447" s="505">
        <v>98836289</v>
      </c>
      <c r="I447" s="508">
        <v>13738070</v>
      </c>
      <c r="J447" s="508">
        <v>31047650</v>
      </c>
      <c r="K447" s="508">
        <v>54050569</v>
      </c>
      <c r="L447" s="508">
        <v>0</v>
      </c>
    </row>
    <row r="448" spans="2:12" ht="12.75">
      <c r="B448" s="526" t="s">
        <v>224</v>
      </c>
      <c r="C448" s="505">
        <v>100815036</v>
      </c>
      <c r="D448" s="506">
        <v>512334</v>
      </c>
      <c r="E448" s="506">
        <v>145829</v>
      </c>
      <c r="F448" s="506">
        <v>290888</v>
      </c>
      <c r="G448" s="506">
        <v>75617</v>
      </c>
      <c r="H448" s="508">
        <v>100302702</v>
      </c>
      <c r="I448" s="506">
        <v>14244388</v>
      </c>
      <c r="J448" s="506">
        <v>32756234</v>
      </c>
      <c r="K448" s="506">
        <v>53302080</v>
      </c>
      <c r="L448" s="507">
        <v>0</v>
      </c>
    </row>
    <row r="449" spans="2:12" ht="12.75">
      <c r="B449" s="526" t="s">
        <v>225</v>
      </c>
      <c r="C449" s="505">
        <f>SUM(D449+H449)</f>
        <v>97522278</v>
      </c>
      <c r="D449" s="506">
        <v>455737</v>
      </c>
      <c r="E449" s="506">
        <v>125370</v>
      </c>
      <c r="F449" s="506">
        <v>259194</v>
      </c>
      <c r="G449" s="507">
        <v>71173</v>
      </c>
      <c r="H449" s="516">
        <v>97066541</v>
      </c>
      <c r="I449" s="506">
        <v>13496180</v>
      </c>
      <c r="J449" s="506">
        <v>32357917</v>
      </c>
      <c r="K449" s="506">
        <v>51212444</v>
      </c>
      <c r="L449" s="506">
        <v>0</v>
      </c>
    </row>
    <row r="450" spans="2:12" ht="12.75">
      <c r="B450" s="526" t="s">
        <v>226</v>
      </c>
      <c r="C450" s="505">
        <f>SUM(D450+H450)</f>
        <v>87972319</v>
      </c>
      <c r="D450" s="506">
        <v>449241</v>
      </c>
      <c r="E450" s="506">
        <v>137836</v>
      </c>
      <c r="F450" s="506">
        <v>249036</v>
      </c>
      <c r="G450" s="507">
        <v>62369</v>
      </c>
      <c r="H450" s="516">
        <v>87523078</v>
      </c>
      <c r="I450" s="506">
        <v>11823830</v>
      </c>
      <c r="J450" s="506">
        <v>26806394</v>
      </c>
      <c r="K450" s="506">
        <v>48892854</v>
      </c>
      <c r="L450" s="506">
        <v>0</v>
      </c>
    </row>
    <row r="451" spans="2:12" ht="12.75">
      <c r="B451" s="526"/>
      <c r="C451" s="517"/>
      <c r="D451" s="518"/>
      <c r="E451" s="519"/>
      <c r="F451" s="519"/>
      <c r="G451" s="519"/>
      <c r="H451" s="518"/>
      <c r="I451" s="519"/>
      <c r="J451" s="519"/>
      <c r="K451" s="519"/>
      <c r="L451" s="519"/>
    </row>
    <row r="452" spans="2:12" ht="12.75">
      <c r="B452" s="527">
        <v>2017</v>
      </c>
      <c r="C452" s="520">
        <f t="shared" ref="C452:K452" si="15">SUM(C439:C450)</f>
        <v>1119140641</v>
      </c>
      <c r="D452" s="520">
        <f t="shared" si="15"/>
        <v>5755809</v>
      </c>
      <c r="E452" s="520">
        <f t="shared" si="15"/>
        <v>1734268</v>
      </c>
      <c r="F452" s="520">
        <f t="shared" si="15"/>
        <v>3141217</v>
      </c>
      <c r="G452" s="520">
        <f t="shared" si="15"/>
        <v>880324</v>
      </c>
      <c r="H452" s="520">
        <f t="shared" si="15"/>
        <v>1113384832</v>
      </c>
      <c r="I452" s="520">
        <f t="shared" si="15"/>
        <v>160458984</v>
      </c>
      <c r="J452" s="520">
        <f t="shared" si="15"/>
        <v>333788636</v>
      </c>
      <c r="K452" s="520">
        <f t="shared" si="15"/>
        <v>619137212</v>
      </c>
      <c r="L452" s="520">
        <f>SUM(L439:L450)</f>
        <v>0</v>
      </c>
    </row>
    <row r="455" spans="2:12" ht="20.25" thickBot="1">
      <c r="B455" s="419"/>
      <c r="C455" s="419"/>
      <c r="D455" s="419"/>
      <c r="E455" s="419"/>
      <c r="F455" s="420" t="s">
        <v>241</v>
      </c>
      <c r="G455" s="419"/>
      <c r="H455" s="419"/>
      <c r="I455" s="419"/>
      <c r="J455" s="419"/>
      <c r="K455" s="419"/>
      <c r="L455" s="419"/>
    </row>
    <row r="456" spans="2:12" ht="15.75">
      <c r="B456" s="399" t="s">
        <v>215</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216</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217</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218</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219</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220</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221</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222</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223</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224</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225</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226</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274</v>
      </c>
    </row>
    <row r="474" spans="2:12" ht="18">
      <c r="B474" s="558"/>
      <c r="C474" s="558"/>
      <c r="D474" s="558"/>
      <c r="E474" s="558"/>
      <c r="F474" s="559" t="s">
        <v>202</v>
      </c>
      <c r="G474" s="558"/>
      <c r="H474" s="558"/>
      <c r="I474" s="558"/>
      <c r="J474" s="558"/>
      <c r="K474" s="558"/>
      <c r="L474" s="558"/>
    </row>
    <row r="475" spans="2:12" ht="12.75" customHeight="1">
      <c r="B475" s="1721" t="s">
        <v>203</v>
      </c>
      <c r="C475" s="1711" t="s">
        <v>18</v>
      </c>
      <c r="D475" s="1711" t="s">
        <v>204</v>
      </c>
      <c r="E475" s="1713" t="s">
        <v>205</v>
      </c>
      <c r="F475" s="1714"/>
      <c r="G475" s="1715"/>
      <c r="H475" s="1716" t="s">
        <v>206</v>
      </c>
      <c r="I475" s="1713" t="s">
        <v>207</v>
      </c>
      <c r="J475" s="1714"/>
      <c r="K475" s="1714"/>
      <c r="L475" s="1715"/>
    </row>
    <row r="476" spans="2:12" ht="11.25" customHeight="1">
      <c r="B476" s="1722"/>
      <c r="C476" s="1712"/>
      <c r="D476" s="1712"/>
      <c r="E476" s="1792" t="s">
        <v>244</v>
      </c>
      <c r="F476" s="1794" t="s">
        <v>245</v>
      </c>
      <c r="G476" s="1794" t="s">
        <v>246</v>
      </c>
      <c r="H476" s="1717"/>
      <c r="I476" s="1721" t="s">
        <v>211</v>
      </c>
      <c r="J476" s="1721" t="s">
        <v>20</v>
      </c>
      <c r="K476" s="1711" t="s">
        <v>212</v>
      </c>
      <c r="L476" s="1721" t="s">
        <v>213</v>
      </c>
    </row>
    <row r="477" spans="2:12" ht="11.25" customHeight="1">
      <c r="B477" s="1722"/>
      <c r="C477" s="1712"/>
      <c r="D477" s="1712"/>
      <c r="E477" s="1793"/>
      <c r="F477" s="1795"/>
      <c r="G477" s="1795"/>
      <c r="H477" s="1717"/>
      <c r="I477" s="1722"/>
      <c r="J477" s="1722"/>
      <c r="K477" s="1712"/>
      <c r="L477" s="1723"/>
    </row>
    <row r="478" spans="2:12" ht="12.75">
      <c r="B478" s="502">
        <v>0</v>
      </c>
      <c r="C478" s="501">
        <v>1</v>
      </c>
      <c r="D478" s="501">
        <v>2</v>
      </c>
      <c r="E478" s="502">
        <v>3</v>
      </c>
      <c r="F478" s="502">
        <v>4</v>
      </c>
      <c r="G478" s="501">
        <v>5</v>
      </c>
      <c r="H478" s="501">
        <v>6</v>
      </c>
      <c r="I478" s="501">
        <v>7</v>
      </c>
      <c r="J478" s="501">
        <v>8</v>
      </c>
      <c r="K478" s="503">
        <v>9</v>
      </c>
      <c r="L478" s="501">
        <v>10</v>
      </c>
    </row>
    <row r="479" spans="2:12" ht="12.75">
      <c r="B479" s="524"/>
      <c r="C479" s="504"/>
      <c r="D479" s="504"/>
      <c r="E479" s="504"/>
      <c r="F479" s="504"/>
      <c r="G479" s="504"/>
      <c r="H479" s="504"/>
      <c r="I479" s="504"/>
      <c r="J479" s="504"/>
      <c r="K479" s="504"/>
      <c r="L479" s="529"/>
    </row>
    <row r="480" spans="2:12" ht="14.25">
      <c r="B480" s="525"/>
      <c r="C480" s="1707" t="s">
        <v>214</v>
      </c>
      <c r="D480" s="1707"/>
      <c r="E480" s="1707"/>
      <c r="F480" s="1707"/>
      <c r="G480" s="1707"/>
      <c r="H480" s="1707"/>
      <c r="I480" s="1707"/>
      <c r="J480" s="1707"/>
      <c r="K480" s="1707"/>
      <c r="L480" s="1791"/>
    </row>
    <row r="481" spans="2:12" ht="12.75">
      <c r="B481" s="524"/>
      <c r="C481" s="504"/>
      <c r="D481" s="504"/>
      <c r="E481" s="504"/>
      <c r="F481" s="504"/>
      <c r="G481" s="504"/>
      <c r="H481" s="504"/>
      <c r="I481" s="504"/>
      <c r="J481" s="504"/>
      <c r="K481" s="504"/>
      <c r="L481" s="529"/>
    </row>
    <row r="482" spans="2:12" ht="15">
      <c r="B482" s="560" t="s">
        <v>215</v>
      </c>
      <c r="C482" s="505">
        <f t="shared" ref="C482:C488" si="18">SUM(D482+H482)</f>
        <v>153311</v>
      </c>
      <c r="D482" s="505">
        <v>4907</v>
      </c>
      <c r="E482" s="505">
        <v>2376</v>
      </c>
      <c r="F482" s="505">
        <v>2183</v>
      </c>
      <c r="G482" s="505">
        <v>348</v>
      </c>
      <c r="H482" s="505">
        <v>148404</v>
      </c>
      <c r="I482" s="505">
        <v>23209</v>
      </c>
      <c r="J482" s="505">
        <v>48538</v>
      </c>
      <c r="K482" s="505">
        <v>76657</v>
      </c>
      <c r="L482" s="505">
        <v>0</v>
      </c>
    </row>
    <row r="483" spans="2:12" ht="15">
      <c r="B483" s="560" t="s">
        <v>216</v>
      </c>
      <c r="C483" s="505">
        <f t="shared" si="18"/>
        <v>149700</v>
      </c>
      <c r="D483" s="505">
        <v>4276</v>
      </c>
      <c r="E483" s="505">
        <v>1971</v>
      </c>
      <c r="F483" s="505">
        <v>2099</v>
      </c>
      <c r="G483" s="505">
        <v>206</v>
      </c>
      <c r="H483" s="505">
        <v>145424</v>
      </c>
      <c r="I483" s="505">
        <v>23853</v>
      </c>
      <c r="J483" s="505">
        <v>43685</v>
      </c>
      <c r="K483" s="505">
        <v>77886</v>
      </c>
      <c r="L483" s="505">
        <v>0</v>
      </c>
    </row>
    <row r="484" spans="2:12" ht="15">
      <c r="B484" s="560" t="s">
        <v>217</v>
      </c>
      <c r="C484" s="505">
        <f t="shared" si="18"/>
        <v>176360</v>
      </c>
      <c r="D484" s="506">
        <v>5618</v>
      </c>
      <c r="E484" s="506">
        <v>2663</v>
      </c>
      <c r="F484" s="506">
        <v>2694</v>
      </c>
      <c r="G484" s="507">
        <v>261</v>
      </c>
      <c r="H484" s="505">
        <v>170742</v>
      </c>
      <c r="I484" s="506">
        <v>27174</v>
      </c>
      <c r="J484" s="506">
        <v>52139</v>
      </c>
      <c r="K484" s="506">
        <v>91429</v>
      </c>
      <c r="L484" s="507">
        <v>0</v>
      </c>
    </row>
    <row r="485" spans="2:12" ht="15">
      <c r="B485" s="560" t="s">
        <v>218</v>
      </c>
      <c r="C485" s="505">
        <f t="shared" si="18"/>
        <v>152257</v>
      </c>
      <c r="D485" s="505">
        <v>4644</v>
      </c>
      <c r="E485" s="508">
        <v>2428</v>
      </c>
      <c r="F485" s="508">
        <v>2008</v>
      </c>
      <c r="G485" s="505">
        <v>208</v>
      </c>
      <c r="H485" s="505">
        <v>147613</v>
      </c>
      <c r="I485" s="505">
        <v>23760</v>
      </c>
      <c r="J485" s="505">
        <v>44089</v>
      </c>
      <c r="K485" s="505">
        <v>79764</v>
      </c>
      <c r="L485" s="505">
        <v>0</v>
      </c>
    </row>
    <row r="486" spans="2:12" ht="15">
      <c r="B486" s="560" t="s">
        <v>219</v>
      </c>
      <c r="C486" s="505">
        <f t="shared" si="18"/>
        <v>162957</v>
      </c>
      <c r="D486" s="530">
        <v>4436</v>
      </c>
      <c r="E486" s="481">
        <v>1879</v>
      </c>
      <c r="F486" s="483">
        <v>2351</v>
      </c>
      <c r="G486" s="483">
        <v>206</v>
      </c>
      <c r="H486" s="530">
        <v>158521</v>
      </c>
      <c r="I486" s="481">
        <v>25665</v>
      </c>
      <c r="J486" s="481">
        <v>43148</v>
      </c>
      <c r="K486" s="483">
        <v>89708</v>
      </c>
      <c r="L486" s="505">
        <v>0</v>
      </c>
    </row>
    <row r="487" spans="2:12" ht="15">
      <c r="B487" s="560" t="s">
        <v>220</v>
      </c>
      <c r="C487" s="505">
        <f t="shared" si="18"/>
        <v>181713</v>
      </c>
      <c r="D487" s="505">
        <v>5439</v>
      </c>
      <c r="E487" s="508">
        <v>2129</v>
      </c>
      <c r="F487" s="508">
        <v>3088</v>
      </c>
      <c r="G487" s="505">
        <v>222</v>
      </c>
      <c r="H487" s="505">
        <v>176274</v>
      </c>
      <c r="I487" s="505">
        <v>31296</v>
      </c>
      <c r="J487" s="505">
        <v>51302</v>
      </c>
      <c r="K487" s="505">
        <v>93676</v>
      </c>
      <c r="L487" s="505">
        <v>0</v>
      </c>
    </row>
    <row r="488" spans="2:12" ht="15">
      <c r="B488" s="560" t="s">
        <v>221</v>
      </c>
      <c r="C488" s="505">
        <f t="shared" si="18"/>
        <v>167840</v>
      </c>
      <c r="D488" s="531">
        <v>5002</v>
      </c>
      <c r="E488" s="506">
        <v>2060</v>
      </c>
      <c r="F488" s="507">
        <v>2632</v>
      </c>
      <c r="G488" s="507">
        <v>310</v>
      </c>
      <c r="H488" s="505">
        <v>162838</v>
      </c>
      <c r="I488" s="506">
        <v>28780</v>
      </c>
      <c r="J488" s="506">
        <v>54814</v>
      </c>
      <c r="K488" s="506">
        <v>79244</v>
      </c>
      <c r="L488" s="507">
        <v>0</v>
      </c>
    </row>
    <row r="489" spans="2:12" ht="15">
      <c r="B489" s="560" t="s">
        <v>222</v>
      </c>
      <c r="C489" s="505">
        <v>172228</v>
      </c>
      <c r="D489" s="531">
        <v>4825</v>
      </c>
      <c r="E489" s="506">
        <v>1907</v>
      </c>
      <c r="F489" s="506">
        <v>2589</v>
      </c>
      <c r="G489" s="507">
        <v>329</v>
      </c>
      <c r="H489" s="505">
        <v>167403</v>
      </c>
      <c r="I489" s="506">
        <v>26432</v>
      </c>
      <c r="J489" s="506">
        <v>56705</v>
      </c>
      <c r="K489" s="506">
        <v>84266</v>
      </c>
      <c r="L489" s="507">
        <v>0</v>
      </c>
    </row>
    <row r="490" spans="2:12" ht="15">
      <c r="B490" s="560" t="s">
        <v>223</v>
      </c>
      <c r="C490" s="505">
        <v>160101</v>
      </c>
      <c r="D490" s="505">
        <v>5229</v>
      </c>
      <c r="E490" s="508">
        <v>1936</v>
      </c>
      <c r="F490" s="508">
        <v>2930</v>
      </c>
      <c r="G490" s="505">
        <v>363</v>
      </c>
      <c r="H490" s="505">
        <v>154872</v>
      </c>
      <c r="I490" s="505">
        <v>25855</v>
      </c>
      <c r="J490" s="505">
        <v>53933</v>
      </c>
      <c r="K490" s="505">
        <v>75084</v>
      </c>
      <c r="L490" s="505">
        <v>0</v>
      </c>
    </row>
    <row r="491" spans="2:12" ht="15">
      <c r="B491" s="561" t="s">
        <v>224</v>
      </c>
      <c r="C491" s="590">
        <v>176881</v>
      </c>
      <c r="D491" s="592">
        <v>4941</v>
      </c>
      <c r="E491" s="593">
        <v>1899</v>
      </c>
      <c r="F491" s="593">
        <v>2767</v>
      </c>
      <c r="G491" s="593">
        <v>275</v>
      </c>
      <c r="H491" s="591">
        <v>171940</v>
      </c>
      <c r="I491" s="593">
        <v>28983</v>
      </c>
      <c r="J491" s="593">
        <v>60425</v>
      </c>
      <c r="K491" s="593">
        <v>82532</v>
      </c>
      <c r="L491" s="507"/>
    </row>
    <row r="492" spans="2:12" ht="15">
      <c r="B492" s="561" t="s">
        <v>225</v>
      </c>
      <c r="C492" s="590">
        <v>157650</v>
      </c>
      <c r="D492" s="593">
        <v>4336</v>
      </c>
      <c r="E492" s="593">
        <v>1814</v>
      </c>
      <c r="F492" s="593">
        <v>2017</v>
      </c>
      <c r="G492" s="593">
        <v>505</v>
      </c>
      <c r="H492" s="593">
        <v>153314</v>
      </c>
      <c r="I492" s="593">
        <v>26176</v>
      </c>
      <c r="J492" s="593">
        <v>53316</v>
      </c>
      <c r="K492" s="593">
        <v>73822</v>
      </c>
      <c r="L492" s="507"/>
    </row>
    <row r="493" spans="2:12" ht="15">
      <c r="B493" s="561" t="s">
        <v>226</v>
      </c>
      <c r="C493" s="505">
        <v>133310</v>
      </c>
      <c r="D493" s="506">
        <v>4231</v>
      </c>
      <c r="E493" s="506">
        <v>2037</v>
      </c>
      <c r="F493" s="506">
        <v>1869</v>
      </c>
      <c r="G493" s="506">
        <v>325</v>
      </c>
      <c r="H493" s="506">
        <v>129079</v>
      </c>
      <c r="I493" s="506">
        <v>21017</v>
      </c>
      <c r="J493" s="506">
        <v>43426</v>
      </c>
      <c r="K493" s="506">
        <v>64636</v>
      </c>
      <c r="L493" s="507"/>
    </row>
    <row r="494" spans="2:12" ht="15">
      <c r="B494" s="528"/>
      <c r="C494" s="508"/>
      <c r="D494" s="508"/>
      <c r="E494" s="508"/>
      <c r="F494" s="508"/>
      <c r="G494" s="508"/>
      <c r="H494" s="508"/>
      <c r="I494" s="508"/>
      <c r="J494" s="508"/>
      <c r="K494" s="508"/>
      <c r="L494" s="505"/>
    </row>
    <row r="495" spans="2:12" ht="12.75">
      <c r="B495" s="527">
        <v>2018</v>
      </c>
      <c r="C495" s="509">
        <f t="shared" ref="C495:K495" si="19">SUM(C482:C493)</f>
        <v>1944308</v>
      </c>
      <c r="D495" s="509">
        <f>SUM(D482:D493)</f>
        <v>57884</v>
      </c>
      <c r="E495" s="509">
        <f t="shared" si="19"/>
        <v>25099</v>
      </c>
      <c r="F495" s="509">
        <f t="shared" si="19"/>
        <v>29227</v>
      </c>
      <c r="G495" s="509">
        <f>SUM(G482:G493)</f>
        <v>3558</v>
      </c>
      <c r="H495" s="509">
        <f t="shared" si="19"/>
        <v>1886424</v>
      </c>
      <c r="I495" s="509">
        <f t="shared" si="19"/>
        <v>312200</v>
      </c>
      <c r="J495" s="509">
        <f t="shared" si="19"/>
        <v>605520</v>
      </c>
      <c r="K495" s="509">
        <f t="shared" si="19"/>
        <v>968704</v>
      </c>
      <c r="L495" s="509">
        <f>SUM(L482:L493)</f>
        <v>0</v>
      </c>
    </row>
    <row r="496" spans="2:12" ht="12.75">
      <c r="B496" s="525"/>
      <c r="C496" s="510"/>
      <c r="D496" s="510"/>
      <c r="E496" s="510"/>
      <c r="F496" s="510"/>
      <c r="G496" s="510"/>
      <c r="H496" s="510"/>
      <c r="I496" s="510"/>
      <c r="J496" s="510"/>
      <c r="K496" s="510"/>
      <c r="L496" s="522"/>
    </row>
    <row r="497" spans="2:12" ht="12.75">
      <c r="B497" s="525"/>
      <c r="C497" s="1705" t="s">
        <v>239</v>
      </c>
      <c r="D497" s="1705"/>
      <c r="E497" s="1705"/>
      <c r="F497" s="1705"/>
      <c r="G497" s="1705"/>
      <c r="H497" s="1705"/>
      <c r="I497" s="1705"/>
      <c r="J497" s="1705"/>
      <c r="K497" s="1705"/>
      <c r="L497" s="1796"/>
    </row>
    <row r="498" spans="2:12" ht="12.75">
      <c r="B498" s="524"/>
      <c r="C498" s="510"/>
      <c r="D498" s="510"/>
      <c r="E498" s="510"/>
      <c r="F498" s="510"/>
      <c r="G498" s="510"/>
      <c r="H498" s="510"/>
      <c r="I498" s="510"/>
      <c r="J498" s="510"/>
      <c r="K498" s="510"/>
      <c r="L498" s="522"/>
    </row>
    <row r="499" spans="2:12" ht="12.75">
      <c r="B499" s="526" t="s">
        <v>215</v>
      </c>
      <c r="C499" s="505">
        <f t="shared" ref="C499:C505" si="20">SUM(D499+H499)</f>
        <v>45099890</v>
      </c>
      <c r="D499" s="505">
        <v>252878</v>
      </c>
      <c r="E499" s="505">
        <v>84059</v>
      </c>
      <c r="F499" s="505">
        <v>124324</v>
      </c>
      <c r="G499" s="505">
        <v>44495</v>
      </c>
      <c r="H499" s="505">
        <v>44847012</v>
      </c>
      <c r="I499" s="505">
        <v>6130268</v>
      </c>
      <c r="J499" s="505">
        <v>13150822</v>
      </c>
      <c r="K499" s="505">
        <v>25565922</v>
      </c>
      <c r="L499" s="505">
        <v>0</v>
      </c>
    </row>
    <row r="500" spans="2:12" ht="12.75">
      <c r="B500" s="526" t="s">
        <v>216</v>
      </c>
      <c r="C500" s="505">
        <f t="shared" si="20"/>
        <v>44003287</v>
      </c>
      <c r="D500" s="505">
        <v>212882</v>
      </c>
      <c r="E500" s="505">
        <v>66858</v>
      </c>
      <c r="F500" s="505">
        <v>119964</v>
      </c>
      <c r="G500" s="505">
        <v>26060</v>
      </c>
      <c r="H500" s="505">
        <v>43790405</v>
      </c>
      <c r="I500" s="505">
        <v>6249605</v>
      </c>
      <c r="J500" s="505">
        <v>11767910</v>
      </c>
      <c r="K500" s="505">
        <v>25772890</v>
      </c>
      <c r="L500" s="505">
        <v>0</v>
      </c>
    </row>
    <row r="501" spans="2:12" ht="12.75">
      <c r="B501" s="526" t="s">
        <v>217</v>
      </c>
      <c r="C501" s="505">
        <f t="shared" si="20"/>
        <v>51532662</v>
      </c>
      <c r="D501" s="506">
        <v>276186</v>
      </c>
      <c r="E501" s="506">
        <v>92377</v>
      </c>
      <c r="F501" s="506">
        <v>149908</v>
      </c>
      <c r="G501" s="507">
        <v>33901</v>
      </c>
      <c r="H501" s="505">
        <v>51256476</v>
      </c>
      <c r="I501" s="506">
        <v>7135756</v>
      </c>
      <c r="J501" s="506">
        <v>13997142</v>
      </c>
      <c r="K501" s="506">
        <v>30123578</v>
      </c>
      <c r="L501" s="507">
        <v>0</v>
      </c>
    </row>
    <row r="502" spans="2:12" ht="12.75">
      <c r="B502" s="526" t="s">
        <v>218</v>
      </c>
      <c r="C502" s="505">
        <f t="shared" si="20"/>
        <v>45189937</v>
      </c>
      <c r="D502" s="505">
        <v>208679</v>
      </c>
      <c r="E502" s="508">
        <v>67024</v>
      </c>
      <c r="F502" s="508">
        <v>110501</v>
      </c>
      <c r="G502" s="505">
        <v>31154</v>
      </c>
      <c r="H502" s="505">
        <v>44981258</v>
      </c>
      <c r="I502" s="505">
        <v>6355996</v>
      </c>
      <c r="J502" s="505">
        <v>11909326</v>
      </c>
      <c r="K502" s="505">
        <v>26715936</v>
      </c>
      <c r="L502" s="505">
        <v>0</v>
      </c>
    </row>
    <row r="503" spans="2:12" ht="12.75">
      <c r="B503" s="526" t="s">
        <v>219</v>
      </c>
      <c r="C503" s="505">
        <f t="shared" si="20"/>
        <v>48304474</v>
      </c>
      <c r="D503" s="481">
        <v>222782</v>
      </c>
      <c r="E503" s="481">
        <v>65617</v>
      </c>
      <c r="F503" s="481">
        <v>131166</v>
      </c>
      <c r="G503" s="481">
        <v>25999</v>
      </c>
      <c r="H503" s="481">
        <v>48081692</v>
      </c>
      <c r="I503" s="481">
        <v>6862169</v>
      </c>
      <c r="J503" s="481">
        <v>11707521</v>
      </c>
      <c r="K503" s="483">
        <v>29512002</v>
      </c>
      <c r="L503" s="505">
        <v>0</v>
      </c>
    </row>
    <row r="504" spans="2:12" ht="12.75">
      <c r="B504" s="526" t="s">
        <v>220</v>
      </c>
      <c r="C504" s="505">
        <f t="shared" si="20"/>
        <v>51811853</v>
      </c>
      <c r="D504" s="505">
        <v>282004</v>
      </c>
      <c r="E504" s="508">
        <v>76688</v>
      </c>
      <c r="F504" s="508">
        <v>177674</v>
      </c>
      <c r="G504" s="505">
        <v>27642</v>
      </c>
      <c r="H504" s="505">
        <v>51529849</v>
      </c>
      <c r="I504" s="505">
        <v>8016005</v>
      </c>
      <c r="J504" s="505">
        <v>13339077</v>
      </c>
      <c r="K504" s="505">
        <v>30174767</v>
      </c>
      <c r="L504" s="505">
        <v>0</v>
      </c>
    </row>
    <row r="505" spans="2:12" ht="12.75">
      <c r="B505" s="526" t="s">
        <v>221</v>
      </c>
      <c r="C505" s="505">
        <f t="shared" si="20"/>
        <v>48842758</v>
      </c>
      <c r="D505" s="506">
        <v>265436</v>
      </c>
      <c r="E505" s="506">
        <v>71941</v>
      </c>
      <c r="F505" s="506">
        <v>155048</v>
      </c>
      <c r="G505" s="507">
        <v>38447</v>
      </c>
      <c r="H505" s="505">
        <v>48577322</v>
      </c>
      <c r="I505" s="506">
        <v>7658442</v>
      </c>
      <c r="J505" s="506">
        <v>14565252</v>
      </c>
      <c r="K505" s="506">
        <v>26353628</v>
      </c>
      <c r="L505" s="507">
        <v>0</v>
      </c>
    </row>
    <row r="506" spans="2:12" ht="12.75">
      <c r="B506" s="526" t="s">
        <v>222</v>
      </c>
      <c r="C506" s="505">
        <v>48263436</v>
      </c>
      <c r="D506" s="506">
        <v>256924</v>
      </c>
      <c r="E506" s="506">
        <v>69078</v>
      </c>
      <c r="F506" s="506">
        <v>147163</v>
      </c>
      <c r="G506" s="507">
        <v>40683</v>
      </c>
      <c r="H506" s="505">
        <v>48006512</v>
      </c>
      <c r="I506" s="506">
        <v>6609994</v>
      </c>
      <c r="J506" s="506">
        <v>14348975</v>
      </c>
      <c r="K506" s="506">
        <v>27047543</v>
      </c>
      <c r="L506" s="507">
        <v>0</v>
      </c>
    </row>
    <row r="507" spans="2:12" ht="12.75">
      <c r="B507" s="526" t="s">
        <v>223</v>
      </c>
      <c r="C507" s="505">
        <v>45286151</v>
      </c>
      <c r="D507" s="506">
        <v>278053</v>
      </c>
      <c r="E507" s="506">
        <v>69043</v>
      </c>
      <c r="F507" s="506">
        <v>162479</v>
      </c>
      <c r="G507" s="507">
        <v>46531</v>
      </c>
      <c r="H507" s="505">
        <v>45008098</v>
      </c>
      <c r="I507" s="506">
        <v>6477502</v>
      </c>
      <c r="J507" s="506">
        <v>13766890</v>
      </c>
      <c r="K507" s="506">
        <v>24763706</v>
      </c>
      <c r="L507" s="507">
        <v>0</v>
      </c>
    </row>
    <row r="508" spans="2:12" ht="12.75">
      <c r="B508" s="526" t="s">
        <v>224</v>
      </c>
      <c r="C508" s="594">
        <v>51567073</v>
      </c>
      <c r="D508" s="596">
        <v>269087</v>
      </c>
      <c r="E508" s="596">
        <v>66984</v>
      </c>
      <c r="F508" s="596">
        <v>160926</v>
      </c>
      <c r="G508" s="596">
        <v>41177</v>
      </c>
      <c r="H508" s="595">
        <v>51297986</v>
      </c>
      <c r="I508" s="596">
        <v>7715024</v>
      </c>
      <c r="J508" s="596">
        <v>16353050</v>
      </c>
      <c r="K508" s="596">
        <v>27229912</v>
      </c>
      <c r="L508" s="507"/>
    </row>
    <row r="509" spans="2:12" ht="12.75">
      <c r="B509" s="526" t="s">
        <v>225</v>
      </c>
      <c r="C509" s="594">
        <v>46086574</v>
      </c>
      <c r="D509" s="596">
        <v>232053</v>
      </c>
      <c r="E509" s="596">
        <v>58546</v>
      </c>
      <c r="F509" s="596">
        <v>113020</v>
      </c>
      <c r="G509" s="596">
        <v>60487</v>
      </c>
      <c r="H509" s="596">
        <v>45854521</v>
      </c>
      <c r="I509" s="596">
        <v>6971766</v>
      </c>
      <c r="J509" s="596">
        <v>14390917</v>
      </c>
      <c r="K509" s="596">
        <v>24491838</v>
      </c>
      <c r="L509" s="507"/>
    </row>
    <row r="510" spans="2:12" ht="12.75">
      <c r="B510" s="526" t="s">
        <v>226</v>
      </c>
      <c r="C510" s="505">
        <v>39184758</v>
      </c>
      <c r="D510" s="506">
        <v>228472</v>
      </c>
      <c r="E510" s="506">
        <v>69809</v>
      </c>
      <c r="F510" s="506">
        <v>111392</v>
      </c>
      <c r="G510" s="506">
        <v>47271</v>
      </c>
      <c r="H510" s="506">
        <v>38956286</v>
      </c>
      <c r="I510" s="506">
        <v>5576516</v>
      </c>
      <c r="J510" s="506">
        <v>11693522</v>
      </c>
      <c r="K510" s="506">
        <v>21686248</v>
      </c>
      <c r="L510" s="507"/>
    </row>
    <row r="511" spans="2:12" ht="12.75">
      <c r="B511" s="525"/>
      <c r="C511" s="508"/>
      <c r="D511" s="508"/>
      <c r="E511" s="508"/>
      <c r="F511" s="508"/>
      <c r="G511" s="508"/>
      <c r="H511" s="508"/>
      <c r="I511" s="508"/>
      <c r="J511" s="508"/>
      <c r="K511" s="508"/>
      <c r="L511" s="505"/>
    </row>
    <row r="512" spans="2:12" ht="12.75">
      <c r="B512" s="527">
        <v>2018</v>
      </c>
      <c r="C512" s="509">
        <f t="shared" ref="C512:L512" si="21">SUM(C499:C510)</f>
        <v>565172853</v>
      </c>
      <c r="D512" s="509">
        <f t="shared" si="21"/>
        <v>2985436</v>
      </c>
      <c r="E512" s="509">
        <f t="shared" si="21"/>
        <v>858024</v>
      </c>
      <c r="F512" s="509">
        <f t="shared" si="21"/>
        <v>1663565</v>
      </c>
      <c r="G512" s="509">
        <f t="shared" si="21"/>
        <v>463847</v>
      </c>
      <c r="H512" s="509">
        <f t="shared" si="21"/>
        <v>562187417</v>
      </c>
      <c r="I512" s="509">
        <f t="shared" si="21"/>
        <v>81759043</v>
      </c>
      <c r="J512" s="509">
        <f t="shared" si="21"/>
        <v>160990404</v>
      </c>
      <c r="K512" s="509">
        <f t="shared" si="21"/>
        <v>319437970</v>
      </c>
      <c r="L512" s="509">
        <f t="shared" si="21"/>
        <v>0</v>
      </c>
    </row>
    <row r="513" spans="2:12" ht="12.75">
      <c r="B513" s="577"/>
      <c r="C513" s="512"/>
      <c r="D513" s="512"/>
      <c r="E513" s="512"/>
      <c r="F513" s="512"/>
      <c r="G513" s="512"/>
      <c r="H513" s="512"/>
      <c r="I513" s="512"/>
      <c r="J513" s="512"/>
      <c r="K513" s="512"/>
      <c r="L513" s="578"/>
    </row>
    <row r="514" spans="2:12" ht="12.75" customHeight="1">
      <c r="B514" s="1797" t="s">
        <v>203</v>
      </c>
      <c r="C514" s="1711" t="s">
        <v>18</v>
      </c>
      <c r="D514" s="1711" t="s">
        <v>204</v>
      </c>
      <c r="E514" s="1713" t="s">
        <v>205</v>
      </c>
      <c r="F514" s="1714"/>
      <c r="G514" s="1715"/>
      <c r="H514" s="1716" t="s">
        <v>206</v>
      </c>
      <c r="I514" s="1718" t="s">
        <v>207</v>
      </c>
      <c r="J514" s="1719"/>
      <c r="K514" s="1719"/>
      <c r="L514" s="1799"/>
    </row>
    <row r="515" spans="2:12" ht="11.25" customHeight="1">
      <c r="B515" s="1798"/>
      <c r="C515" s="1712"/>
      <c r="D515" s="1712"/>
      <c r="E515" s="1792" t="s">
        <v>244</v>
      </c>
      <c r="F515" s="1794" t="s">
        <v>245</v>
      </c>
      <c r="G515" s="1794" t="s">
        <v>246</v>
      </c>
      <c r="H515" s="1717"/>
      <c r="I515" s="1721" t="s">
        <v>211</v>
      </c>
      <c r="J515" s="1721" t="s">
        <v>20</v>
      </c>
      <c r="K515" s="1711" t="s">
        <v>212</v>
      </c>
      <c r="L515" s="1721" t="s">
        <v>213</v>
      </c>
    </row>
    <row r="516" spans="2:12" ht="11.25" customHeight="1">
      <c r="B516" s="1798"/>
      <c r="C516" s="1712"/>
      <c r="D516" s="1712"/>
      <c r="E516" s="1793"/>
      <c r="F516" s="1795"/>
      <c r="G516" s="1795"/>
      <c r="H516" s="1717"/>
      <c r="I516" s="1723"/>
      <c r="J516" s="1723"/>
      <c r="K516" s="1800"/>
      <c r="L516" s="1723"/>
    </row>
    <row r="517" spans="2:12" ht="12.75">
      <c r="B517" s="502">
        <v>0</v>
      </c>
      <c r="C517" s="513">
        <v>1</v>
      </c>
      <c r="D517" s="513">
        <v>2</v>
      </c>
      <c r="E517" s="514">
        <v>3</v>
      </c>
      <c r="F517" s="514">
        <v>4</v>
      </c>
      <c r="G517" s="513">
        <v>5</v>
      </c>
      <c r="H517" s="513">
        <v>6</v>
      </c>
      <c r="I517" s="513">
        <v>7</v>
      </c>
      <c r="J517" s="513">
        <v>8</v>
      </c>
      <c r="K517" s="513">
        <v>9</v>
      </c>
      <c r="L517" s="513">
        <v>10</v>
      </c>
    </row>
    <row r="518" spans="2:12" ht="12.75">
      <c r="B518" s="524"/>
      <c r="C518" s="510"/>
      <c r="D518" s="510"/>
      <c r="E518" s="510"/>
      <c r="F518" s="510"/>
      <c r="G518" s="510"/>
      <c r="H518" s="510"/>
      <c r="I518" s="510"/>
      <c r="J518" s="510"/>
      <c r="K518" s="510"/>
      <c r="L518" s="522"/>
    </row>
    <row r="519" spans="2:12" ht="12.75">
      <c r="B519" s="525"/>
      <c r="C519" s="1705" t="s">
        <v>240</v>
      </c>
      <c r="D519" s="1705"/>
      <c r="E519" s="1705"/>
      <c r="F519" s="1705"/>
      <c r="G519" s="1705"/>
      <c r="H519" s="1705"/>
      <c r="I519" s="1705"/>
      <c r="J519" s="1705"/>
      <c r="K519" s="1705"/>
      <c r="L519" s="1796"/>
    </row>
    <row r="520" spans="2:12" ht="12.75">
      <c r="B520" s="525"/>
      <c r="C520" s="515"/>
      <c r="D520" s="515"/>
      <c r="E520" s="515"/>
      <c r="F520" s="515"/>
      <c r="G520" s="515"/>
      <c r="H520" s="515"/>
      <c r="I520" s="515"/>
      <c r="J520" s="515"/>
      <c r="K520" s="515"/>
      <c r="L520" s="523"/>
    </row>
    <row r="521" spans="2:12" ht="12.75">
      <c r="B521" s="526" t="s">
        <v>215</v>
      </c>
      <c r="C521" s="505">
        <f t="shared" ref="C521:C527" si="22">SUM(D521+H521)</f>
        <v>90057014</v>
      </c>
      <c r="D521" s="505">
        <v>438151</v>
      </c>
      <c r="E521" s="505">
        <v>144810</v>
      </c>
      <c r="F521" s="505">
        <v>215494</v>
      </c>
      <c r="G521" s="505">
        <v>77847</v>
      </c>
      <c r="H521" s="505">
        <v>89618863</v>
      </c>
      <c r="I521" s="505">
        <v>12292165</v>
      </c>
      <c r="J521" s="505">
        <v>27496766</v>
      </c>
      <c r="K521" s="505">
        <v>49829932</v>
      </c>
      <c r="L521" s="505">
        <v>0</v>
      </c>
    </row>
    <row r="522" spans="2:12" ht="12.75">
      <c r="B522" s="526" t="s">
        <v>216</v>
      </c>
      <c r="C522" s="505">
        <f t="shared" si="22"/>
        <v>87625873</v>
      </c>
      <c r="D522" s="505">
        <v>376411</v>
      </c>
      <c r="E522" s="505">
        <v>117606</v>
      </c>
      <c r="F522" s="505">
        <v>212849</v>
      </c>
      <c r="G522" s="505">
        <v>45956</v>
      </c>
      <c r="H522" s="505">
        <v>87249462</v>
      </c>
      <c r="I522" s="505">
        <v>12525302</v>
      </c>
      <c r="J522" s="505">
        <v>24475372</v>
      </c>
      <c r="K522" s="505">
        <v>50248788</v>
      </c>
      <c r="L522" s="505">
        <v>0</v>
      </c>
    </row>
    <row r="523" spans="2:12" ht="12.75">
      <c r="B523" s="526" t="s">
        <v>217</v>
      </c>
      <c r="C523" s="505">
        <f t="shared" si="22"/>
        <v>102956905</v>
      </c>
      <c r="D523" s="506">
        <v>484939</v>
      </c>
      <c r="E523" s="506">
        <v>160312</v>
      </c>
      <c r="F523" s="506">
        <v>263733</v>
      </c>
      <c r="G523" s="507">
        <v>60894</v>
      </c>
      <c r="H523" s="505">
        <v>102471966</v>
      </c>
      <c r="I523" s="506">
        <v>14376293</v>
      </c>
      <c r="J523" s="506">
        <v>29217947</v>
      </c>
      <c r="K523" s="506">
        <v>58877726</v>
      </c>
      <c r="L523" s="507">
        <v>0</v>
      </c>
    </row>
    <row r="524" spans="2:12" ht="12.75">
      <c r="B524" s="526" t="s">
        <v>218</v>
      </c>
      <c r="C524" s="505">
        <f t="shared" si="22"/>
        <v>89833124</v>
      </c>
      <c r="D524" s="505">
        <v>369992</v>
      </c>
      <c r="E524" s="508">
        <v>117042</v>
      </c>
      <c r="F524" s="508">
        <v>198243</v>
      </c>
      <c r="G524" s="508">
        <v>54707</v>
      </c>
      <c r="H524" s="505">
        <v>89463132</v>
      </c>
      <c r="I524" s="508">
        <v>12659311</v>
      </c>
      <c r="J524" s="508">
        <v>24713683</v>
      </c>
      <c r="K524" s="508">
        <v>52090138</v>
      </c>
      <c r="L524" s="508">
        <v>0</v>
      </c>
    </row>
    <row r="525" spans="2:12" ht="12.75">
      <c r="B525" s="526" t="s">
        <v>219</v>
      </c>
      <c r="C525" s="505">
        <f t="shared" si="22"/>
        <v>96131249</v>
      </c>
      <c r="D525" s="481">
        <v>388194</v>
      </c>
      <c r="E525" s="481">
        <v>117359</v>
      </c>
      <c r="F525" s="481">
        <v>226856</v>
      </c>
      <c r="G525" s="481">
        <v>43979</v>
      </c>
      <c r="H525" s="481">
        <v>95743055</v>
      </c>
      <c r="I525" s="481">
        <v>13695188</v>
      </c>
      <c r="J525" s="481">
        <v>24193988</v>
      </c>
      <c r="K525" s="481">
        <v>57853879</v>
      </c>
      <c r="L525" s="483">
        <v>0</v>
      </c>
    </row>
    <row r="526" spans="2:12" ht="12.75">
      <c r="B526" s="526" t="s">
        <v>220</v>
      </c>
      <c r="C526" s="505">
        <f t="shared" si="22"/>
        <v>106478761</v>
      </c>
      <c r="D526" s="505">
        <v>490758</v>
      </c>
      <c r="E526" s="508">
        <v>133555</v>
      </c>
      <c r="F526" s="508">
        <v>309712</v>
      </c>
      <c r="G526" s="508">
        <v>47491</v>
      </c>
      <c r="H526" s="505">
        <v>105988003</v>
      </c>
      <c r="I526" s="508">
        <v>16711067</v>
      </c>
      <c r="J526" s="508">
        <v>28416605</v>
      </c>
      <c r="K526" s="508">
        <v>60860331</v>
      </c>
      <c r="L526" s="508">
        <v>0</v>
      </c>
    </row>
    <row r="527" spans="2:12" ht="12.75">
      <c r="B527" s="526" t="s">
        <v>221</v>
      </c>
      <c r="C527" s="505">
        <f t="shared" si="22"/>
        <v>97513011</v>
      </c>
      <c r="D527" s="506">
        <v>466110</v>
      </c>
      <c r="E527" s="506">
        <v>126040</v>
      </c>
      <c r="F527" s="506">
        <v>272293</v>
      </c>
      <c r="G527" s="507">
        <v>67777</v>
      </c>
      <c r="H527" s="505">
        <v>97046901</v>
      </c>
      <c r="I527" s="506">
        <v>15281444</v>
      </c>
      <c r="J527" s="506">
        <v>30459496</v>
      </c>
      <c r="K527" s="506">
        <v>51305961</v>
      </c>
      <c r="L527" s="507">
        <v>0</v>
      </c>
    </row>
    <row r="528" spans="2:12" ht="12.75">
      <c r="B528" s="526" t="s">
        <v>222</v>
      </c>
      <c r="C528" s="505">
        <v>99779863</v>
      </c>
      <c r="D528" s="506">
        <v>453846</v>
      </c>
      <c r="E528" s="506">
        <v>121139</v>
      </c>
      <c r="F528" s="506">
        <v>255727</v>
      </c>
      <c r="G528" s="507">
        <v>76980</v>
      </c>
      <c r="H528" s="505">
        <v>99326017</v>
      </c>
      <c r="I528" s="506">
        <v>13903750</v>
      </c>
      <c r="J528" s="506">
        <v>30830195</v>
      </c>
      <c r="K528" s="506">
        <v>54592072</v>
      </c>
      <c r="L528" s="507">
        <v>0</v>
      </c>
    </row>
    <row r="529" spans="2:12" ht="12.75">
      <c r="B529" s="526" t="s">
        <v>223</v>
      </c>
      <c r="C529" s="505">
        <v>91969686</v>
      </c>
      <c r="D529" s="505">
        <v>483179</v>
      </c>
      <c r="E529" s="508">
        <v>120441</v>
      </c>
      <c r="F529" s="508">
        <v>282316</v>
      </c>
      <c r="G529" s="508">
        <v>80422</v>
      </c>
      <c r="H529" s="505">
        <v>91486507</v>
      </c>
      <c r="I529" s="508">
        <v>13573553</v>
      </c>
      <c r="J529" s="508">
        <v>29620194</v>
      </c>
      <c r="K529" s="508">
        <v>48292760</v>
      </c>
      <c r="L529" s="508">
        <v>0</v>
      </c>
    </row>
    <row r="530" spans="2:12" ht="12.75">
      <c r="B530" s="526" t="s">
        <v>224</v>
      </c>
      <c r="C530" s="597">
        <v>103129786</v>
      </c>
      <c r="D530" s="599">
        <v>466381</v>
      </c>
      <c r="E530" s="599">
        <v>115783</v>
      </c>
      <c r="F530" s="599">
        <v>279344</v>
      </c>
      <c r="G530" s="599">
        <v>71254</v>
      </c>
      <c r="H530" s="598">
        <v>102663405</v>
      </c>
      <c r="I530" s="599">
        <v>15418876</v>
      </c>
      <c r="J530" s="599">
        <v>33786806</v>
      </c>
      <c r="K530" s="599">
        <v>53457723</v>
      </c>
      <c r="L530" s="507"/>
    </row>
    <row r="531" spans="2:12" ht="12.75">
      <c r="B531" s="526" t="s">
        <v>225</v>
      </c>
      <c r="C531" s="597">
        <v>92254109</v>
      </c>
      <c r="D531" s="599">
        <v>409307</v>
      </c>
      <c r="E531" s="599">
        <v>101133</v>
      </c>
      <c r="F531" s="599">
        <v>196225</v>
      </c>
      <c r="G531" s="600">
        <v>111949</v>
      </c>
      <c r="H531" s="601">
        <v>91844802</v>
      </c>
      <c r="I531" s="599">
        <v>13938872</v>
      </c>
      <c r="J531" s="599">
        <v>29955939</v>
      </c>
      <c r="K531" s="599">
        <v>47949991</v>
      </c>
      <c r="L531" s="507"/>
    </row>
    <row r="532" spans="2:12" ht="12.75">
      <c r="B532" s="526" t="s">
        <v>226</v>
      </c>
      <c r="C532" s="505">
        <v>78132290</v>
      </c>
      <c r="D532" s="506">
        <v>398393</v>
      </c>
      <c r="E532" s="506">
        <v>124025</v>
      </c>
      <c r="F532" s="506">
        <v>193496</v>
      </c>
      <c r="G532" s="507">
        <v>80872</v>
      </c>
      <c r="H532" s="516">
        <v>77733897</v>
      </c>
      <c r="I532" s="506">
        <v>11141565</v>
      </c>
      <c r="J532" s="506">
        <v>24343592</v>
      </c>
      <c r="K532" s="506">
        <v>42248740</v>
      </c>
      <c r="L532" s="507"/>
    </row>
    <row r="533" spans="2:12" ht="12.75">
      <c r="B533" s="526"/>
      <c r="C533" s="517"/>
      <c r="D533" s="518"/>
      <c r="E533" s="519"/>
      <c r="F533" s="519"/>
      <c r="G533" s="519"/>
      <c r="H533" s="518"/>
      <c r="I533" s="519"/>
      <c r="J533" s="519"/>
      <c r="K533" s="519"/>
      <c r="L533" s="519"/>
    </row>
    <row r="534" spans="2:12" ht="12.75">
      <c r="B534" s="527">
        <v>2018</v>
      </c>
      <c r="C534" s="520">
        <f t="shared" ref="C534:K534" si="23">SUM(C521:C532)</f>
        <v>1135861671</v>
      </c>
      <c r="D534" s="520">
        <f t="shared" si="23"/>
        <v>5225661</v>
      </c>
      <c r="E534" s="520">
        <f t="shared" si="23"/>
        <v>1499245</v>
      </c>
      <c r="F534" s="520">
        <f t="shared" si="23"/>
        <v>2906288</v>
      </c>
      <c r="G534" s="520">
        <f t="shared" si="23"/>
        <v>820128</v>
      </c>
      <c r="H534" s="520">
        <f t="shared" si="23"/>
        <v>1130636010</v>
      </c>
      <c r="I534" s="520">
        <f t="shared" si="23"/>
        <v>165517386</v>
      </c>
      <c r="J534" s="520">
        <f t="shared" si="23"/>
        <v>337510583</v>
      </c>
      <c r="K534" s="520">
        <f t="shared" si="23"/>
        <v>627608041</v>
      </c>
      <c r="L534" s="520">
        <f>SUM(L521:L532)</f>
        <v>0</v>
      </c>
    </row>
    <row r="537" spans="2:12" ht="20.25" thickBot="1">
      <c r="B537" s="419"/>
      <c r="C537" s="419"/>
      <c r="D537" s="419"/>
      <c r="E537" s="419"/>
      <c r="F537" s="420" t="s">
        <v>241</v>
      </c>
      <c r="G537" s="419"/>
      <c r="H537" s="419"/>
      <c r="I537" s="419"/>
      <c r="J537" s="419"/>
      <c r="K537" s="419"/>
      <c r="L537" s="419"/>
    </row>
    <row r="538" spans="2:12" ht="15.75">
      <c r="B538" s="399" t="s">
        <v>215</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216</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217</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218</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219</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220</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221</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222</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223</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224</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225</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226</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8"/>
      <c r="C557" s="558"/>
      <c r="D557" s="558"/>
      <c r="E557" s="558"/>
      <c r="F557" s="559" t="s">
        <v>202</v>
      </c>
      <c r="G557" s="558"/>
      <c r="H557" s="558"/>
      <c r="I557" s="558"/>
      <c r="J557" s="558"/>
      <c r="K557" s="558"/>
      <c r="L557"/>
    </row>
    <row r="558" spans="2:12" ht="14.25" customHeight="1">
      <c r="B558" s="1799" t="s">
        <v>203</v>
      </c>
      <c r="C558" s="1711" t="s">
        <v>18</v>
      </c>
      <c r="D558" s="1711" t="s">
        <v>204</v>
      </c>
      <c r="E558" s="1713" t="s">
        <v>205</v>
      </c>
      <c r="F558" s="1714"/>
      <c r="G558" s="1715"/>
      <c r="H558" s="1716" t="s">
        <v>206</v>
      </c>
      <c r="I558" s="1713" t="s">
        <v>207</v>
      </c>
      <c r="J558" s="1714"/>
      <c r="K558" s="1714"/>
      <c r="L558"/>
    </row>
    <row r="559" spans="2:12" ht="12.75" customHeight="1">
      <c r="B559" s="1803"/>
      <c r="C559" s="1712"/>
      <c r="D559" s="1712"/>
      <c r="E559" s="1721" t="s">
        <v>244</v>
      </c>
      <c r="F559" s="1711" t="s">
        <v>245</v>
      </c>
      <c r="G559" s="1711" t="s">
        <v>246</v>
      </c>
      <c r="H559" s="1717"/>
      <c r="I559" s="1721" t="s">
        <v>211</v>
      </c>
      <c r="J559" s="1721" t="s">
        <v>20</v>
      </c>
      <c r="K559" s="1711" t="s">
        <v>283</v>
      </c>
      <c r="L559"/>
    </row>
    <row r="560" spans="2:12" ht="12.75">
      <c r="B560" s="1803"/>
      <c r="C560" s="1712"/>
      <c r="D560" s="1712"/>
      <c r="E560" s="1722"/>
      <c r="F560" s="1712"/>
      <c r="G560" s="1712"/>
      <c r="H560" s="1717"/>
      <c r="I560" s="1722"/>
      <c r="J560" s="1722"/>
      <c r="K560" s="1712"/>
      <c r="L560"/>
    </row>
    <row r="561" spans="2:12" ht="12.75">
      <c r="B561" s="501">
        <v>0</v>
      </c>
      <c r="C561" s="501">
        <v>1</v>
      </c>
      <c r="D561" s="501">
        <v>2</v>
      </c>
      <c r="E561" s="502">
        <v>3</v>
      </c>
      <c r="F561" s="502">
        <v>4</v>
      </c>
      <c r="G561" s="501">
        <v>5</v>
      </c>
      <c r="H561" s="501">
        <v>6</v>
      </c>
      <c r="I561" s="501">
        <v>7</v>
      </c>
      <c r="J561" s="501">
        <v>8</v>
      </c>
      <c r="K561" s="503">
        <v>9</v>
      </c>
      <c r="L561"/>
    </row>
    <row r="562" spans="2:12" ht="12.75">
      <c r="B562" s="504"/>
      <c r="C562" s="504"/>
      <c r="D562" s="504"/>
      <c r="E562" s="504"/>
      <c r="F562" s="504"/>
      <c r="G562" s="504"/>
      <c r="H562" s="504"/>
      <c r="I562" s="504"/>
      <c r="J562" s="504"/>
      <c r="K562" s="504"/>
      <c r="L562"/>
    </row>
    <row r="563" spans="2:12" ht="14.25">
      <c r="B563" s="3"/>
      <c r="C563" s="1707" t="s">
        <v>214</v>
      </c>
      <c r="D563" s="1707"/>
      <c r="E563" s="1707"/>
      <c r="F563" s="1707"/>
      <c r="G563" s="1707"/>
      <c r="H563" s="1707"/>
      <c r="I563" s="1707"/>
      <c r="J563" s="1707"/>
      <c r="K563" s="1707"/>
      <c r="L563"/>
    </row>
    <row r="564" spans="2:12" ht="12.75">
      <c r="B564" s="504"/>
      <c r="C564" s="504"/>
      <c r="D564" s="504"/>
      <c r="E564" s="504"/>
      <c r="F564" s="504"/>
      <c r="G564" s="504"/>
      <c r="H564" s="504"/>
      <c r="I564" s="504"/>
      <c r="J564" s="504"/>
      <c r="K564" s="504"/>
      <c r="L564"/>
    </row>
    <row r="565" spans="2:12" ht="15">
      <c r="B565" s="636" t="s">
        <v>215</v>
      </c>
      <c r="C565" s="597">
        <v>160405</v>
      </c>
      <c r="D565" s="597">
        <v>4252</v>
      </c>
      <c r="E565" s="597">
        <v>1993</v>
      </c>
      <c r="F565" s="597">
        <v>1899</v>
      </c>
      <c r="G565" s="597">
        <v>360</v>
      </c>
      <c r="H565" s="597">
        <v>156153</v>
      </c>
      <c r="I565" s="597">
        <v>25576</v>
      </c>
      <c r="J565" s="597">
        <v>49577</v>
      </c>
      <c r="K565" s="597">
        <v>81000</v>
      </c>
      <c r="L565"/>
    </row>
    <row r="566" spans="2:12" ht="15">
      <c r="B566" s="636" t="s">
        <v>216</v>
      </c>
      <c r="C566" s="597">
        <v>118397</v>
      </c>
      <c r="D566" s="597">
        <v>3761</v>
      </c>
      <c r="E566" s="597">
        <v>1965</v>
      </c>
      <c r="F566" s="597">
        <v>1503</v>
      </c>
      <c r="G566" s="597">
        <v>293</v>
      </c>
      <c r="H566" s="597">
        <v>114636</v>
      </c>
      <c r="I566" s="597">
        <v>20407</v>
      </c>
      <c r="J566" s="597">
        <v>32761</v>
      </c>
      <c r="K566" s="597">
        <v>61468</v>
      </c>
      <c r="L566"/>
    </row>
    <row r="567" spans="2:12" ht="15">
      <c r="B567" s="636" t="s">
        <v>217</v>
      </c>
      <c r="C567" s="597">
        <v>154468</v>
      </c>
      <c r="D567" s="599">
        <v>4195</v>
      </c>
      <c r="E567" s="599">
        <v>2254</v>
      </c>
      <c r="F567" s="599">
        <v>1618</v>
      </c>
      <c r="G567" s="600">
        <v>323</v>
      </c>
      <c r="H567" s="597">
        <v>150273</v>
      </c>
      <c r="I567" s="599">
        <v>25918</v>
      </c>
      <c r="J567" s="599">
        <v>43821</v>
      </c>
      <c r="K567" s="599">
        <v>80534</v>
      </c>
      <c r="L567"/>
    </row>
    <row r="568" spans="2:12" ht="15">
      <c r="B568" s="636" t="s">
        <v>218</v>
      </c>
      <c r="C568" s="597">
        <v>147058</v>
      </c>
      <c r="D568" s="597">
        <v>4501</v>
      </c>
      <c r="E568" s="598">
        <v>2298</v>
      </c>
      <c r="F568" s="598">
        <v>1927</v>
      </c>
      <c r="G568" s="597">
        <v>276</v>
      </c>
      <c r="H568" s="597">
        <v>142557</v>
      </c>
      <c r="I568" s="597">
        <v>23715</v>
      </c>
      <c r="J568" s="597">
        <v>40827</v>
      </c>
      <c r="K568" s="597">
        <v>78015</v>
      </c>
      <c r="L568"/>
    </row>
    <row r="569" spans="2:12" ht="15">
      <c r="B569" s="636" t="s">
        <v>219</v>
      </c>
      <c r="C569" s="597">
        <v>161636</v>
      </c>
      <c r="D569" s="637">
        <v>4146</v>
      </c>
      <c r="E569" s="481">
        <v>2119</v>
      </c>
      <c r="F569" s="483">
        <v>1793</v>
      </c>
      <c r="G569" s="483">
        <v>234</v>
      </c>
      <c r="H569" s="637">
        <v>157490</v>
      </c>
      <c r="I569" s="481">
        <v>27516</v>
      </c>
      <c r="J569" s="481">
        <v>43584</v>
      </c>
      <c r="K569" s="483">
        <v>86390</v>
      </c>
      <c r="L569"/>
    </row>
    <row r="570" spans="2:12" ht="15">
      <c r="B570" s="636" t="s">
        <v>220</v>
      </c>
      <c r="C570" s="597">
        <v>148239</v>
      </c>
      <c r="D570" s="597">
        <v>3808</v>
      </c>
      <c r="E570" s="598">
        <v>1579</v>
      </c>
      <c r="F570" s="598">
        <v>1924</v>
      </c>
      <c r="G570" s="597">
        <v>305</v>
      </c>
      <c r="H570" s="597">
        <v>144431</v>
      </c>
      <c r="I570" s="597">
        <v>25807</v>
      </c>
      <c r="J570" s="597">
        <v>41213</v>
      </c>
      <c r="K570" s="597">
        <v>77411</v>
      </c>
      <c r="L570"/>
    </row>
    <row r="571" spans="2:12" ht="15">
      <c r="B571" s="636" t="s">
        <v>221</v>
      </c>
      <c r="C571" s="597">
        <v>164233</v>
      </c>
      <c r="D571" s="592">
        <v>4006</v>
      </c>
      <c r="E571" s="599">
        <v>1618</v>
      </c>
      <c r="F571" s="600">
        <v>2184</v>
      </c>
      <c r="G571" s="600">
        <v>204</v>
      </c>
      <c r="H571" s="597">
        <v>160227</v>
      </c>
      <c r="I571" s="599">
        <v>29167</v>
      </c>
      <c r="J571" s="599">
        <v>48974</v>
      </c>
      <c r="K571" s="599">
        <v>82086</v>
      </c>
      <c r="L571"/>
    </row>
    <row r="572" spans="2:12" ht="15">
      <c r="B572" s="636" t="s">
        <v>222</v>
      </c>
      <c r="C572" s="597">
        <v>158429</v>
      </c>
      <c r="D572" s="592">
        <v>4264</v>
      </c>
      <c r="E572" s="599">
        <v>1814</v>
      </c>
      <c r="F572" s="599">
        <v>2211</v>
      </c>
      <c r="G572" s="600">
        <v>239</v>
      </c>
      <c r="H572" s="597">
        <v>154165</v>
      </c>
      <c r="I572" s="599">
        <v>23293</v>
      </c>
      <c r="J572" s="599">
        <v>45921</v>
      </c>
      <c r="K572" s="599">
        <v>84951</v>
      </c>
      <c r="L572"/>
    </row>
    <row r="573" spans="2:12" ht="15">
      <c r="B573" s="636" t="s">
        <v>223</v>
      </c>
      <c r="C573" s="597">
        <v>165011</v>
      </c>
      <c r="D573" s="597">
        <v>4401</v>
      </c>
      <c r="E573" s="598">
        <v>1788</v>
      </c>
      <c r="F573" s="598">
        <v>2285</v>
      </c>
      <c r="G573" s="597">
        <v>328</v>
      </c>
      <c r="H573" s="597">
        <v>160610</v>
      </c>
      <c r="I573" s="597">
        <v>25702</v>
      </c>
      <c r="J573" s="597">
        <v>48609</v>
      </c>
      <c r="K573" s="597">
        <v>86299</v>
      </c>
      <c r="L573"/>
    </row>
    <row r="574" spans="2:12" ht="15">
      <c r="B574" s="636" t="s">
        <v>224</v>
      </c>
      <c r="C574" s="597">
        <v>175970</v>
      </c>
      <c r="D574" s="592">
        <v>4827</v>
      </c>
      <c r="E574" s="599">
        <v>1922</v>
      </c>
      <c r="F574" s="599">
        <v>2405</v>
      </c>
      <c r="G574" s="599">
        <v>500</v>
      </c>
      <c r="H574" s="598">
        <v>171143</v>
      </c>
      <c r="I574" s="599">
        <v>28318</v>
      </c>
      <c r="J574" s="599">
        <v>60364</v>
      </c>
      <c r="K574" s="599">
        <v>82461</v>
      </c>
      <c r="L574"/>
    </row>
    <row r="575" spans="2:12" ht="15">
      <c r="B575" s="638" t="s">
        <v>225</v>
      </c>
      <c r="C575" s="597">
        <v>158698</v>
      </c>
      <c r="D575" s="599">
        <v>4572</v>
      </c>
      <c r="E575" s="599">
        <v>1754</v>
      </c>
      <c r="F575" s="599">
        <v>2398</v>
      </c>
      <c r="G575" s="599">
        <v>420</v>
      </c>
      <c r="H575" s="599">
        <v>154126</v>
      </c>
      <c r="I575" s="599">
        <v>24642</v>
      </c>
      <c r="J575" s="599">
        <v>50394</v>
      </c>
      <c r="K575" s="599">
        <v>79090</v>
      </c>
      <c r="L575"/>
    </row>
    <row r="576" spans="2:12" ht="15">
      <c r="B576" s="638" t="s">
        <v>226</v>
      </c>
      <c r="C576" s="597">
        <v>143199</v>
      </c>
      <c r="D576" s="599">
        <v>4050</v>
      </c>
      <c r="E576" s="599">
        <v>1792</v>
      </c>
      <c r="F576" s="599">
        <v>1951</v>
      </c>
      <c r="G576" s="599">
        <v>307</v>
      </c>
      <c r="H576" s="599">
        <v>139149</v>
      </c>
      <c r="I576" s="599">
        <v>22028</v>
      </c>
      <c r="J576" s="599">
        <v>43577</v>
      </c>
      <c r="K576" s="599">
        <v>73544</v>
      </c>
      <c r="L576"/>
    </row>
    <row r="577" spans="2:12" ht="15">
      <c r="B577" s="639"/>
      <c r="C577" s="598"/>
      <c r="D577" s="598"/>
      <c r="E577" s="598"/>
      <c r="F577" s="598"/>
      <c r="G577" s="598"/>
      <c r="H577" s="598"/>
      <c r="I577" s="598"/>
      <c r="J577" s="598"/>
      <c r="K577" s="598"/>
      <c r="L577"/>
    </row>
    <row r="578" spans="2:12" ht="12.75">
      <c r="B578" s="640">
        <v>2019</v>
      </c>
      <c r="C578" s="509">
        <v>1855743</v>
      </c>
      <c r="D578" s="509">
        <v>50783</v>
      </c>
      <c r="E578" s="509">
        <v>22896</v>
      </c>
      <c r="F578" s="509">
        <v>24098</v>
      </c>
      <c r="G578" s="509">
        <v>3789</v>
      </c>
      <c r="H578" s="509">
        <v>1804960</v>
      </c>
      <c r="I578" s="509">
        <v>302089</v>
      </c>
      <c r="J578" s="509">
        <v>549622</v>
      </c>
      <c r="K578" s="509">
        <v>953249</v>
      </c>
      <c r="L578"/>
    </row>
    <row r="579" spans="2:12" ht="12.75">
      <c r="B579" s="1"/>
      <c r="C579" s="510"/>
      <c r="D579" s="510"/>
      <c r="E579" s="510"/>
      <c r="F579" s="510"/>
      <c r="G579" s="510"/>
      <c r="H579" s="510"/>
      <c r="I579" s="510"/>
      <c r="J579" s="510"/>
      <c r="K579" s="510"/>
      <c r="L579"/>
    </row>
    <row r="580" spans="2:12" ht="12.75">
      <c r="B580" s="3"/>
      <c r="C580" s="1705" t="s">
        <v>239</v>
      </c>
      <c r="D580" s="1705"/>
      <c r="E580" s="1705"/>
      <c r="F580" s="1705"/>
      <c r="G580" s="1705"/>
      <c r="H580" s="1705"/>
      <c r="I580" s="1705"/>
      <c r="J580" s="1705"/>
      <c r="K580" s="1705"/>
      <c r="L580"/>
    </row>
    <row r="581" spans="2:12" ht="12.75">
      <c r="B581" s="504"/>
      <c r="C581" s="510"/>
      <c r="D581" s="510"/>
      <c r="E581" s="510"/>
      <c r="F581" s="510"/>
      <c r="G581" s="510"/>
      <c r="H581" s="510"/>
      <c r="I581" s="510"/>
      <c r="J581" s="510"/>
      <c r="K581" s="510"/>
      <c r="L581"/>
    </row>
    <row r="582" spans="2:12" ht="12.75">
      <c r="B582" s="641" t="s">
        <v>215</v>
      </c>
      <c r="C582" s="597">
        <v>49128195</v>
      </c>
      <c r="D582" s="597">
        <v>226689</v>
      </c>
      <c r="E582" s="597">
        <v>68974</v>
      </c>
      <c r="F582" s="597">
        <v>109268</v>
      </c>
      <c r="G582" s="597">
        <v>48447</v>
      </c>
      <c r="H582" s="597">
        <v>48901506</v>
      </c>
      <c r="I582" s="597">
        <v>7017848</v>
      </c>
      <c r="J582" s="597">
        <v>13675018</v>
      </c>
      <c r="K582" s="597">
        <v>28208640</v>
      </c>
      <c r="L582"/>
    </row>
    <row r="583" spans="2:12" ht="12.75">
      <c r="B583" s="641" t="s">
        <v>216</v>
      </c>
      <c r="C583" s="597">
        <v>36008767</v>
      </c>
      <c r="D583" s="597">
        <v>193480</v>
      </c>
      <c r="E583" s="597">
        <v>70783</v>
      </c>
      <c r="F583" s="597">
        <v>85595</v>
      </c>
      <c r="G583" s="597">
        <v>37102</v>
      </c>
      <c r="H583" s="597">
        <v>35815287</v>
      </c>
      <c r="I583" s="597">
        <v>5626521</v>
      </c>
      <c r="J583" s="597">
        <v>9142502</v>
      </c>
      <c r="K583" s="597">
        <v>21046264</v>
      </c>
      <c r="L583"/>
    </row>
    <row r="584" spans="2:12" ht="12.75">
      <c r="B584" s="641" t="s">
        <v>217</v>
      </c>
      <c r="C584" s="597">
        <v>47017379</v>
      </c>
      <c r="D584" s="599">
        <v>213319</v>
      </c>
      <c r="E584" s="599">
        <v>80814</v>
      </c>
      <c r="F584" s="599">
        <v>94000</v>
      </c>
      <c r="G584" s="600">
        <v>38505</v>
      </c>
      <c r="H584" s="597">
        <v>46804060</v>
      </c>
      <c r="I584" s="599">
        <v>7062525</v>
      </c>
      <c r="J584" s="599">
        <v>12295509</v>
      </c>
      <c r="K584" s="599">
        <v>27446026</v>
      </c>
      <c r="L584"/>
    </row>
    <row r="585" spans="2:12" ht="12.75">
      <c r="B585" s="641" t="s">
        <v>218</v>
      </c>
      <c r="C585" s="597">
        <v>45318921</v>
      </c>
      <c r="D585" s="597">
        <v>214619</v>
      </c>
      <c r="E585" s="598">
        <v>78379</v>
      </c>
      <c r="F585" s="598">
        <v>102218</v>
      </c>
      <c r="G585" s="597">
        <v>34022</v>
      </c>
      <c r="H585" s="597">
        <v>45104302</v>
      </c>
      <c r="I585" s="597">
        <v>6540916</v>
      </c>
      <c r="J585" s="597">
        <v>11552622</v>
      </c>
      <c r="K585" s="597">
        <v>27010764</v>
      </c>
      <c r="L585"/>
    </row>
    <row r="586" spans="2:12" ht="12.75">
      <c r="B586" s="641" t="s">
        <v>219</v>
      </c>
      <c r="C586" s="597">
        <v>49995394</v>
      </c>
      <c r="D586" s="481">
        <v>206386</v>
      </c>
      <c r="E586" s="481">
        <v>74601</v>
      </c>
      <c r="F586" s="481">
        <v>100338</v>
      </c>
      <c r="G586" s="481">
        <v>31447</v>
      </c>
      <c r="H586" s="481">
        <v>49789008</v>
      </c>
      <c r="I586" s="481">
        <v>7476937</v>
      </c>
      <c r="J586" s="481">
        <v>12116420</v>
      </c>
      <c r="K586" s="483">
        <v>30195651</v>
      </c>
      <c r="L586"/>
    </row>
    <row r="587" spans="2:12" ht="12.75">
      <c r="B587" s="641" t="s">
        <v>220</v>
      </c>
      <c r="C587" s="597">
        <v>45108919</v>
      </c>
      <c r="D587" s="597">
        <v>202740</v>
      </c>
      <c r="E587" s="598">
        <v>55064</v>
      </c>
      <c r="F587" s="598">
        <v>110221</v>
      </c>
      <c r="G587" s="597">
        <v>37455</v>
      </c>
      <c r="H587" s="597">
        <v>44906179</v>
      </c>
      <c r="I587" s="597">
        <v>6786887</v>
      </c>
      <c r="J587" s="597">
        <v>11328083</v>
      </c>
      <c r="K587" s="597">
        <v>26791209</v>
      </c>
      <c r="L587"/>
    </row>
    <row r="588" spans="2:12" ht="12.75">
      <c r="B588" s="641" t="s">
        <v>221</v>
      </c>
      <c r="C588" s="597">
        <v>47874514</v>
      </c>
      <c r="D588" s="599">
        <v>227478</v>
      </c>
      <c r="E588" s="599">
        <v>59800</v>
      </c>
      <c r="F588" s="599">
        <v>136375</v>
      </c>
      <c r="G588" s="600">
        <v>31303</v>
      </c>
      <c r="H588" s="597">
        <v>47647036</v>
      </c>
      <c r="I588" s="599">
        <v>7592833</v>
      </c>
      <c r="J588" s="599">
        <v>12788320</v>
      </c>
      <c r="K588" s="599">
        <v>27265883</v>
      </c>
      <c r="L588"/>
    </row>
    <row r="589" spans="2:12" ht="12.75">
      <c r="B589" s="641" t="s">
        <v>222</v>
      </c>
      <c r="C589" s="597">
        <v>47480426</v>
      </c>
      <c r="D589" s="599">
        <v>229651</v>
      </c>
      <c r="E589" s="599">
        <v>65516</v>
      </c>
      <c r="F589" s="599">
        <v>130295</v>
      </c>
      <c r="G589" s="600">
        <v>33840</v>
      </c>
      <c r="H589" s="597">
        <v>47250775</v>
      </c>
      <c r="I589" s="599">
        <v>6189426</v>
      </c>
      <c r="J589" s="599">
        <v>12351422</v>
      </c>
      <c r="K589" s="599">
        <v>28709927</v>
      </c>
      <c r="L589"/>
    </row>
    <row r="590" spans="2:12" ht="12.75">
      <c r="B590" s="641" t="s">
        <v>223</v>
      </c>
      <c r="C590" s="597">
        <v>49405724</v>
      </c>
      <c r="D590" s="599">
        <v>240065</v>
      </c>
      <c r="E590" s="599">
        <v>65009</v>
      </c>
      <c r="F590" s="599">
        <v>132898</v>
      </c>
      <c r="G590" s="600">
        <v>42158</v>
      </c>
      <c r="H590" s="597">
        <v>49165659</v>
      </c>
      <c r="I590" s="599">
        <v>6865131</v>
      </c>
      <c r="J590" s="599">
        <v>12986779</v>
      </c>
      <c r="K590" s="599">
        <v>29313749</v>
      </c>
      <c r="L590"/>
    </row>
    <row r="591" spans="2:12" ht="12.75">
      <c r="B591" s="641" t="s">
        <v>224</v>
      </c>
      <c r="C591" s="597">
        <v>52389818</v>
      </c>
      <c r="D591" s="599">
        <v>275406</v>
      </c>
      <c r="E591" s="599">
        <v>68794</v>
      </c>
      <c r="F591" s="599">
        <v>141009</v>
      </c>
      <c r="G591" s="599">
        <v>65603</v>
      </c>
      <c r="H591" s="598">
        <v>52114412</v>
      </c>
      <c r="I591" s="599">
        <v>7666382</v>
      </c>
      <c r="J591" s="599">
        <v>16884614</v>
      </c>
      <c r="K591" s="599">
        <v>27563416</v>
      </c>
      <c r="L591"/>
    </row>
    <row r="592" spans="2:12" ht="12.75">
      <c r="B592" s="641" t="s">
        <v>225</v>
      </c>
      <c r="C592" s="597">
        <v>47669255</v>
      </c>
      <c r="D592" s="599">
        <v>249071</v>
      </c>
      <c r="E592" s="599">
        <v>61984</v>
      </c>
      <c r="F592" s="599">
        <v>132617</v>
      </c>
      <c r="G592" s="599">
        <v>54470</v>
      </c>
      <c r="H592" s="599">
        <v>47420184</v>
      </c>
      <c r="I592" s="599">
        <v>6592748</v>
      </c>
      <c r="J592" s="599">
        <v>13791228</v>
      </c>
      <c r="K592" s="599">
        <v>27036208</v>
      </c>
      <c r="L592"/>
    </row>
    <row r="593" spans="2:12" ht="12.75">
      <c r="B593" s="641" t="s">
        <v>226</v>
      </c>
      <c r="C593" s="597">
        <v>43516517</v>
      </c>
      <c r="D593" s="599">
        <v>220161</v>
      </c>
      <c r="E593" s="599">
        <v>61712</v>
      </c>
      <c r="F593" s="599">
        <v>116252</v>
      </c>
      <c r="G593" s="599">
        <v>42197</v>
      </c>
      <c r="H593" s="599">
        <v>43296356</v>
      </c>
      <c r="I593" s="599">
        <v>5996644</v>
      </c>
      <c r="J593" s="599">
        <v>12021100</v>
      </c>
      <c r="K593" s="599">
        <v>25278612</v>
      </c>
      <c r="L593"/>
    </row>
    <row r="594" spans="2:12" ht="12.75">
      <c r="B594" s="1"/>
      <c r="C594" s="598"/>
      <c r="D594" s="598"/>
      <c r="E594" s="598"/>
      <c r="F594" s="598"/>
      <c r="G594" s="598"/>
      <c r="H594" s="598"/>
      <c r="I594" s="598"/>
      <c r="J594" s="598"/>
      <c r="K594" s="598"/>
      <c r="L594"/>
    </row>
    <row r="595" spans="2:12" ht="12.75">
      <c r="B595" s="640">
        <v>2019</v>
      </c>
      <c r="C595" s="509">
        <v>560913829</v>
      </c>
      <c r="D595" s="509">
        <v>2699065</v>
      </c>
      <c r="E595" s="509">
        <v>811430</v>
      </c>
      <c r="F595" s="509">
        <v>1391086</v>
      </c>
      <c r="G595" s="509">
        <v>496549</v>
      </c>
      <c r="H595" s="509">
        <v>558214764</v>
      </c>
      <c r="I595" s="509">
        <v>81414798</v>
      </c>
      <c r="J595" s="509">
        <v>150933617</v>
      </c>
      <c r="K595" s="509">
        <v>325866349</v>
      </c>
      <c r="L595"/>
    </row>
    <row r="596" spans="2:12" ht="12.75" customHeight="1">
      <c r="B596" s="511"/>
      <c r="C596" s="512"/>
      <c r="D596" s="512"/>
      <c r="E596" s="512"/>
      <c r="F596" s="512"/>
      <c r="G596" s="512"/>
      <c r="H596" s="512"/>
      <c r="I596" s="512"/>
      <c r="J596" s="512"/>
      <c r="K596" s="512"/>
      <c r="L596"/>
    </row>
    <row r="597" spans="2:12" ht="12.75" customHeight="1">
      <c r="B597" s="1801" t="s">
        <v>203</v>
      </c>
      <c r="C597" s="1711" t="s">
        <v>18</v>
      </c>
      <c r="D597" s="1711" t="s">
        <v>204</v>
      </c>
      <c r="E597" s="1713" t="s">
        <v>205</v>
      </c>
      <c r="F597" s="1714"/>
      <c r="G597" s="1715"/>
      <c r="H597" s="1716" t="s">
        <v>206</v>
      </c>
      <c r="I597" s="1718" t="s">
        <v>207</v>
      </c>
      <c r="J597" s="1719"/>
      <c r="K597" s="1719"/>
      <c r="L597"/>
    </row>
    <row r="598" spans="2:12" ht="12.75" customHeight="1">
      <c r="B598" s="1802"/>
      <c r="C598" s="1712"/>
      <c r="D598" s="1712"/>
      <c r="E598" s="1721" t="s">
        <v>244</v>
      </c>
      <c r="F598" s="1711" t="s">
        <v>245</v>
      </c>
      <c r="G598" s="1711" t="s">
        <v>246</v>
      </c>
      <c r="H598" s="1717"/>
      <c r="I598" s="1721" t="s">
        <v>211</v>
      </c>
      <c r="J598" s="1721" t="s">
        <v>20</v>
      </c>
      <c r="K598" s="1711" t="s">
        <v>212</v>
      </c>
      <c r="L598"/>
    </row>
    <row r="599" spans="2:12" ht="12.75" customHeight="1">
      <c r="B599" s="1802"/>
      <c r="C599" s="1712"/>
      <c r="D599" s="1712"/>
      <c r="E599" s="1722"/>
      <c r="F599" s="1712"/>
      <c r="G599" s="1712"/>
      <c r="H599" s="1717"/>
      <c r="I599" s="1723"/>
      <c r="J599" s="1723"/>
      <c r="K599" s="1800"/>
      <c r="L599"/>
    </row>
    <row r="600" spans="2:12" ht="12.75">
      <c r="B600" s="501">
        <v>0</v>
      </c>
      <c r="C600" s="513">
        <v>1</v>
      </c>
      <c r="D600" s="513">
        <v>2</v>
      </c>
      <c r="E600" s="514">
        <v>3</v>
      </c>
      <c r="F600" s="514">
        <v>4</v>
      </c>
      <c r="G600" s="513">
        <v>5</v>
      </c>
      <c r="H600" s="513">
        <v>6</v>
      </c>
      <c r="I600" s="513">
        <v>7</v>
      </c>
      <c r="J600" s="513">
        <v>8</v>
      </c>
      <c r="K600" s="513">
        <v>9</v>
      </c>
      <c r="L600"/>
    </row>
    <row r="601" spans="2:12" ht="12.75">
      <c r="B601" s="504"/>
      <c r="C601" s="510"/>
      <c r="D601" s="510"/>
      <c r="E601" s="510"/>
      <c r="F601" s="510"/>
      <c r="G601" s="510"/>
      <c r="H601" s="510"/>
      <c r="I601" s="510"/>
      <c r="J601" s="510"/>
      <c r="K601" s="510"/>
      <c r="L601"/>
    </row>
    <row r="602" spans="2:12" ht="12.75">
      <c r="B602" s="3"/>
      <c r="C602" s="1705" t="s">
        <v>240</v>
      </c>
      <c r="D602" s="1705"/>
      <c r="E602" s="1705"/>
      <c r="F602" s="1705"/>
      <c r="G602" s="1705"/>
      <c r="H602" s="1705"/>
      <c r="I602" s="1705"/>
      <c r="J602" s="1705"/>
      <c r="K602" s="1705"/>
      <c r="L602"/>
    </row>
    <row r="603" spans="2:12" ht="12.75">
      <c r="B603" s="3"/>
      <c r="C603" s="515"/>
      <c r="D603" s="515"/>
      <c r="E603" s="515"/>
      <c r="F603" s="515"/>
      <c r="G603" s="515"/>
      <c r="H603" s="515"/>
      <c r="I603" s="515"/>
      <c r="J603" s="515"/>
      <c r="K603" s="515"/>
      <c r="L603"/>
    </row>
    <row r="604" spans="2:12" ht="12.75">
      <c r="B604" s="641" t="s">
        <v>215</v>
      </c>
      <c r="C604" s="597">
        <v>97042744</v>
      </c>
      <c r="D604" s="597">
        <v>397525</v>
      </c>
      <c r="E604" s="597">
        <v>123027</v>
      </c>
      <c r="F604" s="597">
        <v>190820</v>
      </c>
      <c r="G604" s="597">
        <v>83678</v>
      </c>
      <c r="H604" s="597">
        <v>96645219</v>
      </c>
      <c r="I604" s="597">
        <v>13890672</v>
      </c>
      <c r="J604" s="597">
        <v>28529726</v>
      </c>
      <c r="K604" s="597">
        <v>54224821</v>
      </c>
      <c r="L604"/>
    </row>
    <row r="605" spans="2:12" ht="12.75">
      <c r="B605" s="641" t="s">
        <v>216</v>
      </c>
      <c r="C605" s="597">
        <v>71080437</v>
      </c>
      <c r="D605" s="597">
        <v>338786</v>
      </c>
      <c r="E605" s="597">
        <v>123131</v>
      </c>
      <c r="F605" s="597">
        <v>150015</v>
      </c>
      <c r="G605" s="597">
        <v>65640</v>
      </c>
      <c r="H605" s="597">
        <v>70741651</v>
      </c>
      <c r="I605" s="597">
        <v>11152641</v>
      </c>
      <c r="J605" s="597">
        <v>19000308</v>
      </c>
      <c r="K605" s="597">
        <v>40588702</v>
      </c>
      <c r="L605"/>
    </row>
    <row r="606" spans="2:12" ht="12.75">
      <c r="B606" s="641" t="s">
        <v>217</v>
      </c>
      <c r="C606" s="597">
        <v>94326127</v>
      </c>
      <c r="D606" s="599">
        <v>370021</v>
      </c>
      <c r="E606" s="599">
        <v>141070</v>
      </c>
      <c r="F606" s="599">
        <v>162127</v>
      </c>
      <c r="G606" s="600">
        <v>66824</v>
      </c>
      <c r="H606" s="597">
        <v>93956106</v>
      </c>
      <c r="I606" s="599">
        <v>14326353</v>
      </c>
      <c r="J606" s="599">
        <v>25473371</v>
      </c>
      <c r="K606" s="599">
        <v>54156382</v>
      </c>
      <c r="L606"/>
    </row>
    <row r="607" spans="2:12" ht="12.75">
      <c r="B607" s="641" t="s">
        <v>218</v>
      </c>
      <c r="C607" s="597">
        <v>90179542</v>
      </c>
      <c r="D607" s="597">
        <v>377198</v>
      </c>
      <c r="E607" s="598">
        <v>138987</v>
      </c>
      <c r="F607" s="598">
        <v>177400</v>
      </c>
      <c r="G607" s="598">
        <v>60811</v>
      </c>
      <c r="H607" s="597">
        <v>89802344</v>
      </c>
      <c r="I607" s="598">
        <v>13026121</v>
      </c>
      <c r="J607" s="598">
        <v>24019148</v>
      </c>
      <c r="K607" s="598">
        <v>52757075</v>
      </c>
      <c r="L607"/>
    </row>
    <row r="608" spans="2:12" ht="12.75">
      <c r="B608" s="641" t="s">
        <v>219</v>
      </c>
      <c r="C608" s="597">
        <v>98348767</v>
      </c>
      <c r="D608" s="481">
        <v>365543</v>
      </c>
      <c r="E608" s="481">
        <v>134256</v>
      </c>
      <c r="F608" s="481">
        <v>176108</v>
      </c>
      <c r="G608" s="481">
        <v>55179</v>
      </c>
      <c r="H608" s="481">
        <v>97983224</v>
      </c>
      <c r="I608" s="481">
        <v>14778485</v>
      </c>
      <c r="J608" s="481">
        <v>25000492</v>
      </c>
      <c r="K608" s="481">
        <v>58204247</v>
      </c>
      <c r="L608"/>
    </row>
    <row r="609" spans="2:12" ht="12.75">
      <c r="B609" s="641" t="s">
        <v>220</v>
      </c>
      <c r="C609" s="597">
        <v>89668731</v>
      </c>
      <c r="D609" s="597">
        <v>358330</v>
      </c>
      <c r="E609" s="598">
        <v>97987</v>
      </c>
      <c r="F609" s="598">
        <v>193201</v>
      </c>
      <c r="G609" s="598">
        <v>67142</v>
      </c>
      <c r="H609" s="597">
        <v>89310401</v>
      </c>
      <c r="I609" s="598">
        <v>13566128</v>
      </c>
      <c r="J609" s="598">
        <v>23364570</v>
      </c>
      <c r="K609" s="598">
        <v>52379703</v>
      </c>
      <c r="L609"/>
    </row>
    <row r="610" spans="2:12" ht="12.75">
      <c r="B610" s="641" t="s">
        <v>221</v>
      </c>
      <c r="C610" s="597">
        <v>94814223</v>
      </c>
      <c r="D610" s="599">
        <v>399597</v>
      </c>
      <c r="E610" s="599">
        <v>105945</v>
      </c>
      <c r="F610" s="599">
        <v>239181</v>
      </c>
      <c r="G610" s="600">
        <v>54471</v>
      </c>
      <c r="H610" s="597">
        <v>94414626</v>
      </c>
      <c r="I610" s="599">
        <v>15092121</v>
      </c>
      <c r="J610" s="599">
        <v>26639045</v>
      </c>
      <c r="K610" s="599">
        <v>52683460</v>
      </c>
      <c r="L610"/>
    </row>
    <row r="611" spans="2:12" ht="12.75">
      <c r="B611" s="641" t="s">
        <v>222</v>
      </c>
      <c r="C611" s="597">
        <v>94523431</v>
      </c>
      <c r="D611" s="599">
        <v>403191</v>
      </c>
      <c r="E611" s="599">
        <v>115093</v>
      </c>
      <c r="F611" s="599">
        <v>229415</v>
      </c>
      <c r="G611" s="600">
        <v>58683</v>
      </c>
      <c r="H611" s="597">
        <v>94120240</v>
      </c>
      <c r="I611" s="599">
        <v>12344055</v>
      </c>
      <c r="J611" s="599">
        <v>25664712</v>
      </c>
      <c r="K611" s="599">
        <v>56111473</v>
      </c>
      <c r="L611"/>
    </row>
    <row r="612" spans="2:12" ht="12.75">
      <c r="B612" s="641" t="s">
        <v>223</v>
      </c>
      <c r="C612" s="597">
        <v>98036717</v>
      </c>
      <c r="D612" s="597">
        <v>422394</v>
      </c>
      <c r="E612" s="598">
        <v>114069</v>
      </c>
      <c r="F612" s="598">
        <v>234214</v>
      </c>
      <c r="G612" s="598">
        <v>74111</v>
      </c>
      <c r="H612" s="597">
        <v>97614323</v>
      </c>
      <c r="I612" s="598">
        <v>13669245</v>
      </c>
      <c r="J612" s="598">
        <v>26923250</v>
      </c>
      <c r="K612" s="598">
        <v>57021828</v>
      </c>
      <c r="L612"/>
    </row>
    <row r="613" spans="2:12" ht="12.75">
      <c r="B613" s="641" t="s">
        <v>224</v>
      </c>
      <c r="C613" s="597">
        <v>98036717</v>
      </c>
      <c r="D613" s="599">
        <v>422394</v>
      </c>
      <c r="E613" s="599">
        <v>114069</v>
      </c>
      <c r="F613" s="599">
        <v>234214</v>
      </c>
      <c r="G613" s="599">
        <v>74111</v>
      </c>
      <c r="H613" s="598">
        <v>97614323</v>
      </c>
      <c r="I613" s="599">
        <v>13669245</v>
      </c>
      <c r="J613" s="599">
        <v>26923250</v>
      </c>
      <c r="K613" s="599">
        <v>57021828</v>
      </c>
      <c r="L613"/>
    </row>
    <row r="614" spans="2:12" ht="12.75">
      <c r="B614" s="641" t="s">
        <v>225</v>
      </c>
      <c r="C614" s="597">
        <v>93991382</v>
      </c>
      <c r="D614" s="599">
        <v>442529</v>
      </c>
      <c r="E614" s="599">
        <v>110487</v>
      </c>
      <c r="F614" s="599">
        <v>234875</v>
      </c>
      <c r="G614" s="600">
        <v>97167</v>
      </c>
      <c r="H614" s="601">
        <v>93548853</v>
      </c>
      <c r="I614" s="599">
        <v>13082164</v>
      </c>
      <c r="J614" s="599">
        <v>28328455</v>
      </c>
      <c r="K614" s="599">
        <v>52138234</v>
      </c>
      <c r="L614"/>
    </row>
    <row r="615" spans="2:12" ht="12.75">
      <c r="B615" s="641" t="s">
        <v>226</v>
      </c>
      <c r="C615" s="597">
        <v>85303687</v>
      </c>
      <c r="D615" s="599">
        <v>382900</v>
      </c>
      <c r="E615" s="599">
        <v>110310</v>
      </c>
      <c r="F615" s="599">
        <v>202029</v>
      </c>
      <c r="G615" s="600">
        <v>70561</v>
      </c>
      <c r="H615" s="601">
        <v>84920787</v>
      </c>
      <c r="I615" s="599">
        <v>11813818</v>
      </c>
      <c r="J615" s="599">
        <v>24635137</v>
      </c>
      <c r="K615" s="599">
        <v>48471832</v>
      </c>
      <c r="L615"/>
    </row>
    <row r="616" spans="2:12" ht="12.75">
      <c r="B616" s="641"/>
      <c r="C616" s="517"/>
      <c r="D616" s="518"/>
      <c r="E616" s="519"/>
      <c r="F616" s="519"/>
      <c r="G616" s="519"/>
      <c r="H616" s="518"/>
      <c r="I616" s="519"/>
      <c r="J616" s="519"/>
      <c r="K616" s="519"/>
      <c r="L616"/>
    </row>
    <row r="617" spans="2:12" ht="12.75">
      <c r="B617" s="640">
        <v>2019</v>
      </c>
      <c r="C617" s="520">
        <v>1105352505</v>
      </c>
      <c r="D617" s="520">
        <v>4680408</v>
      </c>
      <c r="E617" s="520">
        <v>1428431</v>
      </c>
      <c r="F617" s="520">
        <v>2423599</v>
      </c>
      <c r="G617" s="520">
        <v>828378</v>
      </c>
      <c r="H617" s="520">
        <v>1100672097</v>
      </c>
      <c r="I617" s="520">
        <v>160411048</v>
      </c>
      <c r="J617" s="520">
        <v>304501464</v>
      </c>
      <c r="K617" s="520">
        <v>635759585</v>
      </c>
      <c r="L617"/>
    </row>
    <row r="618" spans="2:12" ht="12.75">
      <c r="B618"/>
      <c r="C618"/>
      <c r="D618"/>
      <c r="E618"/>
      <c r="F618"/>
      <c r="G618"/>
      <c r="H618"/>
      <c r="I618"/>
      <c r="J618"/>
      <c r="K618"/>
      <c r="L618"/>
    </row>
    <row r="619" spans="2:12" ht="18.75">
      <c r="B619"/>
      <c r="C619"/>
      <c r="D619"/>
      <c r="E619"/>
      <c r="F619" s="661"/>
      <c r="G619" s="661"/>
      <c r="H619" s="661"/>
      <c r="I619" s="661"/>
      <c r="J619"/>
      <c r="K619"/>
      <c r="L619"/>
    </row>
    <row r="620" spans="2:12" ht="20.25" thickBot="1">
      <c r="B620"/>
      <c r="C620"/>
      <c r="D620"/>
      <c r="E620" s="662"/>
      <c r="F620" s="663" t="s">
        <v>241</v>
      </c>
      <c r="G620" s="663"/>
      <c r="H620" s="663"/>
      <c r="I620" s="663"/>
      <c r="J620" s="664"/>
      <c r="K620"/>
      <c r="L620"/>
    </row>
    <row r="621" spans="2:12" ht="15.75">
      <c r="B621" s="399" t="s">
        <v>215</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216</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217</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218</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219</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220</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221</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222</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223</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224</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225</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226</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726" t="s">
        <v>369</v>
      </c>
      <c r="C636" s="1726"/>
      <c r="D636" s="1726"/>
      <c r="E636" s="1726"/>
      <c r="F636" s="1726"/>
      <c r="G636" s="1726"/>
      <c r="H636" s="1726"/>
      <c r="I636" s="1726"/>
      <c r="J636" s="1726"/>
      <c r="K636" s="1726"/>
    </row>
    <row r="637" spans="2:12" ht="18.75" thickBot="1">
      <c r="B637" s="558"/>
      <c r="C637" s="558"/>
      <c r="D637" s="558"/>
      <c r="E637" s="558"/>
      <c r="F637" s="559" t="s">
        <v>202</v>
      </c>
      <c r="G637" s="558"/>
      <c r="H637" s="558"/>
      <c r="I637" s="558"/>
      <c r="J637" s="558"/>
      <c r="K637" s="558"/>
    </row>
    <row r="638" spans="2:12" ht="12.75" customHeight="1">
      <c r="B638" s="1727" t="s">
        <v>203</v>
      </c>
      <c r="C638" s="1730" t="s">
        <v>18</v>
      </c>
      <c r="D638" s="1730" t="s">
        <v>204</v>
      </c>
      <c r="E638" s="1804" t="s">
        <v>205</v>
      </c>
      <c r="F638" s="1805"/>
      <c r="G638" s="1806"/>
      <c r="H638" s="1807" t="s">
        <v>206</v>
      </c>
      <c r="I638" s="1804" t="s">
        <v>207</v>
      </c>
      <c r="J638" s="1805"/>
      <c r="K638" s="1808"/>
    </row>
    <row r="639" spans="2:12" ht="11.25" customHeight="1">
      <c r="B639" s="1728"/>
      <c r="C639" s="1712"/>
      <c r="D639" s="1712"/>
      <c r="E639" s="1721" t="s">
        <v>244</v>
      </c>
      <c r="F639" s="1711" t="s">
        <v>245</v>
      </c>
      <c r="G639" s="1711" t="s">
        <v>246</v>
      </c>
      <c r="H639" s="1717"/>
      <c r="I639" s="1721" t="s">
        <v>211</v>
      </c>
      <c r="J639" s="1721" t="s">
        <v>20</v>
      </c>
      <c r="K639" s="1724" t="s">
        <v>283</v>
      </c>
    </row>
    <row r="640" spans="2:12" ht="11.25" customHeight="1">
      <c r="B640" s="1728"/>
      <c r="C640" s="1712"/>
      <c r="D640" s="1712"/>
      <c r="E640" s="1722"/>
      <c r="F640" s="1712"/>
      <c r="G640" s="1712"/>
      <c r="H640" s="1717"/>
      <c r="I640" s="1722"/>
      <c r="J640" s="1722"/>
      <c r="K640" s="1737"/>
    </row>
    <row r="641" spans="2:11" ht="12.75">
      <c r="B641" s="688">
        <v>0</v>
      </c>
      <c r="C641" s="501">
        <v>1</v>
      </c>
      <c r="D641" s="501">
        <v>2</v>
      </c>
      <c r="E641" s="502">
        <v>3</v>
      </c>
      <c r="F641" s="502">
        <v>4</v>
      </c>
      <c r="G641" s="501">
        <v>5</v>
      </c>
      <c r="H641" s="501">
        <v>6</v>
      </c>
      <c r="I641" s="501">
        <v>7</v>
      </c>
      <c r="J641" s="501">
        <v>8</v>
      </c>
      <c r="K641" s="689">
        <v>9</v>
      </c>
    </row>
    <row r="642" spans="2:11" ht="12.75">
      <c r="B642" s="690"/>
      <c r="C642" s="504"/>
      <c r="D642" s="504"/>
      <c r="E642" s="504"/>
      <c r="F642" s="504"/>
      <c r="G642" s="504"/>
      <c r="H642" s="504"/>
      <c r="I642" s="504"/>
      <c r="J642" s="504"/>
      <c r="K642" s="691"/>
    </row>
    <row r="643" spans="2:11" ht="14.25">
      <c r="B643" s="692"/>
      <c r="C643" s="1707" t="s">
        <v>214</v>
      </c>
      <c r="D643" s="1707"/>
      <c r="E643" s="1707"/>
      <c r="F643" s="1707"/>
      <c r="G643" s="1707"/>
      <c r="H643" s="1707"/>
      <c r="I643" s="1707"/>
      <c r="J643" s="1707"/>
      <c r="K643" s="1708"/>
    </row>
    <row r="644" spans="2:11" ht="12.75">
      <c r="B644" s="690"/>
      <c r="C644" s="504"/>
      <c r="D644" s="504"/>
      <c r="E644" s="504"/>
      <c r="F644" s="504"/>
      <c r="G644" s="504"/>
      <c r="H644" s="504"/>
      <c r="I644" s="504"/>
      <c r="J644" s="504"/>
      <c r="K644" s="691"/>
    </row>
    <row r="645" spans="2:11" ht="12.75">
      <c r="B645" s="719" t="s">
        <v>215</v>
      </c>
      <c r="C645" s="705">
        <f>SUM(D645+H645)</f>
        <v>163247</v>
      </c>
      <c r="D645" s="705">
        <v>4183</v>
      </c>
      <c r="E645" s="705">
        <v>1936</v>
      </c>
      <c r="F645" s="705">
        <v>1878</v>
      </c>
      <c r="G645" s="705">
        <v>369</v>
      </c>
      <c r="H645" s="705">
        <v>159064</v>
      </c>
      <c r="I645" s="705">
        <v>25823</v>
      </c>
      <c r="J645" s="705">
        <v>47119</v>
      </c>
      <c r="K645" s="720">
        <v>86122</v>
      </c>
    </row>
    <row r="646" spans="2:11" ht="12.75">
      <c r="B646" s="719" t="s">
        <v>216</v>
      </c>
      <c r="C646" s="705">
        <f t="shared" ref="C646:C656" si="48">SUM(D646+H646)</f>
        <v>154797</v>
      </c>
      <c r="D646" s="705">
        <v>3855</v>
      </c>
      <c r="E646" s="705">
        <v>1652</v>
      </c>
      <c r="F646" s="705">
        <v>1884</v>
      </c>
      <c r="G646" s="705">
        <v>319</v>
      </c>
      <c r="H646" s="705">
        <v>150942</v>
      </c>
      <c r="I646" s="705">
        <v>24820</v>
      </c>
      <c r="J646" s="705">
        <v>41251</v>
      </c>
      <c r="K646" s="720">
        <v>84871</v>
      </c>
    </row>
    <row r="647" spans="2:11" ht="12.75">
      <c r="B647" s="719" t="s">
        <v>217</v>
      </c>
      <c r="C647" s="705">
        <f t="shared" si="48"/>
        <v>151453</v>
      </c>
      <c r="D647" s="707">
        <v>3672</v>
      </c>
      <c r="E647" s="707">
        <v>1511</v>
      </c>
      <c r="F647" s="707">
        <v>1781</v>
      </c>
      <c r="G647" s="708">
        <v>380</v>
      </c>
      <c r="H647" s="705">
        <v>147781</v>
      </c>
      <c r="I647" s="707">
        <v>22185</v>
      </c>
      <c r="J647" s="707">
        <v>39306</v>
      </c>
      <c r="K647" s="721">
        <v>86290</v>
      </c>
    </row>
    <row r="648" spans="2:11" ht="12.75">
      <c r="B648" s="719" t="s">
        <v>218</v>
      </c>
      <c r="C648" s="705">
        <f>SUM(D648+H648)</f>
        <v>123387</v>
      </c>
      <c r="D648" s="705">
        <v>2579</v>
      </c>
      <c r="E648" s="706">
        <v>1048</v>
      </c>
      <c r="F648" s="706">
        <v>1175</v>
      </c>
      <c r="G648" s="705">
        <v>356</v>
      </c>
      <c r="H648" s="705">
        <v>120808</v>
      </c>
      <c r="I648" s="705">
        <v>18805</v>
      </c>
      <c r="J648" s="705">
        <v>35098</v>
      </c>
      <c r="K648" s="720">
        <v>66905</v>
      </c>
    </row>
    <row r="649" spans="2:11" ht="12.75">
      <c r="B649" s="719" t="s">
        <v>219</v>
      </c>
      <c r="C649" s="705">
        <f>SUM(D649+H649)</f>
        <v>141955</v>
      </c>
      <c r="D649" s="530">
        <v>3254</v>
      </c>
      <c r="E649" s="710">
        <v>1374</v>
      </c>
      <c r="F649" s="700">
        <v>1580</v>
      </c>
      <c r="G649" s="700">
        <v>300</v>
      </c>
      <c r="H649" s="530">
        <v>138701</v>
      </c>
      <c r="I649" s="710">
        <v>23058</v>
      </c>
      <c r="J649" s="710">
        <v>36148</v>
      </c>
      <c r="K649" s="722">
        <v>79495</v>
      </c>
    </row>
    <row r="650" spans="2:11" ht="12.75">
      <c r="B650" s="719" t="s">
        <v>220</v>
      </c>
      <c r="C650" s="705">
        <f t="shared" si="48"/>
        <v>166759</v>
      </c>
      <c r="D650" s="705">
        <v>3740</v>
      </c>
      <c r="E650" s="706">
        <v>1503</v>
      </c>
      <c r="F650" s="706">
        <v>2000</v>
      </c>
      <c r="G650" s="705">
        <v>237</v>
      </c>
      <c r="H650" s="705">
        <v>163019</v>
      </c>
      <c r="I650" s="705">
        <v>27394</v>
      </c>
      <c r="J650" s="705">
        <v>41041</v>
      </c>
      <c r="K650" s="720">
        <v>94584</v>
      </c>
    </row>
    <row r="651" spans="2:11" ht="12.75">
      <c r="B651" s="719" t="s">
        <v>221</v>
      </c>
      <c r="C651" s="705">
        <f>SUM(D651+H651)</f>
        <v>176233</v>
      </c>
      <c r="D651" s="531">
        <v>4202</v>
      </c>
      <c r="E651" s="707">
        <v>1869</v>
      </c>
      <c r="F651" s="708">
        <v>2029</v>
      </c>
      <c r="G651" s="708">
        <v>304</v>
      </c>
      <c r="H651" s="705">
        <v>172031</v>
      </c>
      <c r="I651" s="707">
        <v>31264</v>
      </c>
      <c r="J651" s="707">
        <v>50784</v>
      </c>
      <c r="K651" s="721">
        <v>89983</v>
      </c>
    </row>
    <row r="652" spans="2:11" ht="12.75">
      <c r="B652" s="719" t="s">
        <v>222</v>
      </c>
      <c r="C652" s="705">
        <f t="shared" si="48"/>
        <v>151920</v>
      </c>
      <c r="D652" s="531">
        <v>4257</v>
      </c>
      <c r="E652" s="707">
        <v>1568</v>
      </c>
      <c r="F652" s="707">
        <v>2117</v>
      </c>
      <c r="G652" s="708">
        <v>572</v>
      </c>
      <c r="H652" s="705">
        <v>147663</v>
      </c>
      <c r="I652" s="707">
        <v>24922</v>
      </c>
      <c r="J652" s="707">
        <v>43850</v>
      </c>
      <c r="K652" s="721">
        <v>78891</v>
      </c>
    </row>
    <row r="653" spans="2:11" ht="12.75">
      <c r="B653" s="719" t="s">
        <v>223</v>
      </c>
      <c r="C653" s="705">
        <f t="shared" si="48"/>
        <v>168873</v>
      </c>
      <c r="D653" s="705">
        <v>4787</v>
      </c>
      <c r="E653" s="706">
        <v>2244</v>
      </c>
      <c r="F653" s="706">
        <v>2284</v>
      </c>
      <c r="G653" s="705">
        <v>259</v>
      </c>
      <c r="H653" s="705">
        <v>164086</v>
      </c>
      <c r="I653" s="705">
        <v>25977</v>
      </c>
      <c r="J653" s="705">
        <v>49066</v>
      </c>
      <c r="K653" s="720">
        <v>89043</v>
      </c>
    </row>
    <row r="654" spans="2:11" ht="12.75">
      <c r="B654" s="723" t="s">
        <v>224</v>
      </c>
      <c r="C654" s="705">
        <f>SUM(D654+H654)</f>
        <v>167227</v>
      </c>
      <c r="D654" s="531">
        <v>4810</v>
      </c>
      <c r="E654" s="707">
        <v>2454</v>
      </c>
      <c r="F654" s="707">
        <v>1999</v>
      </c>
      <c r="G654" s="707">
        <v>357</v>
      </c>
      <c r="H654" s="706">
        <v>162417</v>
      </c>
      <c r="I654" s="707">
        <v>27314</v>
      </c>
      <c r="J654" s="707">
        <v>55182</v>
      </c>
      <c r="K654" s="721">
        <v>79921</v>
      </c>
    </row>
    <row r="655" spans="2:11" ht="12.75">
      <c r="B655" s="724" t="s">
        <v>225</v>
      </c>
      <c r="C655" s="705">
        <f>SUM(D655+H655)</f>
        <v>137617</v>
      </c>
      <c r="D655" s="707">
        <v>3779</v>
      </c>
      <c r="E655" s="707">
        <v>1461</v>
      </c>
      <c r="F655" s="707">
        <v>1884</v>
      </c>
      <c r="G655" s="707">
        <v>434</v>
      </c>
      <c r="H655" s="707">
        <v>133838</v>
      </c>
      <c r="I655" s="707">
        <v>22269</v>
      </c>
      <c r="J655" s="707">
        <v>45841</v>
      </c>
      <c r="K655" s="721">
        <v>65728</v>
      </c>
    </row>
    <row r="656" spans="2:11" ht="12.75">
      <c r="B656" s="724" t="s">
        <v>226</v>
      </c>
      <c r="C656" s="705">
        <f t="shared" si="48"/>
        <v>149450</v>
      </c>
      <c r="D656" s="707">
        <v>4271</v>
      </c>
      <c r="E656" s="707">
        <v>1935</v>
      </c>
      <c r="F656" s="707">
        <v>1913</v>
      </c>
      <c r="G656" s="707">
        <v>423</v>
      </c>
      <c r="H656" s="707">
        <v>145179</v>
      </c>
      <c r="I656" s="707">
        <v>23304</v>
      </c>
      <c r="J656" s="707">
        <v>47671</v>
      </c>
      <c r="K656" s="721">
        <v>74204</v>
      </c>
    </row>
    <row r="657" spans="2:11" ht="15">
      <c r="B657" s="725"/>
      <c r="C657" s="706"/>
      <c r="D657" s="706"/>
      <c r="E657" s="706"/>
      <c r="F657" s="706"/>
      <c r="G657" s="706"/>
      <c r="H657" s="706"/>
      <c r="I657" s="706"/>
      <c r="J657" s="706"/>
      <c r="K657" s="726"/>
    </row>
    <row r="658" spans="2:11" ht="12.75">
      <c r="B658" s="727">
        <v>2020</v>
      </c>
      <c r="C658" s="699">
        <f t="shared" ref="C658:K658" si="49">SUM(C645:C656)</f>
        <v>1852918</v>
      </c>
      <c r="D658" s="699">
        <f>SUM(D645:D656)</f>
        <v>47389</v>
      </c>
      <c r="E658" s="699">
        <f t="shared" si="49"/>
        <v>20555</v>
      </c>
      <c r="F658" s="699">
        <f t="shared" si="49"/>
        <v>22524</v>
      </c>
      <c r="G658" s="699">
        <f>SUM(G645:G656)</f>
        <v>4310</v>
      </c>
      <c r="H658" s="699">
        <f t="shared" si="49"/>
        <v>1805529</v>
      </c>
      <c r="I658" s="699">
        <f t="shared" si="49"/>
        <v>297135</v>
      </c>
      <c r="J658" s="699">
        <f t="shared" si="49"/>
        <v>532357</v>
      </c>
      <c r="K658" s="728">
        <f t="shared" si="49"/>
        <v>976037</v>
      </c>
    </row>
    <row r="659" spans="2:11" ht="12.75">
      <c r="B659" s="692"/>
      <c r="C659" s="693"/>
      <c r="D659" s="693"/>
      <c r="E659" s="693"/>
      <c r="F659" s="693"/>
      <c r="G659" s="693"/>
      <c r="H659" s="693"/>
      <c r="I659" s="693"/>
      <c r="J659" s="693"/>
      <c r="K659" s="729"/>
    </row>
    <row r="660" spans="2:11" ht="12.75">
      <c r="B660" s="692"/>
      <c r="C660" s="1705" t="s">
        <v>239</v>
      </c>
      <c r="D660" s="1705"/>
      <c r="E660" s="1705"/>
      <c r="F660" s="1705"/>
      <c r="G660" s="1705"/>
      <c r="H660" s="1705"/>
      <c r="I660" s="1705"/>
      <c r="J660" s="1705"/>
      <c r="K660" s="1706"/>
    </row>
    <row r="661" spans="2:11" ht="12.75">
      <c r="B661" s="690"/>
      <c r="C661" s="693"/>
      <c r="D661" s="693"/>
      <c r="E661" s="693"/>
      <c r="F661" s="693"/>
      <c r="G661" s="693"/>
      <c r="H661" s="693"/>
      <c r="I661" s="693"/>
      <c r="J661" s="693"/>
      <c r="K661" s="729"/>
    </row>
    <row r="662" spans="2:11" ht="12.75">
      <c r="B662" s="730" t="s">
        <v>215</v>
      </c>
      <c r="C662" s="705">
        <f t="shared" ref="C662:C673" si="50">SUM(D662+H662)</f>
        <v>49960551</v>
      </c>
      <c r="D662" s="705">
        <v>235967</v>
      </c>
      <c r="E662" s="705">
        <v>69271</v>
      </c>
      <c r="F662" s="705">
        <v>111895</v>
      </c>
      <c r="G662" s="705">
        <v>54801</v>
      </c>
      <c r="H662" s="705">
        <v>49724584</v>
      </c>
      <c r="I662" s="705">
        <v>7150936</v>
      </c>
      <c r="J662" s="705">
        <v>13108259</v>
      </c>
      <c r="K662" s="720">
        <v>29465389</v>
      </c>
    </row>
    <row r="663" spans="2:11" ht="12.75">
      <c r="B663" s="730" t="s">
        <v>216</v>
      </c>
      <c r="C663" s="705">
        <f t="shared" si="50"/>
        <v>47617324</v>
      </c>
      <c r="D663" s="705">
        <v>208840</v>
      </c>
      <c r="E663" s="705">
        <v>57340</v>
      </c>
      <c r="F663" s="705">
        <v>107364</v>
      </c>
      <c r="G663" s="705">
        <v>44136</v>
      </c>
      <c r="H663" s="705">
        <v>47408484</v>
      </c>
      <c r="I663" s="705">
        <v>6893452</v>
      </c>
      <c r="J663" s="705">
        <v>11453223</v>
      </c>
      <c r="K663" s="720">
        <v>29061809</v>
      </c>
    </row>
    <row r="664" spans="2:11" ht="12.75">
      <c r="B664" s="730" t="s">
        <v>217</v>
      </c>
      <c r="C664" s="705">
        <f t="shared" si="50"/>
        <v>45810921</v>
      </c>
      <c r="D664" s="707">
        <v>212047</v>
      </c>
      <c r="E664" s="707">
        <v>52722</v>
      </c>
      <c r="F664" s="707">
        <v>104528</v>
      </c>
      <c r="G664" s="708">
        <v>54797</v>
      </c>
      <c r="H664" s="705">
        <v>45598874</v>
      </c>
      <c r="I664" s="707">
        <v>6206047</v>
      </c>
      <c r="J664" s="707">
        <v>10978459</v>
      </c>
      <c r="K664" s="721">
        <v>28414368</v>
      </c>
    </row>
    <row r="665" spans="2:11" ht="12.75">
      <c r="B665" s="730" t="s">
        <v>218</v>
      </c>
      <c r="C665" s="705">
        <f t="shared" si="50"/>
        <v>37947488</v>
      </c>
      <c r="D665" s="705">
        <v>152361</v>
      </c>
      <c r="E665" s="706">
        <v>38008</v>
      </c>
      <c r="F665" s="706">
        <v>67675</v>
      </c>
      <c r="G665" s="705">
        <v>46678</v>
      </c>
      <c r="H665" s="705">
        <v>37795127</v>
      </c>
      <c r="I665" s="705">
        <v>5250323</v>
      </c>
      <c r="J665" s="705">
        <v>9742524</v>
      </c>
      <c r="K665" s="720">
        <v>22802280</v>
      </c>
    </row>
    <row r="666" spans="2:11" ht="12.75">
      <c r="B666" s="730" t="s">
        <v>219</v>
      </c>
      <c r="C666" s="705">
        <f t="shared" si="50"/>
        <v>43850100</v>
      </c>
      <c r="D666" s="710">
        <v>182406</v>
      </c>
      <c r="E666" s="710">
        <v>49999</v>
      </c>
      <c r="F666" s="710">
        <v>89839</v>
      </c>
      <c r="G666" s="710">
        <v>42568</v>
      </c>
      <c r="H666" s="710">
        <v>43667694</v>
      </c>
      <c r="I666" s="710">
        <v>6427358</v>
      </c>
      <c r="J666" s="710">
        <v>9965046</v>
      </c>
      <c r="K666" s="722">
        <v>27275290</v>
      </c>
    </row>
    <row r="667" spans="2:11" ht="12.75">
      <c r="B667" s="730" t="s">
        <v>220</v>
      </c>
      <c r="C667" s="705">
        <f t="shared" si="50"/>
        <v>52025091</v>
      </c>
      <c r="D667" s="705">
        <v>205453</v>
      </c>
      <c r="E667" s="706">
        <v>52679</v>
      </c>
      <c r="F667" s="706">
        <v>121156</v>
      </c>
      <c r="G667" s="705">
        <v>31618</v>
      </c>
      <c r="H667" s="705">
        <v>51819638</v>
      </c>
      <c r="I667" s="705">
        <v>7514997</v>
      </c>
      <c r="J667" s="705">
        <v>11510571</v>
      </c>
      <c r="K667" s="720">
        <v>32794070</v>
      </c>
    </row>
    <row r="668" spans="2:11" ht="12.75">
      <c r="B668" s="730" t="s">
        <v>221</v>
      </c>
      <c r="C668" s="705">
        <f t="shared" si="50"/>
        <v>54051147</v>
      </c>
      <c r="D668" s="707">
        <v>228220</v>
      </c>
      <c r="E668" s="707">
        <v>67664</v>
      </c>
      <c r="F668" s="707">
        <v>124553</v>
      </c>
      <c r="G668" s="708">
        <v>36003</v>
      </c>
      <c r="H668" s="705">
        <v>53822927</v>
      </c>
      <c r="I668" s="707">
        <v>8725344</v>
      </c>
      <c r="J668" s="707">
        <v>14051630</v>
      </c>
      <c r="K668" s="721">
        <v>31045953</v>
      </c>
    </row>
    <row r="669" spans="2:11" ht="12.75">
      <c r="B669" s="730" t="s">
        <v>222</v>
      </c>
      <c r="C669" s="705">
        <f t="shared" si="50"/>
        <v>45879866</v>
      </c>
      <c r="D669" s="707">
        <v>235692</v>
      </c>
      <c r="E669" s="707">
        <v>57242</v>
      </c>
      <c r="F669" s="707">
        <v>115636</v>
      </c>
      <c r="G669" s="708">
        <v>62814</v>
      </c>
      <c r="H669" s="705">
        <v>45644174</v>
      </c>
      <c r="I669" s="707">
        <v>6814064</v>
      </c>
      <c r="J669" s="707">
        <v>12095543</v>
      </c>
      <c r="K669" s="721">
        <v>26734567</v>
      </c>
    </row>
    <row r="670" spans="2:11" ht="12.75">
      <c r="B670" s="730" t="s">
        <v>223</v>
      </c>
      <c r="C670" s="705">
        <f t="shared" si="50"/>
        <v>50006709</v>
      </c>
      <c r="D670" s="707">
        <v>255535</v>
      </c>
      <c r="E670" s="707">
        <v>81414</v>
      </c>
      <c r="F670" s="707">
        <v>142799</v>
      </c>
      <c r="G670" s="708">
        <v>31322</v>
      </c>
      <c r="H670" s="705">
        <v>49751174</v>
      </c>
      <c r="I670" s="707">
        <v>7098072</v>
      </c>
      <c r="J670" s="707">
        <v>13203179</v>
      </c>
      <c r="K670" s="721">
        <v>29449923</v>
      </c>
    </row>
    <row r="671" spans="2:11" ht="12.75">
      <c r="B671" s="730" t="s">
        <v>224</v>
      </c>
      <c r="C671" s="705">
        <f>SUM(D671+H671)</f>
        <v>49388258</v>
      </c>
      <c r="D671" s="707">
        <v>269010</v>
      </c>
      <c r="E671" s="707">
        <v>93543</v>
      </c>
      <c r="F671" s="707">
        <v>130959</v>
      </c>
      <c r="G671" s="707">
        <v>44508</v>
      </c>
      <c r="H671" s="706">
        <v>49119248</v>
      </c>
      <c r="I671" s="707">
        <v>7503226</v>
      </c>
      <c r="J671" s="707">
        <v>14927985</v>
      </c>
      <c r="K671" s="721">
        <v>26688037</v>
      </c>
    </row>
    <row r="672" spans="2:11" ht="12.75">
      <c r="B672" s="730" t="s">
        <v>225</v>
      </c>
      <c r="C672" s="705">
        <f>SUM(D672+H672)</f>
        <v>38901473</v>
      </c>
      <c r="D672" s="707">
        <v>222167</v>
      </c>
      <c r="E672" s="707">
        <v>52668</v>
      </c>
      <c r="F672" s="707">
        <v>117595</v>
      </c>
      <c r="G672" s="707">
        <v>51904</v>
      </c>
      <c r="H672" s="706">
        <v>38679306</v>
      </c>
      <c r="I672" s="707">
        <v>6116907</v>
      </c>
      <c r="J672" s="707">
        <v>12771724</v>
      </c>
      <c r="K672" s="721">
        <v>19790675</v>
      </c>
    </row>
    <row r="673" spans="2:14" ht="12.75">
      <c r="B673" s="730" t="s">
        <v>226</v>
      </c>
      <c r="C673" s="705">
        <f t="shared" si="50"/>
        <v>44379143</v>
      </c>
      <c r="D673" s="707">
        <v>235538</v>
      </c>
      <c r="E673" s="707">
        <v>68088</v>
      </c>
      <c r="F673" s="707">
        <v>114816</v>
      </c>
      <c r="G673" s="707">
        <v>52634</v>
      </c>
      <c r="H673" s="707">
        <v>44143605</v>
      </c>
      <c r="I673" s="707">
        <v>6396462</v>
      </c>
      <c r="J673" s="707">
        <v>13181865</v>
      </c>
      <c r="K673" s="721">
        <v>24565278</v>
      </c>
    </row>
    <row r="674" spans="2:14" ht="12.75">
      <c r="B674" s="692"/>
      <c r="C674" s="706"/>
      <c r="D674" s="706"/>
      <c r="E674" s="706"/>
      <c r="F674" s="706"/>
      <c r="G674" s="706"/>
      <c r="H674" s="706"/>
      <c r="I674" s="706"/>
      <c r="J674" s="706"/>
      <c r="K674" s="726"/>
    </row>
    <row r="675" spans="2:14" ht="12.75">
      <c r="B675" s="727">
        <v>2020</v>
      </c>
      <c r="C675" s="699">
        <f t="shared" ref="C675:K675" si="51">SUM(C662:C673)</f>
        <v>559818071</v>
      </c>
      <c r="D675" s="699">
        <f t="shared" si="51"/>
        <v>2643236</v>
      </c>
      <c r="E675" s="699">
        <f t="shared" si="51"/>
        <v>740638</v>
      </c>
      <c r="F675" s="699">
        <f t="shared" si="51"/>
        <v>1348815</v>
      </c>
      <c r="G675" s="699">
        <f t="shared" si="51"/>
        <v>553783</v>
      </c>
      <c r="H675" s="699">
        <f t="shared" si="51"/>
        <v>557174835</v>
      </c>
      <c r="I675" s="699">
        <f t="shared" si="51"/>
        <v>82097188</v>
      </c>
      <c r="J675" s="699">
        <f t="shared" si="51"/>
        <v>146990008</v>
      </c>
      <c r="K675" s="728">
        <f t="shared" si="51"/>
        <v>328087639</v>
      </c>
      <c r="N675" s="299" t="s">
        <v>416</v>
      </c>
    </row>
    <row r="676" spans="2:14" ht="12.75">
      <c r="B676" s="731"/>
      <c r="C676" s="694"/>
      <c r="D676" s="694"/>
      <c r="E676" s="694"/>
      <c r="F676" s="694"/>
      <c r="G676" s="694"/>
      <c r="H676" s="694"/>
      <c r="I676" s="694"/>
      <c r="J676" s="694"/>
      <c r="K676" s="732"/>
    </row>
    <row r="677" spans="2:14" ht="12.75" customHeight="1">
      <c r="B677" s="1709" t="s">
        <v>203</v>
      </c>
      <c r="C677" s="1711" t="s">
        <v>18</v>
      </c>
      <c r="D677" s="1711" t="s">
        <v>204</v>
      </c>
      <c r="E677" s="1713" t="s">
        <v>205</v>
      </c>
      <c r="F677" s="1714"/>
      <c r="G677" s="1715"/>
      <c r="H677" s="1716" t="s">
        <v>206</v>
      </c>
      <c r="I677" s="1718" t="s">
        <v>207</v>
      </c>
      <c r="J677" s="1719"/>
      <c r="K677" s="1720"/>
    </row>
    <row r="678" spans="2:14" ht="11.25" customHeight="1">
      <c r="B678" s="1710"/>
      <c r="C678" s="1712"/>
      <c r="D678" s="1712"/>
      <c r="E678" s="1721" t="s">
        <v>244</v>
      </c>
      <c r="F678" s="1711" t="s">
        <v>245</v>
      </c>
      <c r="G678" s="1711" t="s">
        <v>246</v>
      </c>
      <c r="H678" s="1717"/>
      <c r="I678" s="1721" t="s">
        <v>211</v>
      </c>
      <c r="J678" s="1721" t="s">
        <v>20</v>
      </c>
      <c r="K678" s="1724" t="s">
        <v>212</v>
      </c>
    </row>
    <row r="679" spans="2:14" ht="11.25" customHeight="1">
      <c r="B679" s="1710"/>
      <c r="C679" s="1712"/>
      <c r="D679" s="1712"/>
      <c r="E679" s="1722"/>
      <c r="F679" s="1712"/>
      <c r="G679" s="1712"/>
      <c r="H679" s="1717"/>
      <c r="I679" s="1723"/>
      <c r="J679" s="1723"/>
      <c r="K679" s="1725"/>
    </row>
    <row r="680" spans="2:14" ht="12.75">
      <c r="B680" s="688">
        <v>0</v>
      </c>
      <c r="C680" s="695">
        <v>1</v>
      </c>
      <c r="D680" s="695">
        <v>2</v>
      </c>
      <c r="E680" s="696">
        <v>3</v>
      </c>
      <c r="F680" s="696">
        <v>4</v>
      </c>
      <c r="G680" s="695">
        <v>5</v>
      </c>
      <c r="H680" s="695">
        <v>6</v>
      </c>
      <c r="I680" s="695">
        <v>7</v>
      </c>
      <c r="J680" s="695">
        <v>8</v>
      </c>
      <c r="K680" s="733">
        <v>9</v>
      </c>
    </row>
    <row r="681" spans="2:14" ht="12.75">
      <c r="B681" s="690"/>
      <c r="C681" s="693"/>
      <c r="D681" s="693"/>
      <c r="E681" s="693"/>
      <c r="F681" s="693"/>
      <c r="G681" s="693"/>
      <c r="H681" s="693"/>
      <c r="I681" s="693"/>
      <c r="J681" s="693"/>
      <c r="K681" s="729"/>
    </row>
    <row r="682" spans="2:14" ht="12.75">
      <c r="B682" s="692"/>
      <c r="C682" s="1705" t="s">
        <v>240</v>
      </c>
      <c r="D682" s="1705"/>
      <c r="E682" s="1705"/>
      <c r="F682" s="1705"/>
      <c r="G682" s="1705"/>
      <c r="H682" s="1705"/>
      <c r="I682" s="1705"/>
      <c r="J682" s="1705"/>
      <c r="K682" s="1706"/>
    </row>
    <row r="683" spans="2:14" ht="12.75">
      <c r="B683" s="692"/>
      <c r="C683" s="697"/>
      <c r="D683" s="697"/>
      <c r="E683" s="697"/>
      <c r="F683" s="697"/>
      <c r="G683" s="697"/>
      <c r="H683" s="697"/>
      <c r="I683" s="697"/>
      <c r="J683" s="697"/>
      <c r="K683" s="734"/>
    </row>
    <row r="684" spans="2:14" ht="12.75">
      <c r="B684" s="730" t="s">
        <v>215</v>
      </c>
      <c r="C684" s="705">
        <f>SUM(D684+H684)</f>
        <v>98406751</v>
      </c>
      <c r="D684" s="705">
        <v>415255</v>
      </c>
      <c r="E684" s="705">
        <v>121753</v>
      </c>
      <c r="F684" s="705">
        <v>197678</v>
      </c>
      <c r="G684" s="705">
        <v>95824</v>
      </c>
      <c r="H684" s="705">
        <v>97991496</v>
      </c>
      <c r="I684" s="705">
        <v>14011279</v>
      </c>
      <c r="J684" s="705">
        <v>27307209</v>
      </c>
      <c r="K684" s="720">
        <v>56673008</v>
      </c>
    </row>
    <row r="685" spans="2:14" ht="12.75">
      <c r="B685" s="730" t="s">
        <v>216</v>
      </c>
      <c r="C685" s="705">
        <f t="shared" ref="C685:C695" si="52">SUM(D685+H685)</f>
        <v>94273400</v>
      </c>
      <c r="D685" s="705">
        <v>371528</v>
      </c>
      <c r="E685" s="705">
        <v>101380</v>
      </c>
      <c r="F685" s="705">
        <v>190031</v>
      </c>
      <c r="G685" s="705">
        <v>80117</v>
      </c>
      <c r="H685" s="705">
        <v>93901872</v>
      </c>
      <c r="I685" s="705">
        <v>13706847</v>
      </c>
      <c r="J685" s="705">
        <v>24084327</v>
      </c>
      <c r="K685" s="720">
        <v>56110698</v>
      </c>
    </row>
    <row r="686" spans="2:14" ht="12.75">
      <c r="B686" s="730" t="s">
        <v>217</v>
      </c>
      <c r="C686" s="705">
        <f t="shared" si="52"/>
        <v>89717346</v>
      </c>
      <c r="D686" s="707">
        <v>372120</v>
      </c>
      <c r="E686" s="707">
        <v>93526</v>
      </c>
      <c r="F686" s="707">
        <v>183035</v>
      </c>
      <c r="G686" s="708">
        <v>95559</v>
      </c>
      <c r="H686" s="705">
        <v>89345226</v>
      </c>
      <c r="I686" s="707">
        <v>12115715</v>
      </c>
      <c r="J686" s="707">
        <v>22514649</v>
      </c>
      <c r="K686" s="721">
        <v>54714862</v>
      </c>
    </row>
    <row r="687" spans="2:14" ht="12.75">
      <c r="B687" s="730" t="s">
        <v>218</v>
      </c>
      <c r="C687" s="705">
        <f t="shared" si="52"/>
        <v>74393739</v>
      </c>
      <c r="D687" s="705">
        <v>265878</v>
      </c>
      <c r="E687" s="706">
        <v>66178</v>
      </c>
      <c r="F687" s="706">
        <v>117616</v>
      </c>
      <c r="G687" s="706">
        <v>82084</v>
      </c>
      <c r="H687" s="705">
        <v>74127861</v>
      </c>
      <c r="I687" s="706">
        <v>10308616</v>
      </c>
      <c r="J687" s="706">
        <v>20143556</v>
      </c>
      <c r="K687" s="726">
        <v>43675689</v>
      </c>
    </row>
    <row r="688" spans="2:14" ht="12.75">
      <c r="B688" s="730" t="s">
        <v>219</v>
      </c>
      <c r="C688" s="705">
        <f t="shared" si="52"/>
        <v>86208498</v>
      </c>
      <c r="D688" s="710">
        <v>319898</v>
      </c>
      <c r="E688" s="710">
        <v>87279</v>
      </c>
      <c r="F688" s="710">
        <v>156470</v>
      </c>
      <c r="G688" s="710">
        <v>76149</v>
      </c>
      <c r="H688" s="710">
        <v>85888600</v>
      </c>
      <c r="I688" s="710">
        <v>12659354</v>
      </c>
      <c r="J688" s="710">
        <v>20656790</v>
      </c>
      <c r="K688" s="722">
        <v>52572456</v>
      </c>
    </row>
    <row r="689" spans="2:12" ht="12.75">
      <c r="B689" s="730" t="s">
        <v>220</v>
      </c>
      <c r="C689" s="705">
        <f t="shared" si="52"/>
        <v>101889130</v>
      </c>
      <c r="D689" s="705">
        <v>360681</v>
      </c>
      <c r="E689" s="706">
        <v>93221</v>
      </c>
      <c r="F689" s="706">
        <v>211996</v>
      </c>
      <c r="G689" s="706">
        <v>55464</v>
      </c>
      <c r="H689" s="705">
        <v>101528449</v>
      </c>
      <c r="I689" s="706">
        <v>15174672</v>
      </c>
      <c r="J689" s="706">
        <v>23731496</v>
      </c>
      <c r="K689" s="726">
        <v>62622281</v>
      </c>
    </row>
    <row r="690" spans="2:12" ht="12.75">
      <c r="B690" s="730" t="s">
        <v>221</v>
      </c>
      <c r="C690" s="705">
        <f>SUM(D690+H690)</f>
        <v>105672362</v>
      </c>
      <c r="D690" s="707">
        <v>403511</v>
      </c>
      <c r="E690" s="707">
        <v>119182</v>
      </c>
      <c r="F690" s="707">
        <v>221232</v>
      </c>
      <c r="G690" s="708">
        <v>63097</v>
      </c>
      <c r="H690" s="705">
        <v>105268851</v>
      </c>
      <c r="I690" s="707">
        <v>17023118</v>
      </c>
      <c r="J690" s="707">
        <v>28928872</v>
      </c>
      <c r="K690" s="721">
        <v>59316861</v>
      </c>
    </row>
    <row r="691" spans="2:12" ht="12.75">
      <c r="B691" s="730" t="s">
        <v>222</v>
      </c>
      <c r="C691" s="705">
        <f>SUM(D691+H691)</f>
        <v>89888573</v>
      </c>
      <c r="D691" s="707">
        <v>413288</v>
      </c>
      <c r="E691" s="707">
        <v>100914</v>
      </c>
      <c r="F691" s="707">
        <v>202818</v>
      </c>
      <c r="G691" s="708">
        <v>109556</v>
      </c>
      <c r="H691" s="705">
        <v>89475285</v>
      </c>
      <c r="I691" s="707">
        <v>13419764</v>
      </c>
      <c r="J691" s="707">
        <v>24879574</v>
      </c>
      <c r="K691" s="721">
        <v>51175947</v>
      </c>
    </row>
    <row r="692" spans="2:12" ht="12.75">
      <c r="B692" s="730" t="s">
        <v>223</v>
      </c>
      <c r="C692" s="705">
        <f t="shared" si="52"/>
        <v>98776814</v>
      </c>
      <c r="D692" s="705">
        <v>449742</v>
      </c>
      <c r="E692" s="706">
        <v>142399</v>
      </c>
      <c r="F692" s="706">
        <v>252641</v>
      </c>
      <c r="G692" s="706">
        <v>54702</v>
      </c>
      <c r="H692" s="705">
        <v>98327072</v>
      </c>
      <c r="I692" s="706">
        <v>13985215</v>
      </c>
      <c r="J692" s="706">
        <v>27586425</v>
      </c>
      <c r="K692" s="726">
        <v>56755432</v>
      </c>
    </row>
    <row r="693" spans="2:12" ht="12.75">
      <c r="B693" s="730" t="s">
        <v>224</v>
      </c>
      <c r="C693" s="705">
        <f t="shared" si="52"/>
        <v>97774164</v>
      </c>
      <c r="D693" s="707">
        <v>478145</v>
      </c>
      <c r="E693" s="707">
        <v>164762</v>
      </c>
      <c r="F693" s="707">
        <v>235023</v>
      </c>
      <c r="G693" s="707">
        <v>78360</v>
      </c>
      <c r="H693" s="706">
        <v>97296019</v>
      </c>
      <c r="I693" s="707">
        <v>14828737</v>
      </c>
      <c r="J693" s="707">
        <v>31240799</v>
      </c>
      <c r="K693" s="721">
        <v>51226483</v>
      </c>
    </row>
    <row r="694" spans="2:12" ht="12.75">
      <c r="B694" s="730" t="s">
        <v>225</v>
      </c>
      <c r="C694" s="705">
        <f t="shared" si="52"/>
        <v>81593253</v>
      </c>
      <c r="D694" s="707">
        <v>392463</v>
      </c>
      <c r="E694" s="707">
        <v>92244</v>
      </c>
      <c r="F694" s="707">
        <v>209689</v>
      </c>
      <c r="G694" s="707">
        <v>90530</v>
      </c>
      <c r="H694" s="706">
        <v>81200790</v>
      </c>
      <c r="I694" s="707">
        <v>12068851</v>
      </c>
      <c r="J694" s="707">
        <v>26605968</v>
      </c>
      <c r="K694" s="721">
        <v>42525971</v>
      </c>
    </row>
    <row r="695" spans="2:12" ht="12.75">
      <c r="B695" s="730" t="s">
        <v>226</v>
      </c>
      <c r="C695" s="705">
        <f t="shared" si="52"/>
        <v>87937614</v>
      </c>
      <c r="D695" s="707">
        <v>416595</v>
      </c>
      <c r="E695" s="707">
        <v>118762</v>
      </c>
      <c r="F695" s="707">
        <v>204236</v>
      </c>
      <c r="G695" s="708">
        <v>93597</v>
      </c>
      <c r="H695" s="709">
        <v>87521019</v>
      </c>
      <c r="I695" s="707">
        <v>12604337</v>
      </c>
      <c r="J695" s="707">
        <v>27520655</v>
      </c>
      <c r="K695" s="721">
        <v>47396027</v>
      </c>
    </row>
    <row r="696" spans="2:12" ht="12.75">
      <c r="B696" s="730"/>
      <c r="C696" s="704"/>
      <c r="D696" s="701"/>
      <c r="E696" s="702"/>
      <c r="F696" s="702"/>
      <c r="G696" s="702"/>
      <c r="H696" s="701"/>
      <c r="I696" s="702"/>
      <c r="J696" s="702"/>
      <c r="K696" s="735"/>
    </row>
    <row r="697" spans="2:12" ht="12.75">
      <c r="B697" s="727">
        <v>2020</v>
      </c>
      <c r="C697" s="703">
        <f t="shared" ref="C697:K697" si="53">SUM(C684:C695)</f>
        <v>1106531644</v>
      </c>
      <c r="D697" s="703">
        <f t="shared" si="53"/>
        <v>4659104</v>
      </c>
      <c r="E697" s="703">
        <f t="shared" si="53"/>
        <v>1301600</v>
      </c>
      <c r="F697" s="703">
        <f t="shared" si="53"/>
        <v>2382465</v>
      </c>
      <c r="G697" s="703">
        <f t="shared" si="53"/>
        <v>975039</v>
      </c>
      <c r="H697" s="703">
        <f t="shared" si="53"/>
        <v>1101872540</v>
      </c>
      <c r="I697" s="703">
        <f t="shared" si="53"/>
        <v>161906505</v>
      </c>
      <c r="J697" s="703">
        <f t="shared" si="53"/>
        <v>305200320</v>
      </c>
      <c r="K697" s="736">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2"/>
      <c r="C700" s="698"/>
      <c r="D700" s="698"/>
      <c r="E700" s="737"/>
      <c r="F700" s="738" t="s">
        <v>241</v>
      </c>
      <c r="G700" s="738"/>
      <c r="H700" s="738"/>
      <c r="I700" s="738"/>
      <c r="J700" s="739"/>
      <c r="K700" s="740"/>
    </row>
    <row r="701" spans="2:12" ht="15.75">
      <c r="B701" s="399" t="s">
        <v>215</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4">
        <f t="shared" si="54"/>
        <v>658.05494531014142</v>
      </c>
    </row>
    <row r="702" spans="2:12" ht="15.75">
      <c r="B702" s="395" t="s">
        <v>216</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5">
        <f t="shared" si="56"/>
        <v>661.12921963921713</v>
      </c>
    </row>
    <row r="703" spans="2:12" ht="15.75">
      <c r="B703" s="395" t="s">
        <v>217</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5">
        <f t="shared" si="56"/>
        <v>634.08114497624285</v>
      </c>
      <c r="L703"/>
    </row>
    <row r="704" spans="2:12" ht="15.75">
      <c r="B704" s="395" t="s">
        <v>218</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5">
        <f t="shared" si="56"/>
        <v>652.80156938943276</v>
      </c>
      <c r="L704"/>
    </row>
    <row r="705" spans="2:12" ht="15.75">
      <c r="B705" s="395" t="s">
        <v>219</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5">
        <f t="shared" si="56"/>
        <v>661.3303478206177</v>
      </c>
      <c r="L705"/>
    </row>
    <row r="706" spans="2:12" ht="15.75">
      <c r="B706" s="395" t="s">
        <v>220</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5">
        <f t="shared" si="57"/>
        <v>662.08112365727823</v>
      </c>
      <c r="L706"/>
    </row>
    <row r="707" spans="2:12" ht="15.75">
      <c r="B707" s="395" t="s">
        <v>221</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5">
        <f t="shared" si="58"/>
        <v>659.20074903037244</v>
      </c>
      <c r="L707"/>
    </row>
    <row r="708" spans="2:12" ht="15.75">
      <c r="B708" s="395" t="s">
        <v>222</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5">
        <f t="shared" si="59"/>
        <v>648.69182796516714</v>
      </c>
      <c r="L708"/>
    </row>
    <row r="709" spans="2:12" ht="15.75">
      <c r="B709" s="395" t="s">
        <v>223</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5">
        <f t="shared" si="60"/>
        <v>637.39352896914977</v>
      </c>
      <c r="L709"/>
    </row>
    <row r="710" spans="2:12" ht="15.75">
      <c r="B710" s="395" t="s">
        <v>224</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5">
        <f t="shared" si="61"/>
        <v>640.96398943957161</v>
      </c>
      <c r="L710"/>
    </row>
    <row r="711" spans="2:12" ht="15.75">
      <c r="B711" s="395" t="s">
        <v>225</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5">
        <f t="shared" si="62"/>
        <v>646.99931536027259</v>
      </c>
      <c r="L711"/>
    </row>
    <row r="712" spans="2:12" ht="16.5" thickBot="1">
      <c r="B712" s="404" t="s">
        <v>226</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7">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26" t="s">
        <v>417</v>
      </c>
      <c r="C715" s="1726"/>
      <c r="D715" s="1726"/>
      <c r="E715" s="1726"/>
      <c r="F715" s="1726"/>
      <c r="G715" s="1726"/>
      <c r="H715" s="1726"/>
      <c r="I715" s="1726"/>
      <c r="J715" s="1726"/>
      <c r="K715" s="1726"/>
      <c r="L715"/>
    </row>
    <row r="716" spans="2:12" ht="18.75" thickBot="1">
      <c r="B716" s="718"/>
      <c r="C716" s="718"/>
      <c r="D716" s="718"/>
      <c r="E716" s="718"/>
      <c r="F716" s="559" t="s">
        <v>202</v>
      </c>
      <c r="G716" s="718"/>
      <c r="H716" s="718"/>
      <c r="I716" s="718"/>
      <c r="J716" s="718"/>
      <c r="K716" s="718"/>
    </row>
    <row r="717" spans="2:12" ht="12.75" customHeight="1">
      <c r="B717" s="1727" t="s">
        <v>203</v>
      </c>
      <c r="C717" s="1730" t="s">
        <v>18</v>
      </c>
      <c r="D717" s="1730" t="s">
        <v>204</v>
      </c>
      <c r="E717" s="1732" t="s">
        <v>205</v>
      </c>
      <c r="F717" s="1733"/>
      <c r="G717" s="1734"/>
      <c r="H717" s="1730" t="s">
        <v>206</v>
      </c>
      <c r="I717" s="1732" t="s">
        <v>207</v>
      </c>
      <c r="J717" s="1733"/>
      <c r="K717" s="1735"/>
    </row>
    <row r="718" spans="2:12" ht="11.25" customHeight="1">
      <c r="B718" s="1728"/>
      <c r="C718" s="1712"/>
      <c r="D718" s="1712"/>
      <c r="E718" s="1722" t="s">
        <v>244</v>
      </c>
      <c r="F718" s="1712" t="s">
        <v>245</v>
      </c>
      <c r="G718" s="1712" t="s">
        <v>246</v>
      </c>
      <c r="H718" s="1712"/>
      <c r="I718" s="1722" t="s">
        <v>211</v>
      </c>
      <c r="J718" s="1722" t="s">
        <v>20</v>
      </c>
      <c r="K718" s="1737" t="s">
        <v>283</v>
      </c>
    </row>
    <row r="719" spans="2:12" ht="17.25" customHeight="1">
      <c r="B719" s="1728"/>
      <c r="C719" s="1712"/>
      <c r="D719" s="1712"/>
      <c r="E719" s="1722"/>
      <c r="F719" s="1712"/>
      <c r="G719" s="1712"/>
      <c r="H719" s="1712"/>
      <c r="I719" s="1722"/>
      <c r="J719" s="1722"/>
      <c r="K719" s="1737"/>
    </row>
    <row r="720" spans="2:12" ht="11.25" customHeight="1">
      <c r="B720" s="798">
        <v>0</v>
      </c>
      <c r="C720" s="529">
        <v>1</v>
      </c>
      <c r="D720" s="529">
        <v>2</v>
      </c>
      <c r="E720" s="799">
        <v>3</v>
      </c>
      <c r="F720" s="799">
        <v>4</v>
      </c>
      <c r="G720" s="529">
        <v>5</v>
      </c>
      <c r="H720" s="529">
        <v>6</v>
      </c>
      <c r="I720" s="529">
        <v>7</v>
      </c>
      <c r="J720" s="529">
        <v>8</v>
      </c>
      <c r="K720" s="800">
        <v>9</v>
      </c>
    </row>
    <row r="721" spans="2:11" ht="12.75">
      <c r="B721" s="690"/>
      <c r="C721" s="504"/>
      <c r="D721" s="504"/>
      <c r="E721" s="504"/>
      <c r="F721" s="504"/>
      <c r="G721" s="504"/>
      <c r="H721" s="504"/>
      <c r="I721" s="504"/>
      <c r="J721" s="504"/>
      <c r="K721" s="691"/>
    </row>
    <row r="722" spans="2:11" ht="14.25">
      <c r="B722" s="692"/>
      <c r="C722" s="1707" t="s">
        <v>214</v>
      </c>
      <c r="D722" s="1707"/>
      <c r="E722" s="1707"/>
      <c r="F722" s="1707"/>
      <c r="G722" s="1707"/>
      <c r="H722" s="1707"/>
      <c r="I722" s="1707"/>
      <c r="J722" s="1707"/>
      <c r="K722" s="1708"/>
    </row>
    <row r="723" spans="2:11" ht="12.75">
      <c r="B723" s="690"/>
      <c r="C723" s="504"/>
      <c r="D723" s="504"/>
      <c r="E723" s="504"/>
      <c r="F723" s="504"/>
      <c r="G723" s="504"/>
      <c r="H723" s="504"/>
      <c r="I723" s="504"/>
      <c r="J723" s="504"/>
      <c r="K723" s="691"/>
    </row>
    <row r="724" spans="2:11" ht="12.75">
      <c r="B724" s="719" t="s">
        <v>215</v>
      </c>
      <c r="C724" s="705">
        <f>SUM(D724+H724)</f>
        <v>131487</v>
      </c>
      <c r="D724" s="705">
        <v>4212</v>
      </c>
      <c r="E724" s="705">
        <v>1884</v>
      </c>
      <c r="F724" s="705">
        <v>1881</v>
      </c>
      <c r="G724" s="705">
        <v>447</v>
      </c>
      <c r="H724" s="705">
        <v>127275</v>
      </c>
      <c r="I724" s="705">
        <v>20665</v>
      </c>
      <c r="J724" s="705">
        <v>40603</v>
      </c>
      <c r="K724" s="720">
        <v>66007</v>
      </c>
    </row>
    <row r="725" spans="2:11" ht="12.75">
      <c r="B725" s="719" t="s">
        <v>216</v>
      </c>
      <c r="C725" s="705">
        <f t="shared" ref="C725:C735" si="64">SUM(D725+H725)</f>
        <v>139761</v>
      </c>
      <c r="D725" s="705">
        <v>4061</v>
      </c>
      <c r="E725" s="705">
        <v>2090</v>
      </c>
      <c r="F725" s="705">
        <v>1541</v>
      </c>
      <c r="G725" s="705">
        <v>430</v>
      </c>
      <c r="H725" s="705">
        <v>135700</v>
      </c>
      <c r="I725" s="705">
        <v>22172</v>
      </c>
      <c r="J725" s="705">
        <v>39787</v>
      </c>
      <c r="K725" s="720">
        <v>73741</v>
      </c>
    </row>
    <row r="726" spans="2:11" ht="12.75">
      <c r="B726" s="719" t="s">
        <v>217</v>
      </c>
      <c r="C726" s="705">
        <f t="shared" si="64"/>
        <v>169682</v>
      </c>
      <c r="D726" s="707">
        <v>5140</v>
      </c>
      <c r="E726" s="707">
        <v>2472</v>
      </c>
      <c r="F726" s="707">
        <v>2072</v>
      </c>
      <c r="G726" s="708">
        <v>596</v>
      </c>
      <c r="H726" s="705">
        <v>164542</v>
      </c>
      <c r="I726" s="707">
        <v>28740</v>
      </c>
      <c r="J726" s="707">
        <v>46840</v>
      </c>
      <c r="K726" s="721">
        <v>88962</v>
      </c>
    </row>
    <row r="727" spans="2:11" ht="12.75">
      <c r="B727" s="719" t="s">
        <v>218</v>
      </c>
      <c r="C727" s="705">
        <f>SUM(D727+H727)</f>
        <v>147812</v>
      </c>
      <c r="D727" s="705">
        <v>3534</v>
      </c>
      <c r="E727" s="706">
        <v>1611</v>
      </c>
      <c r="F727" s="706">
        <v>1644</v>
      </c>
      <c r="G727" s="705">
        <v>279</v>
      </c>
      <c r="H727" s="705">
        <v>144278</v>
      </c>
      <c r="I727" s="705">
        <v>24602</v>
      </c>
      <c r="J727" s="705">
        <v>37994</v>
      </c>
      <c r="K727" s="720">
        <v>81682</v>
      </c>
    </row>
    <row r="728" spans="2:11" ht="12.75">
      <c r="B728" s="719" t="s">
        <v>219</v>
      </c>
      <c r="C728" s="705">
        <f>SUM(D728+H728)</f>
        <v>152123</v>
      </c>
      <c r="D728" s="530">
        <v>3693</v>
      </c>
      <c r="E728" s="710">
        <v>1713</v>
      </c>
      <c r="F728" s="700">
        <v>1740</v>
      </c>
      <c r="G728" s="700">
        <v>240</v>
      </c>
      <c r="H728" s="530">
        <v>148430</v>
      </c>
      <c r="I728" s="710">
        <v>26209</v>
      </c>
      <c r="J728" s="710">
        <v>40210</v>
      </c>
      <c r="K728" s="722">
        <v>82011</v>
      </c>
    </row>
    <row r="729" spans="2:11" ht="12.75">
      <c r="B729" s="719" t="s">
        <v>220</v>
      </c>
      <c r="C729" s="705">
        <f t="shared" si="64"/>
        <v>166014</v>
      </c>
      <c r="D729" s="705">
        <v>4176</v>
      </c>
      <c r="E729" s="706">
        <v>1863</v>
      </c>
      <c r="F729" s="706">
        <v>1929</v>
      </c>
      <c r="G729" s="705">
        <v>384</v>
      </c>
      <c r="H729" s="705">
        <v>161838</v>
      </c>
      <c r="I729" s="705">
        <v>29003</v>
      </c>
      <c r="J729" s="705">
        <v>42927</v>
      </c>
      <c r="K729" s="720">
        <v>89908</v>
      </c>
    </row>
    <row r="730" spans="2:11" ht="12.75">
      <c r="B730" s="719" t="s">
        <v>221</v>
      </c>
      <c r="C730" s="705">
        <f>SUM(D730+H730)</f>
        <v>185533</v>
      </c>
      <c r="D730" s="531">
        <v>4807</v>
      </c>
      <c r="E730" s="707">
        <v>2536</v>
      </c>
      <c r="F730" s="708">
        <v>1934</v>
      </c>
      <c r="G730" s="708">
        <v>337</v>
      </c>
      <c r="H730" s="705">
        <v>180726</v>
      </c>
      <c r="I730" s="707">
        <v>29597</v>
      </c>
      <c r="J730" s="707">
        <v>50983</v>
      </c>
      <c r="K730" s="721">
        <v>100146</v>
      </c>
    </row>
    <row r="731" spans="2:11" ht="12.75">
      <c r="B731" s="719" t="s">
        <v>222</v>
      </c>
      <c r="C731" s="705">
        <f t="shared" si="64"/>
        <v>154946</v>
      </c>
      <c r="D731" s="531">
        <v>5163</v>
      </c>
      <c r="E731" s="707">
        <v>2773</v>
      </c>
      <c r="F731" s="707">
        <v>1809</v>
      </c>
      <c r="G731" s="708">
        <v>581</v>
      </c>
      <c r="H731" s="705">
        <v>149783</v>
      </c>
      <c r="I731" s="707">
        <v>24934</v>
      </c>
      <c r="J731" s="707">
        <v>46560</v>
      </c>
      <c r="K731" s="721">
        <v>78289</v>
      </c>
    </row>
    <row r="732" spans="2:11" ht="12.75">
      <c r="B732" s="719" t="s">
        <v>223</v>
      </c>
      <c r="C732" s="705">
        <f t="shared" si="64"/>
        <v>159994</v>
      </c>
      <c r="D732" s="705">
        <v>5157</v>
      </c>
      <c r="E732" s="706">
        <v>2557</v>
      </c>
      <c r="F732" s="706">
        <v>2220</v>
      </c>
      <c r="G732" s="705">
        <v>380</v>
      </c>
      <c r="H732" s="705">
        <v>154837</v>
      </c>
      <c r="I732" s="705">
        <v>27153</v>
      </c>
      <c r="J732" s="705">
        <v>50573</v>
      </c>
      <c r="K732" s="720">
        <v>77111</v>
      </c>
    </row>
    <row r="733" spans="2:11" ht="12.75">
      <c r="B733" s="723" t="s">
        <v>224</v>
      </c>
      <c r="C733" s="705">
        <f>SUM(D733+H733)</f>
        <v>157624</v>
      </c>
      <c r="D733" s="531">
        <v>4946</v>
      </c>
      <c r="E733" s="707">
        <v>2081</v>
      </c>
      <c r="F733" s="707">
        <v>2172</v>
      </c>
      <c r="G733" s="707">
        <v>693</v>
      </c>
      <c r="H733" s="706">
        <v>152678</v>
      </c>
      <c r="I733" s="707">
        <v>27404</v>
      </c>
      <c r="J733" s="707">
        <v>53995</v>
      </c>
      <c r="K733" s="721">
        <v>71279</v>
      </c>
    </row>
    <row r="734" spans="2:11" ht="12.75">
      <c r="B734" s="724" t="s">
        <v>225</v>
      </c>
      <c r="C734" s="705">
        <f>SUM(D734+H734)</f>
        <v>153027</v>
      </c>
      <c r="D734" s="707">
        <v>3583</v>
      </c>
      <c r="E734" s="707">
        <v>1512</v>
      </c>
      <c r="F734" s="707">
        <v>1540</v>
      </c>
      <c r="G734" s="707">
        <v>531</v>
      </c>
      <c r="H734" s="707">
        <v>149444</v>
      </c>
      <c r="I734" s="707">
        <v>26016</v>
      </c>
      <c r="J734" s="707">
        <v>53618</v>
      </c>
      <c r="K734" s="721">
        <v>69810</v>
      </c>
    </row>
    <row r="735" spans="2:11" ht="12.75">
      <c r="B735" s="724" t="s">
        <v>226</v>
      </c>
      <c r="C735" s="705">
        <f t="shared" si="64"/>
        <v>148481</v>
      </c>
      <c r="D735" s="707">
        <v>3581</v>
      </c>
      <c r="E735" s="707">
        <v>1769</v>
      </c>
      <c r="F735" s="707">
        <v>1378</v>
      </c>
      <c r="G735" s="707">
        <v>434</v>
      </c>
      <c r="H735" s="707">
        <v>144900</v>
      </c>
      <c r="I735" s="707">
        <v>24386</v>
      </c>
      <c r="J735" s="707">
        <v>51130</v>
      </c>
      <c r="K735" s="721">
        <v>69384</v>
      </c>
    </row>
    <row r="736" spans="2:11" ht="15">
      <c r="B736" s="725"/>
      <c r="C736" s="706"/>
      <c r="D736" s="706"/>
      <c r="E736" s="706"/>
      <c r="F736" s="706"/>
      <c r="G736" s="706"/>
      <c r="H736" s="706"/>
      <c r="I736" s="706"/>
      <c r="J736" s="706"/>
      <c r="K736" s="726"/>
    </row>
    <row r="737" spans="2:11" ht="12.75">
      <c r="B737" s="727">
        <v>2021</v>
      </c>
      <c r="C737" s="699">
        <f t="shared" ref="C737:K737" si="65">SUM(C724:C735)</f>
        <v>1866484</v>
      </c>
      <c r="D737" s="699">
        <f>SUM(D724:D735)</f>
        <v>52053</v>
      </c>
      <c r="E737" s="699">
        <f t="shared" si="65"/>
        <v>24861</v>
      </c>
      <c r="F737" s="699">
        <f t="shared" si="65"/>
        <v>21860</v>
      </c>
      <c r="G737" s="699">
        <f>SUM(G724:G735)</f>
        <v>5332</v>
      </c>
      <c r="H737" s="699">
        <f t="shared" si="65"/>
        <v>1814431</v>
      </c>
      <c r="I737" s="699">
        <f t="shared" si="65"/>
        <v>310881</v>
      </c>
      <c r="J737" s="699">
        <f t="shared" si="65"/>
        <v>555220</v>
      </c>
      <c r="K737" s="728">
        <f t="shared" si="65"/>
        <v>948330</v>
      </c>
    </row>
    <row r="738" spans="2:11" ht="12.75">
      <c r="B738" s="692"/>
      <c r="C738" s="693"/>
      <c r="D738" s="693"/>
      <c r="E738" s="693"/>
      <c r="F738" s="693"/>
      <c r="G738" s="693"/>
      <c r="H738" s="693"/>
      <c r="I738" s="693"/>
      <c r="J738" s="693"/>
      <c r="K738" s="729"/>
    </row>
    <row r="739" spans="2:11" ht="12.75">
      <c r="B739" s="692"/>
      <c r="C739" s="1705" t="s">
        <v>239</v>
      </c>
      <c r="D739" s="1705"/>
      <c r="E739" s="1705"/>
      <c r="F739" s="1705"/>
      <c r="G739" s="1705"/>
      <c r="H739" s="1705"/>
      <c r="I739" s="1705"/>
      <c r="J739" s="1705"/>
      <c r="K739" s="1706"/>
    </row>
    <row r="740" spans="2:11" ht="12.75">
      <c r="B740" s="690"/>
      <c r="C740" s="693"/>
      <c r="D740" s="693"/>
      <c r="E740" s="693"/>
      <c r="F740" s="693"/>
      <c r="G740" s="693"/>
      <c r="H740" s="693"/>
      <c r="I740" s="693"/>
      <c r="J740" s="693"/>
      <c r="K740" s="729"/>
    </row>
    <row r="741" spans="2:11" ht="12.75">
      <c r="B741" s="730" t="s">
        <v>215</v>
      </c>
      <c r="C741" s="705">
        <f t="shared" ref="C741:C752" si="66">SUM(D741+H741)</f>
        <v>39741341</v>
      </c>
      <c r="D741" s="705">
        <v>237362</v>
      </c>
      <c r="E741" s="705">
        <v>66223</v>
      </c>
      <c r="F741" s="705">
        <v>109472</v>
      </c>
      <c r="G741" s="705">
        <v>61667</v>
      </c>
      <c r="H741" s="705">
        <v>39503979</v>
      </c>
      <c r="I741" s="705">
        <v>5747629</v>
      </c>
      <c r="J741" s="705">
        <v>11340717</v>
      </c>
      <c r="K741" s="720">
        <v>22415633</v>
      </c>
    </row>
    <row r="742" spans="2:11" ht="12.75">
      <c r="B742" s="730" t="s">
        <v>216</v>
      </c>
      <c r="C742" s="705">
        <f t="shared" si="66"/>
        <v>42585604</v>
      </c>
      <c r="D742" s="705">
        <v>225646</v>
      </c>
      <c r="E742" s="705">
        <v>74893</v>
      </c>
      <c r="F742" s="705">
        <v>91386</v>
      </c>
      <c r="G742" s="705">
        <v>59367</v>
      </c>
      <c r="H742" s="705">
        <v>42359958</v>
      </c>
      <c r="I742" s="705">
        <v>6173809</v>
      </c>
      <c r="J742" s="705">
        <v>11233624</v>
      </c>
      <c r="K742" s="720">
        <v>24952525</v>
      </c>
    </row>
    <row r="743" spans="2:11" ht="12.75">
      <c r="B743" s="730" t="s">
        <v>217</v>
      </c>
      <c r="C743" s="705">
        <f t="shared" si="66"/>
        <v>51669516</v>
      </c>
      <c r="D743" s="707">
        <v>269170</v>
      </c>
      <c r="E743" s="707">
        <v>75705</v>
      </c>
      <c r="F743" s="707">
        <v>120949</v>
      </c>
      <c r="G743" s="708">
        <v>72516</v>
      </c>
      <c r="H743" s="705">
        <v>51400346</v>
      </c>
      <c r="I743" s="707">
        <v>8040952</v>
      </c>
      <c r="J743" s="707">
        <v>13263981</v>
      </c>
      <c r="K743" s="721">
        <v>30095413</v>
      </c>
    </row>
    <row r="744" spans="2:11" ht="12.75">
      <c r="B744" s="730" t="s">
        <v>218</v>
      </c>
      <c r="C744" s="705">
        <f t="shared" si="66"/>
        <v>46021458</v>
      </c>
      <c r="D744" s="705">
        <v>203453</v>
      </c>
      <c r="E744" s="706">
        <v>56947</v>
      </c>
      <c r="F744" s="706">
        <v>106856</v>
      </c>
      <c r="G744" s="705">
        <v>39650</v>
      </c>
      <c r="H744" s="705">
        <v>45818005</v>
      </c>
      <c r="I744" s="705">
        <v>6937605</v>
      </c>
      <c r="J744" s="705">
        <v>10743705</v>
      </c>
      <c r="K744" s="720">
        <v>28136695</v>
      </c>
    </row>
    <row r="745" spans="2:11" ht="12.75">
      <c r="B745" s="730" t="s">
        <v>219</v>
      </c>
      <c r="C745" s="705">
        <f t="shared" si="66"/>
        <v>46571427</v>
      </c>
      <c r="D745" s="710">
        <v>212169</v>
      </c>
      <c r="E745" s="710">
        <v>64706</v>
      </c>
      <c r="F745" s="710">
        <v>114698</v>
      </c>
      <c r="G745" s="710">
        <v>32765</v>
      </c>
      <c r="H745" s="710">
        <v>46359258</v>
      </c>
      <c r="I745" s="710">
        <v>7426484</v>
      </c>
      <c r="J745" s="710">
        <v>11153429</v>
      </c>
      <c r="K745" s="722">
        <v>27779345</v>
      </c>
    </row>
    <row r="746" spans="2:11" ht="12.75">
      <c r="B746" s="730" t="s">
        <v>220</v>
      </c>
      <c r="C746" s="705">
        <f t="shared" si="66"/>
        <v>50546758</v>
      </c>
      <c r="D746" s="705">
        <v>230190</v>
      </c>
      <c r="E746" s="706">
        <v>64238</v>
      </c>
      <c r="F746" s="706">
        <v>119347</v>
      </c>
      <c r="G746" s="705">
        <v>46605</v>
      </c>
      <c r="H746" s="705">
        <v>50316568</v>
      </c>
      <c r="I746" s="705">
        <v>8234522</v>
      </c>
      <c r="J746" s="705">
        <v>11657127</v>
      </c>
      <c r="K746" s="720">
        <v>30424919</v>
      </c>
    </row>
    <row r="747" spans="2:11" ht="12.75">
      <c r="B747" s="730" t="s">
        <v>221</v>
      </c>
      <c r="C747" s="705">
        <f t="shared" si="66"/>
        <v>49773277</v>
      </c>
      <c r="D747" s="707">
        <v>259662</v>
      </c>
      <c r="E747" s="707">
        <v>89587</v>
      </c>
      <c r="F747" s="707">
        <v>122756</v>
      </c>
      <c r="G747" s="708">
        <v>47319</v>
      </c>
      <c r="H747" s="705">
        <v>49513615</v>
      </c>
      <c r="I747" s="707">
        <v>8220789</v>
      </c>
      <c r="J747" s="707">
        <v>13988860</v>
      </c>
      <c r="K747" s="721">
        <v>27303966</v>
      </c>
    </row>
    <row r="748" spans="2:11" ht="12.75">
      <c r="B748" s="730" t="s">
        <v>222</v>
      </c>
      <c r="C748" s="705">
        <f t="shared" si="66"/>
        <v>46010365</v>
      </c>
      <c r="D748" s="707">
        <v>287087</v>
      </c>
      <c r="E748" s="707">
        <v>98165</v>
      </c>
      <c r="F748" s="707">
        <v>115259</v>
      </c>
      <c r="G748" s="708">
        <v>73663</v>
      </c>
      <c r="H748" s="705">
        <v>45723278</v>
      </c>
      <c r="I748" s="707">
        <v>6832506</v>
      </c>
      <c r="J748" s="707">
        <v>12656962</v>
      </c>
      <c r="K748" s="721">
        <v>26233810</v>
      </c>
    </row>
    <row r="749" spans="2:11" ht="12.75">
      <c r="B749" s="730" t="s">
        <v>223</v>
      </c>
      <c r="C749" s="705">
        <f t="shared" si="66"/>
        <v>47074285</v>
      </c>
      <c r="D749" s="707">
        <v>280407</v>
      </c>
      <c r="E749" s="707">
        <v>87972</v>
      </c>
      <c r="F749" s="707">
        <v>143839</v>
      </c>
      <c r="G749" s="708">
        <v>48596</v>
      </c>
      <c r="H749" s="705">
        <v>46793878</v>
      </c>
      <c r="I749" s="707">
        <v>7338139</v>
      </c>
      <c r="J749" s="707">
        <v>14008821</v>
      </c>
      <c r="K749" s="721">
        <v>25446918</v>
      </c>
    </row>
    <row r="750" spans="2:11" ht="12.75">
      <c r="B750" s="730" t="s">
        <v>224</v>
      </c>
      <c r="C750" s="705">
        <f>SUM(D750+H750)</f>
        <v>46072566</v>
      </c>
      <c r="D750" s="707">
        <v>285761</v>
      </c>
      <c r="E750" s="707">
        <v>72051</v>
      </c>
      <c r="F750" s="707">
        <v>119761</v>
      </c>
      <c r="G750" s="707">
        <v>93949</v>
      </c>
      <c r="H750" s="706">
        <v>45786805</v>
      </c>
      <c r="I750" s="707">
        <v>7425733</v>
      </c>
      <c r="J750" s="707">
        <v>15007067</v>
      </c>
      <c r="K750" s="721">
        <v>23354005</v>
      </c>
    </row>
    <row r="751" spans="2:11" ht="12.75">
      <c r="B751" s="730" t="s">
        <v>225</v>
      </c>
      <c r="C751" s="705">
        <f>SUM(D751+H751)</f>
        <v>45343150</v>
      </c>
      <c r="D751" s="707">
        <v>221738</v>
      </c>
      <c r="E751" s="707">
        <v>51591</v>
      </c>
      <c r="F751" s="707">
        <v>93040</v>
      </c>
      <c r="G751" s="707">
        <v>77107</v>
      </c>
      <c r="H751" s="706">
        <v>45121412</v>
      </c>
      <c r="I751" s="707">
        <v>7075285</v>
      </c>
      <c r="J751" s="707">
        <v>15101194</v>
      </c>
      <c r="K751" s="721">
        <v>22944933</v>
      </c>
    </row>
    <row r="752" spans="2:11" ht="12.75">
      <c r="B752" s="730" t="s">
        <v>226</v>
      </c>
      <c r="C752" s="705">
        <f t="shared" si="66"/>
        <v>44112072</v>
      </c>
      <c r="D752" s="707">
        <v>209996</v>
      </c>
      <c r="E752" s="707">
        <v>59984</v>
      </c>
      <c r="F752" s="707">
        <v>84647</v>
      </c>
      <c r="G752" s="707">
        <v>65365</v>
      </c>
      <c r="H752" s="707">
        <v>43902076</v>
      </c>
      <c r="I752" s="707">
        <v>6509276</v>
      </c>
      <c r="J752" s="707">
        <v>14526488</v>
      </c>
      <c r="K752" s="721">
        <v>22866312</v>
      </c>
    </row>
    <row r="753" spans="2:11" ht="12.75">
      <c r="B753" s="692"/>
      <c r="C753" s="706"/>
      <c r="D753" s="706"/>
      <c r="E753" s="706"/>
      <c r="F753" s="706"/>
      <c r="G753" s="706"/>
      <c r="H753" s="706"/>
      <c r="I753" s="706"/>
      <c r="J753" s="706"/>
      <c r="K753" s="726"/>
    </row>
    <row r="754" spans="2:11" ht="12.75">
      <c r="B754" s="727">
        <v>2021</v>
      </c>
      <c r="C754" s="699">
        <f t="shared" ref="C754:K754" si="67">SUM(C741:C752)</f>
        <v>555521819</v>
      </c>
      <c r="D754" s="699">
        <f t="shared" si="67"/>
        <v>2922641</v>
      </c>
      <c r="E754" s="699">
        <f t="shared" si="67"/>
        <v>862062</v>
      </c>
      <c r="F754" s="699">
        <f t="shared" si="67"/>
        <v>1342010</v>
      </c>
      <c r="G754" s="699">
        <f t="shared" si="67"/>
        <v>718569</v>
      </c>
      <c r="H754" s="699">
        <f t="shared" si="67"/>
        <v>552599178</v>
      </c>
      <c r="I754" s="699">
        <f t="shared" si="67"/>
        <v>85962729</v>
      </c>
      <c r="J754" s="699">
        <f t="shared" si="67"/>
        <v>154681975</v>
      </c>
      <c r="K754" s="728">
        <f t="shared" si="67"/>
        <v>311954474</v>
      </c>
    </row>
    <row r="755" spans="2:11" ht="12.75">
      <c r="B755" s="731"/>
      <c r="C755" s="694"/>
      <c r="D755" s="694"/>
      <c r="E755" s="694"/>
      <c r="F755" s="694"/>
      <c r="G755" s="694"/>
      <c r="H755" s="694"/>
      <c r="I755" s="694"/>
      <c r="J755" s="694"/>
      <c r="K755" s="732"/>
    </row>
    <row r="756" spans="2:11" ht="12.75" customHeight="1">
      <c r="B756" s="1709" t="s">
        <v>203</v>
      </c>
      <c r="C756" s="1711" t="s">
        <v>18</v>
      </c>
      <c r="D756" s="1711" t="s">
        <v>204</v>
      </c>
      <c r="E756" s="1713" t="s">
        <v>205</v>
      </c>
      <c r="F756" s="1714"/>
      <c r="G756" s="1715"/>
      <c r="H756" s="1716" t="s">
        <v>206</v>
      </c>
      <c r="I756" s="1718" t="s">
        <v>207</v>
      </c>
      <c r="J756" s="1719"/>
      <c r="K756" s="1720"/>
    </row>
    <row r="757" spans="2:11" ht="11.25" customHeight="1">
      <c r="B757" s="1710"/>
      <c r="C757" s="1712"/>
      <c r="D757" s="1712"/>
      <c r="E757" s="1721" t="s">
        <v>244</v>
      </c>
      <c r="F757" s="1711" t="s">
        <v>245</v>
      </c>
      <c r="G757" s="1711" t="s">
        <v>246</v>
      </c>
      <c r="H757" s="1717"/>
      <c r="I757" s="1721" t="s">
        <v>211</v>
      </c>
      <c r="J757" s="1721" t="s">
        <v>20</v>
      </c>
      <c r="K757" s="1724" t="s">
        <v>212</v>
      </c>
    </row>
    <row r="758" spans="2:11" ht="11.25" customHeight="1">
      <c r="B758" s="1710"/>
      <c r="C758" s="1712"/>
      <c r="D758" s="1712"/>
      <c r="E758" s="1722"/>
      <c r="F758" s="1712"/>
      <c r="G758" s="1712"/>
      <c r="H758" s="1717"/>
      <c r="I758" s="1723"/>
      <c r="J758" s="1723"/>
      <c r="K758" s="1725"/>
    </row>
    <row r="759" spans="2:11" ht="12.75">
      <c r="B759" s="688">
        <v>0</v>
      </c>
      <c r="C759" s="695">
        <v>1</v>
      </c>
      <c r="D759" s="695">
        <v>2</v>
      </c>
      <c r="E759" s="696">
        <v>3</v>
      </c>
      <c r="F759" s="696">
        <v>4</v>
      </c>
      <c r="G759" s="695">
        <v>5</v>
      </c>
      <c r="H759" s="695">
        <v>6</v>
      </c>
      <c r="I759" s="695">
        <v>7</v>
      </c>
      <c r="J759" s="695">
        <v>8</v>
      </c>
      <c r="K759" s="733">
        <v>9</v>
      </c>
    </row>
    <row r="760" spans="2:11" ht="12.75">
      <c r="B760" s="690"/>
      <c r="C760" s="693"/>
      <c r="D760" s="693"/>
      <c r="E760" s="693"/>
      <c r="F760" s="693"/>
      <c r="G760" s="693"/>
      <c r="H760" s="693"/>
      <c r="I760" s="693"/>
      <c r="J760" s="693"/>
      <c r="K760" s="729"/>
    </row>
    <row r="761" spans="2:11" ht="12.75">
      <c r="B761" s="692"/>
      <c r="C761" s="1705" t="s">
        <v>240</v>
      </c>
      <c r="D761" s="1705"/>
      <c r="E761" s="1705"/>
      <c r="F761" s="1705"/>
      <c r="G761" s="1705"/>
      <c r="H761" s="1705"/>
      <c r="I761" s="1705"/>
      <c r="J761" s="1705"/>
      <c r="K761" s="1706"/>
    </row>
    <row r="762" spans="2:11" ht="12.75">
      <c r="B762" s="692"/>
      <c r="C762" s="697"/>
      <c r="D762" s="697"/>
      <c r="E762" s="697"/>
      <c r="F762" s="697"/>
      <c r="G762" s="697"/>
      <c r="H762" s="697"/>
      <c r="I762" s="697"/>
      <c r="J762" s="697"/>
      <c r="K762" s="734"/>
    </row>
    <row r="763" spans="2:11" ht="12.75">
      <c r="B763" s="730" t="s">
        <v>215</v>
      </c>
      <c r="C763" s="705">
        <f>SUM(D763+H763)</f>
        <v>78109600</v>
      </c>
      <c r="D763" s="705">
        <v>415757</v>
      </c>
      <c r="E763" s="705">
        <v>115249</v>
      </c>
      <c r="F763" s="705">
        <v>192404</v>
      </c>
      <c r="G763" s="705">
        <v>108104</v>
      </c>
      <c r="H763" s="705">
        <v>77693843</v>
      </c>
      <c r="I763" s="705">
        <v>11243403</v>
      </c>
      <c r="J763" s="705">
        <v>23582450</v>
      </c>
      <c r="K763" s="720">
        <v>42867990</v>
      </c>
    </row>
    <row r="764" spans="2:11" ht="12.75">
      <c r="B764" s="730" t="s">
        <v>216</v>
      </c>
      <c r="C764" s="705">
        <f t="shared" ref="C764:C774" si="68">SUM(D764+H764)</f>
        <v>84091107</v>
      </c>
      <c r="D764" s="705">
        <v>393972</v>
      </c>
      <c r="E764" s="705">
        <v>130879</v>
      </c>
      <c r="F764" s="705">
        <v>159588</v>
      </c>
      <c r="G764" s="705">
        <v>103505</v>
      </c>
      <c r="H764" s="705">
        <v>83697135</v>
      </c>
      <c r="I764" s="705">
        <v>12177076</v>
      </c>
      <c r="J764" s="705">
        <v>23317616</v>
      </c>
      <c r="K764" s="720">
        <v>48202443</v>
      </c>
    </row>
    <row r="765" spans="2:11" ht="12.75">
      <c r="B765" s="730" t="s">
        <v>217</v>
      </c>
      <c r="C765" s="705">
        <f t="shared" si="68"/>
        <v>102461148</v>
      </c>
      <c r="D765" s="707">
        <v>472364</v>
      </c>
      <c r="E765" s="707">
        <v>133618</v>
      </c>
      <c r="F765" s="707">
        <v>212699</v>
      </c>
      <c r="G765" s="708">
        <v>126047</v>
      </c>
      <c r="H765" s="705">
        <v>101988784</v>
      </c>
      <c r="I765" s="707">
        <v>15849028</v>
      </c>
      <c r="J765" s="707">
        <v>27673719</v>
      </c>
      <c r="K765" s="721">
        <v>58466037</v>
      </c>
    </row>
    <row r="766" spans="2:11" ht="12.75">
      <c r="B766" s="730" t="s">
        <v>218</v>
      </c>
      <c r="C766" s="705">
        <f t="shared" si="68"/>
        <v>89783783</v>
      </c>
      <c r="D766" s="705">
        <v>360230</v>
      </c>
      <c r="E766" s="706">
        <v>100047</v>
      </c>
      <c r="F766" s="706">
        <v>192268</v>
      </c>
      <c r="G766" s="706">
        <v>67915</v>
      </c>
      <c r="H766" s="705">
        <v>89423553</v>
      </c>
      <c r="I766" s="706">
        <v>13563784</v>
      </c>
      <c r="J766" s="706">
        <v>22215821</v>
      </c>
      <c r="K766" s="726">
        <v>53643948</v>
      </c>
    </row>
    <row r="767" spans="2:11" ht="12.75">
      <c r="B767" s="730" t="s">
        <v>219</v>
      </c>
      <c r="C767" s="705">
        <f t="shared" si="68"/>
        <v>91368131</v>
      </c>
      <c r="D767" s="710">
        <v>376395</v>
      </c>
      <c r="E767" s="710">
        <v>114763</v>
      </c>
      <c r="F767" s="710">
        <v>205460</v>
      </c>
      <c r="G767" s="710">
        <v>56172</v>
      </c>
      <c r="H767" s="710">
        <v>90991736</v>
      </c>
      <c r="I767" s="710">
        <v>14560960</v>
      </c>
      <c r="J767" s="710">
        <v>23348822</v>
      </c>
      <c r="K767" s="722">
        <v>53081954</v>
      </c>
    </row>
    <row r="768" spans="2:11" ht="12.75">
      <c r="B768" s="730" t="s">
        <v>220</v>
      </c>
      <c r="C768" s="705">
        <f t="shared" si="68"/>
        <v>99584261</v>
      </c>
      <c r="D768" s="705">
        <v>409711</v>
      </c>
      <c r="E768" s="706">
        <v>113176</v>
      </c>
      <c r="F768" s="706">
        <v>212213</v>
      </c>
      <c r="G768" s="706">
        <v>84322</v>
      </c>
      <c r="H768" s="705">
        <v>99174550</v>
      </c>
      <c r="I768" s="706">
        <v>16143401</v>
      </c>
      <c r="J768" s="706">
        <v>24372903</v>
      </c>
      <c r="K768" s="726">
        <v>58658246</v>
      </c>
    </row>
    <row r="769" spans="2:11" ht="12.75">
      <c r="B769" s="730" t="s">
        <v>221</v>
      </c>
      <c r="C769" s="705">
        <f>SUM(D769+H769)</f>
        <v>97936639</v>
      </c>
      <c r="D769" s="707">
        <v>463172</v>
      </c>
      <c r="E769" s="707">
        <v>157219</v>
      </c>
      <c r="F769" s="707">
        <v>221210</v>
      </c>
      <c r="G769" s="708">
        <v>84743</v>
      </c>
      <c r="H769" s="705">
        <v>97473467</v>
      </c>
      <c r="I769" s="707">
        <v>16134948</v>
      </c>
      <c r="J769" s="707">
        <v>29010696</v>
      </c>
      <c r="K769" s="721">
        <v>52327823</v>
      </c>
    </row>
    <row r="770" spans="2:11" ht="12.75">
      <c r="B770" s="730" t="s">
        <v>222</v>
      </c>
      <c r="C770" s="705">
        <f>SUM(D770+H770)</f>
        <v>90347661</v>
      </c>
      <c r="D770" s="707">
        <v>506165</v>
      </c>
      <c r="E770" s="707">
        <v>172138</v>
      </c>
      <c r="F770" s="707">
        <v>205839</v>
      </c>
      <c r="G770" s="708">
        <v>128188</v>
      </c>
      <c r="H770" s="705">
        <v>89841496</v>
      </c>
      <c r="I770" s="707">
        <v>13379420</v>
      </c>
      <c r="J770" s="707">
        <v>26379670</v>
      </c>
      <c r="K770" s="721">
        <v>50082406</v>
      </c>
    </row>
    <row r="771" spans="2:11" ht="12.75">
      <c r="B771" s="730" t="s">
        <v>223</v>
      </c>
      <c r="C771" s="705">
        <f t="shared" si="68"/>
        <v>92736838</v>
      </c>
      <c r="D771" s="705">
        <v>498464</v>
      </c>
      <c r="E771" s="706">
        <v>155328</v>
      </c>
      <c r="F771" s="706">
        <v>258397</v>
      </c>
      <c r="G771" s="706">
        <v>84739</v>
      </c>
      <c r="H771" s="705">
        <v>92238374</v>
      </c>
      <c r="I771" s="706">
        <v>14500535</v>
      </c>
      <c r="J771" s="706">
        <v>28611254</v>
      </c>
      <c r="K771" s="726">
        <v>49126585</v>
      </c>
    </row>
    <row r="772" spans="2:11" ht="12.75">
      <c r="B772" s="730" t="s">
        <v>224</v>
      </c>
      <c r="C772" s="705">
        <f t="shared" si="68"/>
        <v>91063370</v>
      </c>
      <c r="D772" s="707">
        <v>499340</v>
      </c>
      <c r="E772" s="707">
        <v>126691</v>
      </c>
      <c r="F772" s="707">
        <v>209408</v>
      </c>
      <c r="G772" s="707">
        <v>163241</v>
      </c>
      <c r="H772" s="706">
        <v>90564030</v>
      </c>
      <c r="I772" s="707">
        <v>14582999</v>
      </c>
      <c r="J772" s="707">
        <v>30907506</v>
      </c>
      <c r="K772" s="721">
        <v>45073525</v>
      </c>
    </row>
    <row r="773" spans="2:11" ht="12.75">
      <c r="B773" s="730" t="s">
        <v>225</v>
      </c>
      <c r="C773" s="705">
        <f t="shared" si="68"/>
        <v>90002890</v>
      </c>
      <c r="D773" s="707">
        <v>388410</v>
      </c>
      <c r="E773" s="707">
        <v>91354</v>
      </c>
      <c r="F773" s="707">
        <v>162741</v>
      </c>
      <c r="G773" s="707">
        <v>134315</v>
      </c>
      <c r="H773" s="706">
        <v>89614480</v>
      </c>
      <c r="I773" s="707">
        <v>13880364</v>
      </c>
      <c r="J773" s="707">
        <v>31315926</v>
      </c>
      <c r="K773" s="721">
        <v>44418190</v>
      </c>
    </row>
    <row r="774" spans="2:11" ht="12.75">
      <c r="B774" s="730" t="s">
        <v>226</v>
      </c>
      <c r="C774" s="705">
        <f t="shared" si="68"/>
        <v>87779993</v>
      </c>
      <c r="D774" s="707">
        <v>372490</v>
      </c>
      <c r="E774" s="707">
        <v>106517</v>
      </c>
      <c r="F774" s="707">
        <v>149483</v>
      </c>
      <c r="G774" s="708">
        <v>116490</v>
      </c>
      <c r="H774" s="709">
        <v>87407503</v>
      </c>
      <c r="I774" s="707">
        <v>13264826</v>
      </c>
      <c r="J774" s="707">
        <v>29875108</v>
      </c>
      <c r="K774" s="721">
        <v>44267569</v>
      </c>
    </row>
    <row r="775" spans="2:11" ht="12.75">
      <c r="B775" s="730"/>
      <c r="C775" s="704"/>
      <c r="D775" s="701"/>
      <c r="E775" s="702"/>
      <c r="F775" s="702"/>
      <c r="G775" s="702"/>
      <c r="H775" s="701"/>
      <c r="I775" s="702"/>
      <c r="J775" s="702"/>
      <c r="K775" s="735"/>
    </row>
    <row r="776" spans="2:11" ht="12.75">
      <c r="B776" s="727">
        <v>2021</v>
      </c>
      <c r="C776" s="703">
        <f t="shared" ref="C776:K776" si="69">SUM(C763:C774)</f>
        <v>1095265421</v>
      </c>
      <c r="D776" s="703">
        <f t="shared" si="69"/>
        <v>5156470</v>
      </c>
      <c r="E776" s="703">
        <f t="shared" si="69"/>
        <v>1516979</v>
      </c>
      <c r="F776" s="703">
        <f t="shared" si="69"/>
        <v>2381710</v>
      </c>
      <c r="G776" s="703">
        <f t="shared" si="69"/>
        <v>1257781</v>
      </c>
      <c r="H776" s="703">
        <f t="shared" si="69"/>
        <v>1090108951</v>
      </c>
      <c r="I776" s="703">
        <f t="shared" si="69"/>
        <v>169280744</v>
      </c>
      <c r="J776" s="703">
        <f t="shared" si="69"/>
        <v>320611491</v>
      </c>
      <c r="K776" s="736">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2"/>
      <c r="C779" s="698"/>
      <c r="D779" s="698"/>
      <c r="E779" s="737"/>
      <c r="F779" s="738" t="s">
        <v>241</v>
      </c>
      <c r="G779" s="738"/>
      <c r="H779" s="738"/>
      <c r="I779" s="738"/>
      <c r="J779" s="739"/>
      <c r="K779" s="740"/>
    </row>
    <row r="780" spans="2:11" ht="15.75">
      <c r="B780" s="395" t="s">
        <v>215</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5">
        <f t="shared" si="70"/>
        <v>649.44611935097794</v>
      </c>
    </row>
    <row r="781" spans="2:11" ht="15.75">
      <c r="B781" s="395" t="s">
        <v>216</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5">
        <f t="shared" si="71"/>
        <v>653.67221762655777</v>
      </c>
    </row>
    <row r="782" spans="2:11" ht="15.75">
      <c r="B782" s="395" t="s">
        <v>217</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5">
        <f t="shared" si="71"/>
        <v>657.20236730289332</v>
      </c>
    </row>
    <row r="783" spans="2:11" ht="15.75">
      <c r="B783" s="395" t="s">
        <v>218</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5">
        <f t="shared" si="71"/>
        <v>656.74136284615952</v>
      </c>
    </row>
    <row r="784" spans="2:11" ht="15.75">
      <c r="B784" s="395" t="s">
        <v>219</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5">
        <f t="shared" si="71"/>
        <v>647.25407567277557</v>
      </c>
    </row>
    <row r="785" spans="2:11" ht="15.75">
      <c r="B785" s="395" t="s">
        <v>220</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5">
        <f t="shared" si="72"/>
        <v>652.42521243938245</v>
      </c>
    </row>
    <row r="786" spans="2:11" ht="15.75">
      <c r="B786" s="395" t="s">
        <v>221</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5">
        <f t="shared" si="73"/>
        <v>522.51535757793624</v>
      </c>
    </row>
    <row r="787" spans="2:11" ht="15.75">
      <c r="B787" s="395" t="s">
        <v>222</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5">
        <f t="shared" si="74"/>
        <v>639.71191355107362</v>
      </c>
    </row>
    <row r="788" spans="2:11" ht="15.75">
      <c r="B788" s="395" t="s">
        <v>223</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5">
        <f t="shared" si="75"/>
        <v>637.08919609394252</v>
      </c>
    </row>
    <row r="789" spans="2:11" ht="15.75">
      <c r="B789" s="395" t="s">
        <v>224</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5">
        <f t="shared" si="76"/>
        <v>632.35349822528372</v>
      </c>
    </row>
    <row r="790" spans="2:11" ht="15.75">
      <c r="B790" s="395" t="s">
        <v>225</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5">
        <f t="shared" si="77"/>
        <v>636.27259704913331</v>
      </c>
    </row>
    <row r="791" spans="2:11" ht="16.5" thickBot="1">
      <c r="B791" s="404" t="s">
        <v>226</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7">
        <f t="shared" si="78"/>
        <v>638.00831603827976</v>
      </c>
    </row>
    <row r="795" spans="2:11" ht="18">
      <c r="B795" s="1726" t="s">
        <v>479</v>
      </c>
      <c r="C795" s="1726"/>
      <c r="D795" s="1726"/>
      <c r="E795" s="1726"/>
      <c r="F795" s="1726"/>
      <c r="G795" s="1726"/>
      <c r="H795" s="1726"/>
      <c r="I795" s="1726"/>
      <c r="J795" s="1726"/>
      <c r="K795" s="1726"/>
    </row>
    <row r="796" spans="2:11" ht="18.75" thickBot="1">
      <c r="B796" s="821"/>
      <c r="C796" s="821"/>
      <c r="D796" s="821"/>
      <c r="E796" s="821"/>
      <c r="F796" s="559" t="s">
        <v>202</v>
      </c>
      <c r="G796" s="821"/>
      <c r="H796" s="821"/>
      <c r="I796" s="821"/>
      <c r="J796" s="821"/>
      <c r="K796" s="821"/>
    </row>
    <row r="797" spans="2:11" ht="12.75">
      <c r="B797" s="1727" t="s">
        <v>203</v>
      </c>
      <c r="C797" s="1730" t="s">
        <v>18</v>
      </c>
      <c r="D797" s="1730" t="s">
        <v>204</v>
      </c>
      <c r="E797" s="1732" t="s">
        <v>205</v>
      </c>
      <c r="F797" s="1733"/>
      <c r="G797" s="1734"/>
      <c r="H797" s="1730" t="s">
        <v>206</v>
      </c>
      <c r="I797" s="1732" t="s">
        <v>207</v>
      </c>
      <c r="J797" s="1733"/>
      <c r="K797" s="1735"/>
    </row>
    <row r="798" spans="2:11">
      <c r="B798" s="1728"/>
      <c r="C798" s="1712"/>
      <c r="D798" s="1712"/>
      <c r="E798" s="1722" t="s">
        <v>244</v>
      </c>
      <c r="F798" s="1712" t="s">
        <v>245</v>
      </c>
      <c r="G798" s="1712" t="s">
        <v>246</v>
      </c>
      <c r="H798" s="1712"/>
      <c r="I798" s="1722" t="s">
        <v>211</v>
      </c>
      <c r="J798" s="1722" t="s">
        <v>20</v>
      </c>
      <c r="K798" s="1737" t="s">
        <v>283</v>
      </c>
    </row>
    <row r="799" spans="2:11" ht="12" thickBot="1">
      <c r="B799" s="1729"/>
      <c r="C799" s="1731"/>
      <c r="D799" s="1731"/>
      <c r="E799" s="1736"/>
      <c r="F799" s="1731"/>
      <c r="G799" s="1731"/>
      <c r="H799" s="1731"/>
      <c r="I799" s="1736"/>
      <c r="J799" s="1736"/>
      <c r="K799" s="1738"/>
    </row>
    <row r="800" spans="2:11" ht="13.5" thickBot="1">
      <c r="B800" s="822">
        <v>0</v>
      </c>
      <c r="C800" s="823">
        <v>1</v>
      </c>
      <c r="D800" s="823">
        <v>2</v>
      </c>
      <c r="E800" s="824">
        <v>3</v>
      </c>
      <c r="F800" s="824">
        <v>4</v>
      </c>
      <c r="G800" s="823">
        <v>5</v>
      </c>
      <c r="H800" s="823">
        <v>6</v>
      </c>
      <c r="I800" s="823">
        <v>7</v>
      </c>
      <c r="J800" s="823">
        <v>8</v>
      </c>
      <c r="K800" s="825">
        <v>9</v>
      </c>
    </row>
    <row r="801" spans="2:11" ht="12.75">
      <c r="B801" s="690"/>
      <c r="C801" s="504"/>
      <c r="D801" s="504"/>
      <c r="E801" s="504"/>
      <c r="F801" s="504"/>
      <c r="G801" s="504"/>
      <c r="H801" s="504"/>
      <c r="I801" s="504"/>
      <c r="J801" s="504"/>
      <c r="K801" s="691"/>
    </row>
    <row r="802" spans="2:11" ht="14.25">
      <c r="B802" s="692"/>
      <c r="C802" s="1707" t="s">
        <v>214</v>
      </c>
      <c r="D802" s="1707"/>
      <c r="E802" s="1707"/>
      <c r="F802" s="1707"/>
      <c r="G802" s="1707"/>
      <c r="H802" s="1707"/>
      <c r="I802" s="1707"/>
      <c r="J802" s="1707"/>
      <c r="K802" s="1708"/>
    </row>
    <row r="803" spans="2:11" ht="12.75">
      <c r="B803" s="690"/>
      <c r="C803" s="504"/>
      <c r="D803" s="504"/>
      <c r="E803" s="504"/>
      <c r="F803" s="504"/>
      <c r="G803" s="504"/>
      <c r="H803" s="504"/>
      <c r="I803" s="504"/>
      <c r="J803" s="504"/>
      <c r="K803" s="691"/>
    </row>
    <row r="804" spans="2:11" ht="12.75">
      <c r="B804" s="719" t="s">
        <v>215</v>
      </c>
      <c r="C804" s="705">
        <f>SUM(D804+H804)</f>
        <v>136548</v>
      </c>
      <c r="D804" s="705">
        <v>3929</v>
      </c>
      <c r="E804" s="705">
        <v>1797</v>
      </c>
      <c r="F804" s="705">
        <v>1634</v>
      </c>
      <c r="G804" s="705">
        <v>498</v>
      </c>
      <c r="H804" s="705">
        <v>132619</v>
      </c>
      <c r="I804" s="705">
        <v>22626</v>
      </c>
      <c r="J804" s="705">
        <v>43264</v>
      </c>
      <c r="K804" s="720">
        <v>66729</v>
      </c>
    </row>
    <row r="805" spans="2:11" ht="12.75">
      <c r="B805" s="719" t="s">
        <v>216</v>
      </c>
      <c r="C805" s="705">
        <f t="shared" ref="C805:C815" si="79">SUM(D805+H805)</f>
        <v>145755</v>
      </c>
      <c r="D805" s="705">
        <v>3630</v>
      </c>
      <c r="E805" s="705">
        <v>1663</v>
      </c>
      <c r="F805" s="705">
        <v>1564</v>
      </c>
      <c r="G805" s="705">
        <v>403</v>
      </c>
      <c r="H805" s="705">
        <v>142125</v>
      </c>
      <c r="I805" s="705">
        <v>25418</v>
      </c>
      <c r="J805" s="705">
        <v>42207</v>
      </c>
      <c r="K805" s="720">
        <v>74500</v>
      </c>
    </row>
    <row r="806" spans="2:11" ht="12.75">
      <c r="B806" s="719" t="s">
        <v>217</v>
      </c>
      <c r="C806" s="705">
        <f t="shared" si="79"/>
        <v>171713</v>
      </c>
      <c r="D806" s="707">
        <v>3501</v>
      </c>
      <c r="E806" s="707">
        <v>1634</v>
      </c>
      <c r="F806" s="707">
        <v>1235</v>
      </c>
      <c r="G806" s="708">
        <v>632</v>
      </c>
      <c r="H806" s="705">
        <v>168212</v>
      </c>
      <c r="I806" s="707">
        <v>29512</v>
      </c>
      <c r="J806" s="707">
        <v>49145</v>
      </c>
      <c r="K806" s="721">
        <v>89555</v>
      </c>
    </row>
    <row r="807" spans="2:11" ht="12.75">
      <c r="B807" s="719" t="s">
        <v>218</v>
      </c>
      <c r="C807" s="705">
        <f>SUM(D807+H807)</f>
        <v>145602</v>
      </c>
      <c r="D807" s="705">
        <v>3291</v>
      </c>
      <c r="E807" s="706">
        <v>1621</v>
      </c>
      <c r="F807" s="706">
        <v>1390</v>
      </c>
      <c r="G807" s="705">
        <v>280</v>
      </c>
      <c r="H807" s="705">
        <v>142311</v>
      </c>
      <c r="I807" s="705">
        <v>25191</v>
      </c>
      <c r="J807" s="705">
        <v>41794</v>
      </c>
      <c r="K807" s="720">
        <v>75326</v>
      </c>
    </row>
    <row r="808" spans="2:11" ht="12.75">
      <c r="B808" s="719" t="s">
        <v>219</v>
      </c>
      <c r="C808" s="705">
        <f>SUM(D808+H808)</f>
        <v>150373</v>
      </c>
      <c r="D808" s="530">
        <v>2826</v>
      </c>
      <c r="E808" s="710">
        <v>1233</v>
      </c>
      <c r="F808" s="700">
        <v>1118</v>
      </c>
      <c r="G808" s="700">
        <v>475</v>
      </c>
      <c r="H808" s="530">
        <v>147547</v>
      </c>
      <c r="I808" s="710">
        <v>28306</v>
      </c>
      <c r="J808" s="710">
        <v>40535</v>
      </c>
      <c r="K808" s="722">
        <v>78706</v>
      </c>
    </row>
    <row r="809" spans="2:11" ht="12.75">
      <c r="B809" s="719" t="s">
        <v>220</v>
      </c>
      <c r="C809" s="705">
        <f t="shared" si="79"/>
        <v>157880</v>
      </c>
      <c r="D809" s="705">
        <v>3242</v>
      </c>
      <c r="E809" s="706">
        <v>1632</v>
      </c>
      <c r="F809" s="706">
        <v>1361</v>
      </c>
      <c r="G809" s="705">
        <v>249</v>
      </c>
      <c r="H809" s="705">
        <v>154638</v>
      </c>
      <c r="I809" s="705">
        <v>30478</v>
      </c>
      <c r="J809" s="705">
        <v>43813</v>
      </c>
      <c r="K809" s="720">
        <v>80347</v>
      </c>
    </row>
    <row r="810" spans="2:11" ht="12.75">
      <c r="B810" s="719" t="s">
        <v>221</v>
      </c>
      <c r="C810" s="705">
        <f>SUM(D810+H810)</f>
        <v>143062</v>
      </c>
      <c r="D810" s="531">
        <v>3380</v>
      </c>
      <c r="E810" s="707">
        <v>1705</v>
      </c>
      <c r="F810" s="708">
        <v>1237</v>
      </c>
      <c r="G810" s="708">
        <v>438</v>
      </c>
      <c r="H810" s="705">
        <v>139682</v>
      </c>
      <c r="I810" s="707">
        <v>26891</v>
      </c>
      <c r="J810" s="707">
        <v>45026</v>
      </c>
      <c r="K810" s="721">
        <v>67765</v>
      </c>
    </row>
    <row r="811" spans="2:11" ht="12.75">
      <c r="B811" s="719" t="s">
        <v>222</v>
      </c>
      <c r="C811" s="705">
        <f t="shared" si="79"/>
        <v>150735</v>
      </c>
      <c r="D811" s="531">
        <v>3542</v>
      </c>
      <c r="E811" s="707">
        <v>1475</v>
      </c>
      <c r="F811" s="707">
        <v>1669</v>
      </c>
      <c r="G811" s="708">
        <v>398</v>
      </c>
      <c r="H811" s="705">
        <v>147193</v>
      </c>
      <c r="I811" s="707">
        <v>24660</v>
      </c>
      <c r="J811" s="707">
        <v>45770</v>
      </c>
      <c r="K811" s="721">
        <v>76763</v>
      </c>
    </row>
    <row r="812" spans="2:11" ht="12.75">
      <c r="B812" s="719" t="s">
        <v>223</v>
      </c>
      <c r="C812" s="705">
        <f t="shared" si="79"/>
        <v>153716</v>
      </c>
      <c r="D812" s="705">
        <v>3971</v>
      </c>
      <c r="E812" s="706">
        <v>1882</v>
      </c>
      <c r="F812" s="706">
        <v>1766</v>
      </c>
      <c r="G812" s="705">
        <v>323</v>
      </c>
      <c r="H812" s="705">
        <v>149745</v>
      </c>
      <c r="I812" s="705">
        <v>26122</v>
      </c>
      <c r="J812" s="705">
        <v>51264</v>
      </c>
      <c r="K812" s="720">
        <v>72359</v>
      </c>
    </row>
    <row r="813" spans="2:11" ht="12.75">
      <c r="B813" s="719" t="s">
        <v>224</v>
      </c>
      <c r="C813" s="705">
        <f>SUM(D813+H813)</f>
        <v>0</v>
      </c>
      <c r="D813" s="531"/>
      <c r="E813" s="707"/>
      <c r="F813" s="707"/>
      <c r="G813" s="707"/>
      <c r="H813" s="706"/>
      <c r="I813" s="707"/>
      <c r="J813" s="707"/>
      <c r="K813" s="721"/>
    </row>
    <row r="814" spans="2:11" ht="12.75">
      <c r="B814" s="719" t="s">
        <v>225</v>
      </c>
      <c r="C814" s="705">
        <f>SUM(D814+H814)</f>
        <v>0</v>
      </c>
      <c r="D814" s="707"/>
      <c r="E814" s="707"/>
      <c r="F814" s="707"/>
      <c r="G814" s="707"/>
      <c r="H814" s="707"/>
      <c r="I814" s="707"/>
      <c r="J814" s="707"/>
      <c r="K814" s="721"/>
    </row>
    <row r="815" spans="2:11" ht="12.75">
      <c r="B815" s="724" t="s">
        <v>226</v>
      </c>
      <c r="C815" s="705">
        <f t="shared" si="79"/>
        <v>0</v>
      </c>
      <c r="D815" s="707"/>
      <c r="E815" s="707"/>
      <c r="F815" s="707"/>
      <c r="G815" s="707"/>
      <c r="H815" s="707"/>
      <c r="I815" s="707"/>
      <c r="J815" s="707"/>
      <c r="K815" s="721"/>
    </row>
    <row r="816" spans="2:11" ht="15">
      <c r="B816" s="725"/>
      <c r="C816" s="706"/>
      <c r="D816" s="706"/>
      <c r="E816" s="706"/>
      <c r="F816" s="706"/>
      <c r="G816" s="706"/>
      <c r="H816" s="706"/>
      <c r="I816" s="706"/>
      <c r="J816" s="706"/>
      <c r="K816" s="726"/>
    </row>
    <row r="817" spans="2:11" ht="12.75">
      <c r="B817" s="727">
        <v>2022</v>
      </c>
      <c r="C817" s="699">
        <f t="shared" ref="C817:K817" si="80">SUM(C804:C815)</f>
        <v>1355384</v>
      </c>
      <c r="D817" s="699">
        <f>SUM(D804:D815)</f>
        <v>31312</v>
      </c>
      <c r="E817" s="699">
        <f t="shared" si="80"/>
        <v>14642</v>
      </c>
      <c r="F817" s="699">
        <f t="shared" si="80"/>
        <v>12974</v>
      </c>
      <c r="G817" s="699">
        <f>SUM(G804:G815)</f>
        <v>3696</v>
      </c>
      <c r="H817" s="699">
        <f t="shared" si="80"/>
        <v>1324072</v>
      </c>
      <c r="I817" s="699">
        <f t="shared" si="80"/>
        <v>239204</v>
      </c>
      <c r="J817" s="699">
        <f t="shared" si="80"/>
        <v>402818</v>
      </c>
      <c r="K817" s="728">
        <f t="shared" si="80"/>
        <v>682050</v>
      </c>
    </row>
    <row r="818" spans="2:11" ht="12.75">
      <c r="B818" s="692"/>
      <c r="C818" s="693"/>
      <c r="D818" s="693"/>
      <c r="E818" s="693"/>
      <c r="F818" s="693"/>
      <c r="G818" s="693"/>
      <c r="H818" s="693"/>
      <c r="I818" s="693"/>
      <c r="J818" s="693"/>
      <c r="K818" s="729"/>
    </row>
    <row r="819" spans="2:11" ht="12.75">
      <c r="B819" s="692"/>
      <c r="C819" s="1705" t="s">
        <v>239</v>
      </c>
      <c r="D819" s="1705"/>
      <c r="E819" s="1705"/>
      <c r="F819" s="1705"/>
      <c r="G819" s="1705"/>
      <c r="H819" s="1705"/>
      <c r="I819" s="1705"/>
      <c r="J819" s="1705"/>
      <c r="K819" s="1706"/>
    </row>
    <row r="820" spans="2:11" ht="12.75">
      <c r="B820" s="690"/>
      <c r="C820" s="693"/>
      <c r="D820" s="693"/>
      <c r="E820" s="693"/>
      <c r="F820" s="693"/>
      <c r="G820" s="693"/>
      <c r="H820" s="693"/>
      <c r="I820" s="693"/>
      <c r="J820" s="693"/>
      <c r="K820" s="729"/>
    </row>
    <row r="821" spans="2:11" ht="12.75">
      <c r="B821" s="730" t="s">
        <v>215</v>
      </c>
      <c r="C821" s="705">
        <f t="shared" ref="C821:C832" si="81">SUM(D821+H821)</f>
        <v>41417613</v>
      </c>
      <c r="D821" s="705">
        <v>218194</v>
      </c>
      <c r="E821" s="705">
        <v>60008</v>
      </c>
      <c r="F821" s="705">
        <v>88025</v>
      </c>
      <c r="G821" s="705">
        <v>70161</v>
      </c>
      <c r="H821" s="705">
        <v>41199419</v>
      </c>
      <c r="I821" s="705">
        <v>6311434</v>
      </c>
      <c r="J821" s="705">
        <v>12395663</v>
      </c>
      <c r="K821" s="720">
        <v>22492322</v>
      </c>
    </row>
    <row r="822" spans="2:11" ht="12.75">
      <c r="B822" s="730" t="s">
        <v>216</v>
      </c>
      <c r="C822" s="705">
        <f t="shared" si="81"/>
        <v>44315521</v>
      </c>
      <c r="D822" s="705">
        <v>207947</v>
      </c>
      <c r="E822" s="705">
        <v>57220</v>
      </c>
      <c r="F822" s="705">
        <v>93239</v>
      </c>
      <c r="G822" s="705">
        <v>57488</v>
      </c>
      <c r="H822" s="705">
        <v>44107574</v>
      </c>
      <c r="I822" s="705">
        <v>6984362</v>
      </c>
      <c r="J822" s="705">
        <v>12039817</v>
      </c>
      <c r="K822" s="720">
        <v>25083395</v>
      </c>
    </row>
    <row r="823" spans="2:11" ht="12.75">
      <c r="B823" s="730" t="s">
        <v>217</v>
      </c>
      <c r="C823" s="705">
        <f t="shared" si="81"/>
        <v>52715184</v>
      </c>
      <c r="D823" s="707">
        <v>217652</v>
      </c>
      <c r="E823" s="707">
        <v>55251</v>
      </c>
      <c r="F823" s="707">
        <v>71208</v>
      </c>
      <c r="G823" s="708">
        <v>91193</v>
      </c>
      <c r="H823" s="705">
        <v>52497532</v>
      </c>
      <c r="I823" s="707">
        <v>8127831</v>
      </c>
      <c r="J823" s="707">
        <v>14165091</v>
      </c>
      <c r="K823" s="721">
        <v>30204610</v>
      </c>
    </row>
    <row r="824" spans="2:11" ht="12.75">
      <c r="B824" s="730" t="s">
        <v>218</v>
      </c>
      <c r="C824" s="705">
        <f t="shared" si="81"/>
        <v>44374800</v>
      </c>
      <c r="D824" s="705">
        <v>186238</v>
      </c>
      <c r="E824" s="706">
        <v>54803</v>
      </c>
      <c r="F824" s="706">
        <v>88023</v>
      </c>
      <c r="G824" s="705">
        <v>43412</v>
      </c>
      <c r="H824" s="705">
        <v>44188562</v>
      </c>
      <c r="I824" s="705">
        <v>7004264</v>
      </c>
      <c r="J824" s="705">
        <v>12007379</v>
      </c>
      <c r="K824" s="720">
        <v>25176919</v>
      </c>
    </row>
    <row r="825" spans="2:11" ht="12.75">
      <c r="B825" s="730" t="s">
        <v>219</v>
      </c>
      <c r="C825" s="705">
        <f t="shared" si="81"/>
        <v>45801623</v>
      </c>
      <c r="D825" s="710">
        <v>173560</v>
      </c>
      <c r="E825" s="710">
        <v>41398</v>
      </c>
      <c r="F825" s="710">
        <v>64805</v>
      </c>
      <c r="G825" s="710">
        <v>67357</v>
      </c>
      <c r="H825" s="710">
        <v>45628063</v>
      </c>
      <c r="I825" s="710">
        <v>7902441</v>
      </c>
      <c r="J825" s="710">
        <v>11652113</v>
      </c>
      <c r="K825" s="722">
        <v>26073509</v>
      </c>
    </row>
    <row r="826" spans="2:11" ht="12.75">
      <c r="B826" s="730" t="s">
        <v>220</v>
      </c>
      <c r="C826" s="705">
        <f t="shared" si="81"/>
        <v>47759774</v>
      </c>
      <c r="D826" s="705">
        <v>179412</v>
      </c>
      <c r="E826" s="706">
        <v>55060</v>
      </c>
      <c r="F826" s="706">
        <v>84608</v>
      </c>
      <c r="G826" s="705">
        <v>39744</v>
      </c>
      <c r="H826" s="705">
        <v>47580362</v>
      </c>
      <c r="I826" s="705">
        <v>8498078</v>
      </c>
      <c r="J826" s="705">
        <v>12333698</v>
      </c>
      <c r="K826" s="720">
        <v>26748586</v>
      </c>
    </row>
    <row r="827" spans="2:11" ht="12.75">
      <c r="B827" s="730" t="s">
        <v>221</v>
      </c>
      <c r="C827" s="705">
        <f t="shared" si="81"/>
        <v>43234539</v>
      </c>
      <c r="D827" s="707">
        <v>195648</v>
      </c>
      <c r="E827" s="707">
        <v>59628</v>
      </c>
      <c r="F827" s="707">
        <v>73706</v>
      </c>
      <c r="G827" s="708">
        <v>62314</v>
      </c>
      <c r="H827" s="705">
        <v>43038891</v>
      </c>
      <c r="I827" s="707">
        <v>7333368</v>
      </c>
      <c r="J827" s="707">
        <v>12653809</v>
      </c>
      <c r="K827" s="721">
        <v>23051714</v>
      </c>
    </row>
    <row r="828" spans="2:11" ht="12.75">
      <c r="B828" s="730" t="s">
        <v>222</v>
      </c>
      <c r="C828" s="705">
        <f t="shared" si="81"/>
        <v>45662512</v>
      </c>
      <c r="D828" s="707">
        <v>200897</v>
      </c>
      <c r="E828" s="707">
        <v>49821</v>
      </c>
      <c r="F828" s="707">
        <v>95483</v>
      </c>
      <c r="G828" s="708">
        <v>55593</v>
      </c>
      <c r="H828" s="705">
        <v>45461615</v>
      </c>
      <c r="I828" s="707">
        <v>6651598</v>
      </c>
      <c r="J828" s="707">
        <v>12888844</v>
      </c>
      <c r="K828" s="721">
        <v>25921173</v>
      </c>
    </row>
    <row r="829" spans="2:11" ht="12.75">
      <c r="B829" s="730" t="s">
        <v>223</v>
      </c>
      <c r="C829" s="705">
        <f t="shared" si="81"/>
        <v>45320520</v>
      </c>
      <c r="D829" s="707">
        <v>216155</v>
      </c>
      <c r="E829" s="707">
        <v>63461</v>
      </c>
      <c r="F829" s="707">
        <v>105215</v>
      </c>
      <c r="G829" s="708">
        <v>47479</v>
      </c>
      <c r="H829" s="705">
        <v>45104365</v>
      </c>
      <c r="I829" s="707">
        <v>7009204</v>
      </c>
      <c r="J829" s="707">
        <v>13890386</v>
      </c>
      <c r="K829" s="721">
        <v>24204775</v>
      </c>
    </row>
    <row r="830" spans="2:11" ht="12.75">
      <c r="B830" s="730" t="s">
        <v>224</v>
      </c>
      <c r="C830" s="705">
        <f>SUM(D830+H830)</f>
        <v>0</v>
      </c>
      <c r="D830" s="707"/>
      <c r="E830" s="707"/>
      <c r="F830" s="707"/>
      <c r="G830" s="707"/>
      <c r="H830" s="706"/>
      <c r="I830" s="707"/>
      <c r="J830" s="707"/>
      <c r="K830" s="721"/>
    </row>
    <row r="831" spans="2:11" ht="12.75">
      <c r="B831" s="730" t="s">
        <v>225</v>
      </c>
      <c r="C831" s="705">
        <f>SUM(D831+H831)</f>
        <v>0</v>
      </c>
      <c r="D831" s="707"/>
      <c r="E831" s="707"/>
      <c r="F831" s="707"/>
      <c r="G831" s="707"/>
      <c r="H831" s="706"/>
      <c r="I831" s="707"/>
      <c r="J831" s="707"/>
      <c r="K831" s="721"/>
    </row>
    <row r="832" spans="2:11" ht="12.75">
      <c r="B832" s="730" t="s">
        <v>226</v>
      </c>
      <c r="C832" s="705">
        <f t="shared" si="81"/>
        <v>0</v>
      </c>
      <c r="D832" s="707"/>
      <c r="E832" s="707"/>
      <c r="F832" s="707"/>
      <c r="G832" s="707"/>
      <c r="H832" s="707"/>
      <c r="I832" s="707"/>
      <c r="J832" s="707"/>
      <c r="K832" s="721"/>
    </row>
    <row r="833" spans="2:11" ht="12.75">
      <c r="B833" s="692"/>
      <c r="C833" s="706"/>
      <c r="D833" s="706"/>
      <c r="E833" s="706"/>
      <c r="F833" s="706"/>
      <c r="G833" s="706"/>
      <c r="H833" s="706"/>
      <c r="I833" s="706"/>
      <c r="J833" s="706"/>
      <c r="K833" s="726"/>
    </row>
    <row r="834" spans="2:11" ht="12.75">
      <c r="B834" s="727">
        <v>2022</v>
      </c>
      <c r="C834" s="699">
        <f t="shared" ref="C834:K834" si="82">SUM(C821:C832)</f>
        <v>410602086</v>
      </c>
      <c r="D834" s="699">
        <f t="shared" si="82"/>
        <v>1795703</v>
      </c>
      <c r="E834" s="699">
        <f t="shared" si="82"/>
        <v>496650</v>
      </c>
      <c r="F834" s="699">
        <f t="shared" si="82"/>
        <v>764312</v>
      </c>
      <c r="G834" s="699">
        <f t="shared" si="82"/>
        <v>534741</v>
      </c>
      <c r="H834" s="699">
        <f t="shared" si="82"/>
        <v>408806383</v>
      </c>
      <c r="I834" s="699">
        <f t="shared" si="82"/>
        <v>65822580</v>
      </c>
      <c r="J834" s="699">
        <f t="shared" si="82"/>
        <v>114026800</v>
      </c>
      <c r="K834" s="728">
        <f t="shared" si="82"/>
        <v>228957003</v>
      </c>
    </row>
    <row r="835" spans="2:11" ht="12.75">
      <c r="B835" s="731"/>
      <c r="C835" s="694"/>
      <c r="D835" s="694"/>
      <c r="E835" s="694"/>
      <c r="F835" s="694"/>
      <c r="G835" s="694"/>
      <c r="H835" s="694"/>
      <c r="I835" s="694"/>
      <c r="J835" s="694"/>
      <c r="K835" s="732"/>
    </row>
    <row r="836" spans="2:11" ht="12.75" customHeight="1">
      <c r="B836" s="1709" t="s">
        <v>203</v>
      </c>
      <c r="C836" s="1711" t="s">
        <v>18</v>
      </c>
      <c r="D836" s="1711" t="s">
        <v>204</v>
      </c>
      <c r="E836" s="1713" t="s">
        <v>205</v>
      </c>
      <c r="F836" s="1714"/>
      <c r="G836" s="1715"/>
      <c r="H836" s="1716" t="s">
        <v>206</v>
      </c>
      <c r="I836" s="1718" t="s">
        <v>207</v>
      </c>
      <c r="J836" s="1719"/>
      <c r="K836" s="1720"/>
    </row>
    <row r="837" spans="2:11" ht="11.25" customHeight="1">
      <c r="B837" s="1710"/>
      <c r="C837" s="1712"/>
      <c r="D837" s="1712"/>
      <c r="E837" s="1721" t="s">
        <v>244</v>
      </c>
      <c r="F837" s="1711" t="s">
        <v>245</v>
      </c>
      <c r="G837" s="1711" t="s">
        <v>246</v>
      </c>
      <c r="H837" s="1717"/>
      <c r="I837" s="1721" t="s">
        <v>211</v>
      </c>
      <c r="J837" s="1721" t="s">
        <v>20</v>
      </c>
      <c r="K837" s="1724" t="s">
        <v>212</v>
      </c>
    </row>
    <row r="838" spans="2:11" ht="11.25" customHeight="1">
      <c r="B838" s="1710"/>
      <c r="C838" s="1712"/>
      <c r="D838" s="1712"/>
      <c r="E838" s="1722"/>
      <c r="F838" s="1712"/>
      <c r="G838" s="1712"/>
      <c r="H838" s="1717"/>
      <c r="I838" s="1723"/>
      <c r="J838" s="1723"/>
      <c r="K838" s="1725"/>
    </row>
    <row r="839" spans="2:11" ht="12.75">
      <c r="B839" s="688">
        <v>0</v>
      </c>
      <c r="C839" s="695">
        <v>1</v>
      </c>
      <c r="D839" s="695">
        <v>2</v>
      </c>
      <c r="E839" s="696">
        <v>3</v>
      </c>
      <c r="F839" s="696">
        <v>4</v>
      </c>
      <c r="G839" s="695">
        <v>5</v>
      </c>
      <c r="H839" s="695">
        <v>6</v>
      </c>
      <c r="I839" s="695">
        <v>7</v>
      </c>
      <c r="J839" s="695">
        <v>8</v>
      </c>
      <c r="K839" s="733">
        <v>9</v>
      </c>
    </row>
    <row r="840" spans="2:11" ht="12.75">
      <c r="B840" s="690"/>
      <c r="C840" s="693"/>
      <c r="D840" s="693"/>
      <c r="E840" s="693"/>
      <c r="F840" s="693"/>
      <c r="G840" s="693"/>
      <c r="H840" s="693"/>
      <c r="I840" s="693"/>
      <c r="J840" s="693"/>
      <c r="K840" s="729"/>
    </row>
    <row r="841" spans="2:11" ht="12.75">
      <c r="B841" s="692"/>
      <c r="C841" s="1705" t="s">
        <v>240</v>
      </c>
      <c r="D841" s="1705"/>
      <c r="E841" s="1705"/>
      <c r="F841" s="1705"/>
      <c r="G841" s="1705"/>
      <c r="H841" s="1705"/>
      <c r="I841" s="1705"/>
      <c r="J841" s="1705"/>
      <c r="K841" s="1706"/>
    </row>
    <row r="842" spans="2:11" ht="12.75">
      <c r="B842" s="692"/>
      <c r="C842" s="697"/>
      <c r="D842" s="697"/>
      <c r="E842" s="697"/>
      <c r="F842" s="697"/>
      <c r="G842" s="697"/>
      <c r="H842" s="697"/>
      <c r="I842" s="697"/>
      <c r="J842" s="697"/>
      <c r="K842" s="734"/>
    </row>
    <row r="843" spans="2:11" ht="12.75">
      <c r="B843" s="730" t="s">
        <v>215</v>
      </c>
      <c r="C843" s="705">
        <f>SUM(D843+H843)</f>
        <v>81540312</v>
      </c>
      <c r="D843" s="705">
        <v>383441</v>
      </c>
      <c r="E843" s="705">
        <v>105618</v>
      </c>
      <c r="F843" s="705">
        <v>154926</v>
      </c>
      <c r="G843" s="705">
        <v>122897</v>
      </c>
      <c r="H843" s="705">
        <v>81156871</v>
      </c>
      <c r="I843" s="705">
        <v>12406999</v>
      </c>
      <c r="J843" s="705">
        <v>25423507</v>
      </c>
      <c r="K843" s="720">
        <v>43326365</v>
      </c>
    </row>
    <row r="844" spans="2:11" ht="12.75">
      <c r="B844" s="730" t="s">
        <v>216</v>
      </c>
      <c r="C844" s="705">
        <f t="shared" ref="C844:C854" si="83">SUM(D844+H844)</f>
        <v>86937401</v>
      </c>
      <c r="D844" s="705">
        <v>363670</v>
      </c>
      <c r="E844" s="705">
        <v>101110</v>
      </c>
      <c r="F844" s="705">
        <v>162776</v>
      </c>
      <c r="G844" s="705">
        <v>99784</v>
      </c>
      <c r="H844" s="705">
        <v>86573731</v>
      </c>
      <c r="I844" s="705">
        <v>13786907</v>
      </c>
      <c r="J844" s="705">
        <v>24464422</v>
      </c>
      <c r="K844" s="720">
        <v>48322402</v>
      </c>
    </row>
    <row r="845" spans="2:11" ht="12.75">
      <c r="B845" s="730" t="s">
        <v>217</v>
      </c>
      <c r="C845" s="705">
        <f t="shared" si="83"/>
        <v>103051210</v>
      </c>
      <c r="D845" s="707">
        <v>382119</v>
      </c>
      <c r="E845" s="707">
        <v>98278</v>
      </c>
      <c r="F845" s="707">
        <v>124804</v>
      </c>
      <c r="G845" s="708">
        <v>159037</v>
      </c>
      <c r="H845" s="705">
        <v>102669091</v>
      </c>
      <c r="I845" s="707">
        <v>15805014</v>
      </c>
      <c r="J845" s="707">
        <v>28954294</v>
      </c>
      <c r="K845" s="721">
        <v>57909783</v>
      </c>
    </row>
    <row r="846" spans="2:11" ht="12.75">
      <c r="B846" s="730" t="s">
        <v>218</v>
      </c>
      <c r="C846" s="705">
        <f t="shared" si="83"/>
        <v>87053121</v>
      </c>
      <c r="D846" s="705">
        <v>329773</v>
      </c>
      <c r="E846" s="706">
        <v>97499</v>
      </c>
      <c r="F846" s="706">
        <v>155766</v>
      </c>
      <c r="G846" s="706">
        <v>76508</v>
      </c>
      <c r="H846" s="705">
        <v>86723348</v>
      </c>
      <c r="I846" s="706">
        <v>13774817</v>
      </c>
      <c r="J846" s="706">
        <v>24579121</v>
      </c>
      <c r="K846" s="726">
        <v>48369410</v>
      </c>
    </row>
    <row r="847" spans="2:11" ht="12.75">
      <c r="B847" s="730" t="s">
        <v>219</v>
      </c>
      <c r="C847" s="705">
        <f t="shared" si="83"/>
        <v>89056072</v>
      </c>
      <c r="D847" s="710">
        <v>304934</v>
      </c>
      <c r="E847" s="710">
        <v>73562</v>
      </c>
      <c r="F847" s="710">
        <v>115029</v>
      </c>
      <c r="G847" s="710">
        <v>116343</v>
      </c>
      <c r="H847" s="710">
        <v>88751138</v>
      </c>
      <c r="I847" s="710">
        <v>15396025</v>
      </c>
      <c r="J847" s="710">
        <v>23625439</v>
      </c>
      <c r="K847" s="722">
        <v>49729674</v>
      </c>
    </row>
    <row r="848" spans="2:11" ht="12.75">
      <c r="B848" s="730" t="s">
        <v>220</v>
      </c>
      <c r="C848" s="705">
        <f t="shared" si="83"/>
        <v>93687430</v>
      </c>
      <c r="D848" s="705">
        <v>317337</v>
      </c>
      <c r="E848" s="706">
        <v>97932</v>
      </c>
      <c r="F848" s="706">
        <v>148082</v>
      </c>
      <c r="G848" s="706">
        <v>71323</v>
      </c>
      <c r="H848" s="705">
        <v>93370093</v>
      </c>
      <c r="I848" s="706">
        <v>16766104</v>
      </c>
      <c r="J848" s="706">
        <v>25076984</v>
      </c>
      <c r="K848" s="726">
        <v>51527005</v>
      </c>
    </row>
    <row r="849" spans="2:11" ht="12.75">
      <c r="B849" s="730" t="s">
        <v>221</v>
      </c>
      <c r="C849" s="705">
        <f>SUM(D849+H849)</f>
        <v>85038985</v>
      </c>
      <c r="D849" s="707">
        <v>342222</v>
      </c>
      <c r="E849" s="707">
        <v>103425</v>
      </c>
      <c r="F849" s="707">
        <v>128169</v>
      </c>
      <c r="G849" s="708">
        <v>110628</v>
      </c>
      <c r="H849" s="705">
        <v>84696763</v>
      </c>
      <c r="I849" s="707">
        <v>14565486</v>
      </c>
      <c r="J849" s="707">
        <v>25746411</v>
      </c>
      <c r="K849" s="721">
        <v>44384866</v>
      </c>
    </row>
    <row r="850" spans="2:11" ht="12.75">
      <c r="B850" s="730" t="s">
        <v>222</v>
      </c>
      <c r="C850" s="705">
        <f>SUM(D850+H850)</f>
        <v>89548694</v>
      </c>
      <c r="D850" s="707">
        <v>353745</v>
      </c>
      <c r="E850" s="707">
        <v>87553</v>
      </c>
      <c r="F850" s="707">
        <v>166829</v>
      </c>
      <c r="G850" s="708">
        <v>99363</v>
      </c>
      <c r="H850" s="705">
        <v>89194949</v>
      </c>
      <c r="I850" s="707">
        <v>13197437</v>
      </c>
      <c r="J850" s="707">
        <v>26156739</v>
      </c>
      <c r="K850" s="721">
        <v>49840773</v>
      </c>
    </row>
    <row r="851" spans="2:11" ht="12.75">
      <c r="B851" s="730" t="s">
        <v>223</v>
      </c>
      <c r="C851" s="705">
        <f t="shared" si="83"/>
        <v>89482874</v>
      </c>
      <c r="D851" s="705">
        <v>380405</v>
      </c>
      <c r="E851" s="706">
        <v>112486</v>
      </c>
      <c r="F851" s="706">
        <v>183824</v>
      </c>
      <c r="G851" s="706">
        <v>84095</v>
      </c>
      <c r="H851" s="705">
        <v>89102469</v>
      </c>
      <c r="I851" s="706">
        <v>13855411</v>
      </c>
      <c r="J851" s="706">
        <v>28815167</v>
      </c>
      <c r="K851" s="726">
        <v>46431891</v>
      </c>
    </row>
    <row r="852" spans="2:11" ht="12.75">
      <c r="B852" s="730" t="s">
        <v>224</v>
      </c>
      <c r="C852" s="705">
        <f t="shared" si="83"/>
        <v>0</v>
      </c>
      <c r="D852" s="707"/>
      <c r="E852" s="707"/>
      <c r="F852" s="707"/>
      <c r="G852" s="707"/>
      <c r="H852" s="706"/>
      <c r="I852" s="707"/>
      <c r="J852" s="707"/>
      <c r="K852" s="721"/>
    </row>
    <row r="853" spans="2:11" ht="12.75">
      <c r="B853" s="730" t="s">
        <v>225</v>
      </c>
      <c r="C853" s="705">
        <f t="shared" si="83"/>
        <v>0</v>
      </c>
      <c r="D853" s="707"/>
      <c r="E853" s="707"/>
      <c r="F853" s="707"/>
      <c r="G853" s="707"/>
      <c r="H853" s="706"/>
      <c r="I853" s="707"/>
      <c r="J853" s="707"/>
      <c r="K853" s="721"/>
    </row>
    <row r="854" spans="2:11" ht="12.75">
      <c r="B854" s="730" t="s">
        <v>226</v>
      </c>
      <c r="C854" s="705">
        <f t="shared" si="83"/>
        <v>0</v>
      </c>
      <c r="D854" s="707"/>
      <c r="E854" s="707"/>
      <c r="F854" s="707"/>
      <c r="G854" s="708"/>
      <c r="H854" s="709"/>
      <c r="I854" s="707"/>
      <c r="J854" s="707"/>
      <c r="K854" s="721"/>
    </row>
    <row r="855" spans="2:11" ht="12.75">
      <c r="B855" s="730"/>
      <c r="C855" s="704"/>
      <c r="D855" s="701"/>
      <c r="E855" s="702"/>
      <c r="F855" s="702"/>
      <c r="G855" s="702"/>
      <c r="H855" s="701"/>
      <c r="I855" s="702"/>
      <c r="J855" s="702"/>
      <c r="K855" s="735"/>
    </row>
    <row r="856" spans="2:11" ht="12.75">
      <c r="B856" s="727">
        <v>2022</v>
      </c>
      <c r="C856" s="703">
        <f t="shared" ref="C856:K856" si="84">SUM(C843:C854)</f>
        <v>805396099</v>
      </c>
      <c r="D856" s="703">
        <f t="shared" si="84"/>
        <v>3157646</v>
      </c>
      <c r="E856" s="703">
        <f t="shared" si="84"/>
        <v>877463</v>
      </c>
      <c r="F856" s="703">
        <f t="shared" si="84"/>
        <v>1340205</v>
      </c>
      <c r="G856" s="703">
        <f t="shared" si="84"/>
        <v>939978</v>
      </c>
      <c r="H856" s="703">
        <f t="shared" si="84"/>
        <v>802238453</v>
      </c>
      <c r="I856" s="703">
        <f t="shared" si="84"/>
        <v>129554200</v>
      </c>
      <c r="J856" s="703">
        <f t="shared" si="84"/>
        <v>232842084</v>
      </c>
      <c r="K856" s="736">
        <f t="shared" si="84"/>
        <v>439842169</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2"/>
      <c r="C859" s="698"/>
      <c r="D859" s="698"/>
      <c r="E859" s="737"/>
      <c r="F859" s="738" t="s">
        <v>241</v>
      </c>
      <c r="G859" s="738"/>
      <c r="H859" s="738"/>
      <c r="I859" s="738"/>
      <c r="J859" s="739"/>
      <c r="K859" s="740"/>
    </row>
    <row r="860" spans="2:11" ht="15.75">
      <c r="B860" s="395" t="s">
        <v>215</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5">
        <f t="shared" si="85"/>
        <v>649.28839035501801</v>
      </c>
    </row>
    <row r="861" spans="2:11" ht="15.75">
      <c r="B861" s="395" t="s">
        <v>216</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5">
        <f t="shared" si="86"/>
        <v>648.62284563758385</v>
      </c>
    </row>
    <row r="862" spans="2:11" ht="15.75">
      <c r="B862" s="395" t="s">
        <v>217</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5">
        <f t="shared" si="87"/>
        <v>646.63930545474852</v>
      </c>
    </row>
    <row r="863" spans="2:11" ht="15.75">
      <c r="B863" s="395" t="s">
        <v>218</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5">
        <f t="shared" si="88"/>
        <v>642.13432281018504</v>
      </c>
    </row>
    <row r="864" spans="2:11" ht="15.75">
      <c r="B864" s="395" t="s">
        <v>219</v>
      </c>
      <c r="C864" s="425">
        <f>C847/C808</f>
        <v>592.234456983634</v>
      </c>
      <c r="D864" s="425">
        <f t="shared" ref="D864:K864" si="89">D847/D808</f>
        <v>107.90304317055909</v>
      </c>
      <c r="E864" s="425">
        <f t="shared" si="89"/>
        <v>59.660989456609897</v>
      </c>
      <c r="F864" s="425">
        <f t="shared" si="89"/>
        <v>102.8881932021467</v>
      </c>
      <c r="G864" s="425">
        <f t="shared" si="89"/>
        <v>244.93263157894737</v>
      </c>
      <c r="H864" s="425">
        <f t="shared" si="89"/>
        <v>601.51096260852478</v>
      </c>
      <c r="I864" s="425">
        <f t="shared" si="89"/>
        <v>543.913834522716</v>
      </c>
      <c r="J864" s="425">
        <f t="shared" si="89"/>
        <v>582.84048353274943</v>
      </c>
      <c r="K864" s="685">
        <f t="shared" si="89"/>
        <v>631.8409524051533</v>
      </c>
    </row>
    <row r="865" spans="2:11" ht="15.75">
      <c r="B865" s="395" t="s">
        <v>220</v>
      </c>
      <c r="C865" s="425">
        <f t="shared" ref="C865:K865" si="90">C848/C809</f>
        <v>593.40910818343048</v>
      </c>
      <c r="D865" s="425">
        <f t="shared" si="90"/>
        <v>97.883096853793958</v>
      </c>
      <c r="E865" s="425">
        <f t="shared" si="90"/>
        <v>60.007352941176471</v>
      </c>
      <c r="F865" s="425">
        <f t="shared" si="90"/>
        <v>108.80382072005878</v>
      </c>
      <c r="G865" s="425">
        <f t="shared" si="90"/>
        <v>286.43775100401604</v>
      </c>
      <c r="H865" s="425">
        <f t="shared" si="90"/>
        <v>603.79785693037934</v>
      </c>
      <c r="I865" s="425">
        <f t="shared" si="90"/>
        <v>550.10512500820266</v>
      </c>
      <c r="J865" s="425">
        <f t="shared" si="90"/>
        <v>572.36400155205081</v>
      </c>
      <c r="K865" s="685">
        <f t="shared" si="90"/>
        <v>641.30589816670192</v>
      </c>
    </row>
    <row r="866" spans="2:11" ht="15.75">
      <c r="B866" s="395" t="s">
        <v>221</v>
      </c>
      <c r="C866" s="425">
        <f t="shared" ref="C866:K866" si="91">C849/C810</f>
        <v>594.42049600872349</v>
      </c>
      <c r="D866" s="425">
        <f t="shared" si="91"/>
        <v>101.24911242603551</v>
      </c>
      <c r="E866" s="425">
        <f t="shared" si="91"/>
        <v>60.659824046920818</v>
      </c>
      <c r="F866" s="425">
        <f t="shared" si="91"/>
        <v>103.61277283751011</v>
      </c>
      <c r="G866" s="425">
        <f t="shared" si="91"/>
        <v>252.57534246575344</v>
      </c>
      <c r="H866" s="425">
        <f t="shared" si="91"/>
        <v>606.35416875474289</v>
      </c>
      <c r="I866" s="425">
        <f t="shared" si="91"/>
        <v>541.64910193001379</v>
      </c>
      <c r="J866" s="425">
        <f t="shared" si="91"/>
        <v>571.81208635010887</v>
      </c>
      <c r="K866" s="685">
        <f t="shared" si="91"/>
        <v>654.98215893160182</v>
      </c>
    </row>
    <row r="867" spans="2:11" ht="15.75">
      <c r="B867" s="395" t="s">
        <v>222</v>
      </c>
      <c r="C867" s="425">
        <f t="shared" ref="C867:K867" si="92">C850/C811</f>
        <v>594.0802998639997</v>
      </c>
      <c r="D867" s="425">
        <f t="shared" si="92"/>
        <v>99.871541501976282</v>
      </c>
      <c r="E867" s="425">
        <f t="shared" si="92"/>
        <v>59.357966101694913</v>
      </c>
      <c r="F867" s="425">
        <f t="shared" si="92"/>
        <v>99.957459556620734</v>
      </c>
      <c r="G867" s="425">
        <f t="shared" si="92"/>
        <v>249.65577889447235</v>
      </c>
      <c r="H867" s="425">
        <f t="shared" si="92"/>
        <v>605.97276365044536</v>
      </c>
      <c r="I867" s="425">
        <f t="shared" si="92"/>
        <v>535.1758718572587</v>
      </c>
      <c r="J867" s="425">
        <f t="shared" si="92"/>
        <v>571.48217172820625</v>
      </c>
      <c r="K867" s="685">
        <f t="shared" si="92"/>
        <v>649.2812031838256</v>
      </c>
    </row>
    <row r="868" spans="2:11" ht="15.75">
      <c r="B868" s="395" t="s">
        <v>223</v>
      </c>
      <c r="C868" s="425">
        <f t="shared" ref="C868:K868" si="93">C851/C812</f>
        <v>582.13116396471412</v>
      </c>
      <c r="D868" s="425">
        <f t="shared" si="93"/>
        <v>95.79576932762528</v>
      </c>
      <c r="E868" s="425">
        <f t="shared" si="93"/>
        <v>59.769394261424019</v>
      </c>
      <c r="F868" s="425">
        <f t="shared" si="93"/>
        <v>104.09060022650057</v>
      </c>
      <c r="G868" s="425">
        <f t="shared" si="93"/>
        <v>260.35603715170276</v>
      </c>
      <c r="H868" s="425">
        <f t="shared" si="93"/>
        <v>595.02800761294202</v>
      </c>
      <c r="I868" s="425">
        <f t="shared" si="93"/>
        <v>530.41156879258858</v>
      </c>
      <c r="J868" s="425">
        <f t="shared" si="93"/>
        <v>562.09361345193508</v>
      </c>
      <c r="K868" s="685">
        <f t="shared" si="93"/>
        <v>641.68784809076965</v>
      </c>
    </row>
    <row r="869" spans="2:11" ht="15.75">
      <c r="B869" s="395" t="s">
        <v>224</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5" t="e">
        <f t="shared" si="94"/>
        <v>#DIV/0!</v>
      </c>
    </row>
    <row r="870" spans="2:11" ht="15.75">
      <c r="B870" s="395" t="s">
        <v>225</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5" t="e">
        <f t="shared" si="95"/>
        <v>#DIV/0!</v>
      </c>
    </row>
    <row r="871" spans="2:11" ht="16.5" thickBot="1">
      <c r="B871" s="404" t="s">
        <v>226</v>
      </c>
      <c r="C871" s="426" t="e">
        <f>C854/C815</f>
        <v>#DIV/0!</v>
      </c>
      <c r="D871" s="426" t="e">
        <f>D854/D815</f>
        <v>#DIV/0!</v>
      </c>
      <c r="E871" s="426" t="e">
        <f t="shared" ref="E871:K871" si="96">E854/E815</f>
        <v>#DIV/0!</v>
      </c>
      <c r="F871" s="426" t="e">
        <f t="shared" si="96"/>
        <v>#DIV/0!</v>
      </c>
      <c r="G871" s="426" t="e">
        <f t="shared" si="96"/>
        <v>#DIV/0!</v>
      </c>
      <c r="H871" s="426" t="e">
        <f t="shared" si="96"/>
        <v>#DIV/0!</v>
      </c>
      <c r="I871" s="426" t="e">
        <f t="shared" si="96"/>
        <v>#DIV/0!</v>
      </c>
      <c r="J871" s="426" t="e">
        <f t="shared" si="96"/>
        <v>#DIV/0!</v>
      </c>
      <c r="K871" s="687"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34" workbookViewId="0">
      <selection activeCell="S46" sqref="S46"/>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09" t="s">
        <v>373</v>
      </c>
      <c r="B1" s="1809"/>
      <c r="C1" s="1809"/>
      <c r="D1" s="1809"/>
      <c r="E1" s="1809"/>
      <c r="F1" s="1809"/>
      <c r="G1" s="1809"/>
      <c r="H1" s="1809"/>
      <c r="I1" s="1809"/>
      <c r="J1" s="1809"/>
      <c r="K1" s="1809"/>
      <c r="L1" s="1809"/>
      <c r="M1" s="1809"/>
      <c r="N1" s="1809"/>
    </row>
    <row r="2" spans="1:20" ht="13.5" thickBot="1">
      <c r="B2" s="604"/>
      <c r="C2" s="604"/>
      <c r="D2" s="604"/>
      <c r="E2" s="604"/>
      <c r="F2" s="604"/>
      <c r="G2" s="605" t="s">
        <v>278</v>
      </c>
      <c r="H2" s="604"/>
      <c r="I2" s="604"/>
      <c r="J2" s="604"/>
      <c r="K2" s="604"/>
      <c r="L2" s="604"/>
      <c r="M2" s="604"/>
      <c r="N2" s="604"/>
    </row>
    <row r="3" spans="1:20" ht="14.25" thickBot="1">
      <c r="A3" s="606" t="s">
        <v>279</v>
      </c>
      <c r="B3" s="607" t="s">
        <v>166</v>
      </c>
      <c r="C3" s="607" t="s">
        <v>167</v>
      </c>
      <c r="D3" s="607" t="s">
        <v>168</v>
      </c>
      <c r="E3" s="607" t="s">
        <v>169</v>
      </c>
      <c r="F3" s="607" t="s">
        <v>170</v>
      </c>
      <c r="G3" s="607" t="s">
        <v>171</v>
      </c>
      <c r="H3" s="607" t="s">
        <v>172</v>
      </c>
      <c r="I3" s="607" t="s">
        <v>173</v>
      </c>
      <c r="J3" s="607" t="s">
        <v>174</v>
      </c>
      <c r="K3" s="607" t="s">
        <v>175</v>
      </c>
      <c r="L3" s="607" t="s">
        <v>176</v>
      </c>
      <c r="M3" s="607" t="s">
        <v>177</v>
      </c>
      <c r="N3" s="607" t="s">
        <v>184</v>
      </c>
    </row>
    <row r="4" spans="1:20" ht="13.5">
      <c r="A4" s="608">
        <v>2004</v>
      </c>
      <c r="B4" s="609">
        <v>299.39999999999998</v>
      </c>
      <c r="C4" s="609">
        <v>296.39999999999998</v>
      </c>
      <c r="D4" s="609">
        <v>293.7</v>
      </c>
      <c r="E4" s="609">
        <v>293.5</v>
      </c>
      <c r="F4" s="609">
        <v>293.5</v>
      </c>
      <c r="G4" s="609">
        <v>291.60000000000002</v>
      </c>
      <c r="H4" s="609">
        <v>290.2</v>
      </c>
      <c r="I4" s="609">
        <v>286.3</v>
      </c>
      <c r="J4" s="609">
        <v>285.39999999999998</v>
      </c>
      <c r="K4" s="609">
        <v>285.10000000000002</v>
      </c>
      <c r="L4" s="609">
        <v>291.2</v>
      </c>
      <c r="M4" s="609">
        <v>297.8</v>
      </c>
      <c r="N4" s="610">
        <v>291.3</v>
      </c>
    </row>
    <row r="5" spans="1:20" ht="13.5">
      <c r="A5" s="611">
        <v>2005</v>
      </c>
      <c r="B5" s="612">
        <v>304.10000000000002</v>
      </c>
      <c r="C5" s="612">
        <v>308.10000000000002</v>
      </c>
      <c r="D5" s="612">
        <v>308.2</v>
      </c>
      <c r="E5" s="612">
        <v>310.89999999999998</v>
      </c>
      <c r="F5" s="612">
        <v>309.89999999999998</v>
      </c>
      <c r="G5" s="612">
        <v>309.10000000000002</v>
      </c>
      <c r="H5" s="612">
        <v>307</v>
      </c>
      <c r="I5" s="612">
        <v>300.60000000000002</v>
      </c>
      <c r="J5" s="612">
        <v>303.3</v>
      </c>
      <c r="K5" s="612">
        <v>304.3</v>
      </c>
      <c r="L5" s="612">
        <v>311.8</v>
      </c>
      <c r="M5" s="612">
        <v>315.5</v>
      </c>
      <c r="N5" s="613">
        <v>307.60000000000002</v>
      </c>
    </row>
    <row r="6" spans="1:20" ht="13.5">
      <c r="A6" s="611">
        <v>2006</v>
      </c>
      <c r="B6" s="612">
        <v>317.10000000000002</v>
      </c>
      <c r="C6" s="612">
        <v>319.89999999999998</v>
      </c>
      <c r="D6" s="612">
        <v>324</v>
      </c>
      <c r="E6" s="612">
        <v>319.5</v>
      </c>
      <c r="F6" s="612">
        <v>325.8</v>
      </c>
      <c r="G6" s="612">
        <v>323.8</v>
      </c>
      <c r="H6" s="612">
        <v>312.8</v>
      </c>
      <c r="I6" s="612">
        <v>313</v>
      </c>
      <c r="J6" s="612">
        <v>315.2</v>
      </c>
      <c r="K6" s="612">
        <v>311.2</v>
      </c>
      <c r="L6" s="612">
        <v>316.2</v>
      </c>
      <c r="M6" s="612">
        <v>321.8</v>
      </c>
      <c r="N6" s="613">
        <v>318.7</v>
      </c>
    </row>
    <row r="7" spans="1:20" ht="13.5">
      <c r="A7" s="611">
        <v>2007</v>
      </c>
      <c r="B7" s="612">
        <v>325.7</v>
      </c>
      <c r="C7" s="612">
        <v>327.9</v>
      </c>
      <c r="D7" s="612">
        <v>329.1</v>
      </c>
      <c r="E7" s="612">
        <v>329.9</v>
      </c>
      <c r="F7" s="612">
        <v>328.7</v>
      </c>
      <c r="G7" s="612">
        <v>330</v>
      </c>
      <c r="H7" s="612">
        <v>327.9</v>
      </c>
      <c r="I7" s="612">
        <v>324</v>
      </c>
      <c r="J7" s="612">
        <v>329.3</v>
      </c>
      <c r="K7" s="612">
        <v>312.8</v>
      </c>
      <c r="L7" s="612">
        <v>317.5</v>
      </c>
      <c r="M7" s="612">
        <v>319</v>
      </c>
      <c r="N7" s="613">
        <v>325.39999999999998</v>
      </c>
    </row>
    <row r="8" spans="1:20" ht="13.5">
      <c r="A8" s="611">
        <v>2008</v>
      </c>
      <c r="B8" s="612">
        <v>326.5</v>
      </c>
      <c r="C8" s="612">
        <v>327</v>
      </c>
      <c r="D8" s="612">
        <v>324.5</v>
      </c>
      <c r="E8" s="612">
        <v>322.60000000000002</v>
      </c>
      <c r="F8" s="612">
        <v>325.7</v>
      </c>
      <c r="G8" s="612">
        <v>323.8</v>
      </c>
      <c r="H8" s="612">
        <v>317</v>
      </c>
      <c r="I8" s="612">
        <v>314.39999999999998</v>
      </c>
      <c r="J8" s="612">
        <v>314.60000000000002</v>
      </c>
      <c r="K8" s="612">
        <v>310.5</v>
      </c>
      <c r="L8" s="612">
        <v>315.10000000000002</v>
      </c>
      <c r="M8" s="612">
        <v>321.7</v>
      </c>
      <c r="N8" s="613">
        <v>320.39999999999998</v>
      </c>
    </row>
    <row r="9" spans="1:20" ht="13.5">
      <c r="A9" s="611">
        <v>2009</v>
      </c>
      <c r="B9" s="612">
        <v>322.2</v>
      </c>
      <c r="C9" s="612">
        <v>324.3</v>
      </c>
      <c r="D9" s="612">
        <v>325.89999999999998</v>
      </c>
      <c r="E9" s="612">
        <v>324.2</v>
      </c>
      <c r="F9" s="612">
        <v>325.3</v>
      </c>
      <c r="G9" s="612">
        <v>324.5</v>
      </c>
      <c r="H9" s="612">
        <v>323.3</v>
      </c>
      <c r="I9" s="612">
        <v>316.2</v>
      </c>
      <c r="J9" s="612">
        <v>320.10000000000002</v>
      </c>
      <c r="K9" s="612">
        <v>320</v>
      </c>
      <c r="L9" s="612">
        <v>324.5</v>
      </c>
      <c r="M9" s="612">
        <v>330</v>
      </c>
      <c r="N9" s="614">
        <v>323.60000000000002</v>
      </c>
    </row>
    <row r="10" spans="1:20" ht="13.5">
      <c r="A10" s="611">
        <v>2010</v>
      </c>
      <c r="B10" s="612">
        <v>333.4</v>
      </c>
      <c r="C10" s="612">
        <v>341.3</v>
      </c>
      <c r="D10" s="612">
        <v>335.1</v>
      </c>
      <c r="E10" s="612">
        <v>343.1</v>
      </c>
      <c r="F10" s="612">
        <v>346.2</v>
      </c>
      <c r="G10" s="612">
        <v>345.9</v>
      </c>
      <c r="H10" s="612">
        <v>340.4</v>
      </c>
      <c r="I10" s="612">
        <v>336.9</v>
      </c>
      <c r="J10" s="612">
        <v>334.2</v>
      </c>
      <c r="K10" s="612">
        <v>325.7</v>
      </c>
      <c r="L10" s="612">
        <v>326.39999999999998</v>
      </c>
      <c r="M10" s="612">
        <v>326.3</v>
      </c>
      <c r="N10" s="614">
        <v>335.8</v>
      </c>
    </row>
    <row r="11" spans="1:20" ht="13.5">
      <c r="A11" s="611">
        <v>2011</v>
      </c>
      <c r="B11" s="612">
        <v>325.60000000000002</v>
      </c>
      <c r="C11" s="612">
        <v>323.5</v>
      </c>
      <c r="D11" s="612">
        <v>322.8</v>
      </c>
      <c r="E11" s="612">
        <v>323</v>
      </c>
      <c r="F11" s="612">
        <v>326.89999999999998</v>
      </c>
      <c r="G11" s="612">
        <v>323.39999999999998</v>
      </c>
      <c r="H11" s="612">
        <v>321.10000000000002</v>
      </c>
      <c r="I11" s="612">
        <v>317.7</v>
      </c>
      <c r="J11" s="612">
        <v>313</v>
      </c>
      <c r="K11" s="612">
        <v>312.89999999999998</v>
      </c>
      <c r="L11" s="612">
        <v>315.60000000000002</v>
      </c>
      <c r="M11" s="612">
        <v>322.10000000000002</v>
      </c>
      <c r="N11" s="614">
        <v>320.7</v>
      </c>
    </row>
    <row r="12" spans="1:20" ht="13.5">
      <c r="A12" s="615">
        <v>2012</v>
      </c>
      <c r="B12" s="616">
        <v>324.89999999999998</v>
      </c>
      <c r="C12" s="616">
        <v>327.2</v>
      </c>
      <c r="D12" s="616">
        <v>329</v>
      </c>
      <c r="E12" s="616">
        <v>329.8</v>
      </c>
      <c r="F12" s="616">
        <v>334.6</v>
      </c>
      <c r="G12" s="616">
        <v>336.3</v>
      </c>
      <c r="H12" s="616">
        <v>330.7</v>
      </c>
      <c r="I12" s="616">
        <v>326.3</v>
      </c>
      <c r="J12" s="616">
        <v>325.7</v>
      </c>
      <c r="K12" s="616">
        <v>322</v>
      </c>
      <c r="L12" s="616">
        <v>327.2</v>
      </c>
      <c r="M12" s="616">
        <v>330.6</v>
      </c>
      <c r="N12" s="617">
        <v>328.9</v>
      </c>
    </row>
    <row r="13" spans="1:20" ht="13.5">
      <c r="A13" s="615">
        <v>2013</v>
      </c>
      <c r="B13" s="616">
        <v>334</v>
      </c>
      <c r="C13" s="616">
        <v>336.5</v>
      </c>
      <c r="D13" s="616">
        <v>334.9</v>
      </c>
      <c r="E13" s="616">
        <v>338</v>
      </c>
      <c r="F13" s="616">
        <v>338.8</v>
      </c>
      <c r="G13" s="616">
        <v>343</v>
      </c>
      <c r="H13" s="616">
        <v>338.6</v>
      </c>
      <c r="I13" s="616">
        <v>334</v>
      </c>
      <c r="J13" s="616">
        <v>329.8</v>
      </c>
      <c r="K13" s="616">
        <v>328.9</v>
      </c>
      <c r="L13" s="616">
        <v>331</v>
      </c>
      <c r="M13" s="616">
        <v>333.1</v>
      </c>
      <c r="N13" s="617">
        <v>335.2</v>
      </c>
      <c r="Q13"/>
      <c r="R13"/>
      <c r="S13"/>
      <c r="T13"/>
    </row>
    <row r="14" spans="1:20" ht="13.5">
      <c r="A14" s="615">
        <v>2014</v>
      </c>
      <c r="B14" s="616">
        <v>335.3</v>
      </c>
      <c r="C14" s="616">
        <v>339.5</v>
      </c>
      <c r="D14" s="616">
        <v>336</v>
      </c>
      <c r="E14" s="616">
        <v>338.1</v>
      </c>
      <c r="F14" s="616">
        <v>336</v>
      </c>
      <c r="G14" s="616">
        <v>336.1</v>
      </c>
      <c r="H14" s="616">
        <v>331.4</v>
      </c>
      <c r="I14" s="616">
        <v>332.4</v>
      </c>
      <c r="J14" s="616">
        <v>327.3</v>
      </c>
      <c r="K14" s="616">
        <v>326.3</v>
      </c>
      <c r="L14" s="616">
        <v>328.5</v>
      </c>
      <c r="M14" s="616">
        <v>340.6</v>
      </c>
      <c r="N14" s="617">
        <v>333.6</v>
      </c>
      <c r="Q14"/>
      <c r="R14"/>
      <c r="S14"/>
      <c r="T14"/>
    </row>
    <row r="15" spans="1:20" ht="13.5">
      <c r="A15" s="618">
        <v>2015</v>
      </c>
      <c r="B15" s="619">
        <v>336</v>
      </c>
      <c r="C15" s="619">
        <v>338.9</v>
      </c>
      <c r="D15" s="619">
        <v>339.7</v>
      </c>
      <c r="E15" s="619">
        <v>340.8</v>
      </c>
      <c r="F15" s="619">
        <v>346.1</v>
      </c>
      <c r="G15" s="619">
        <v>343.9</v>
      </c>
      <c r="H15" s="619">
        <v>339.4</v>
      </c>
      <c r="I15" s="619">
        <v>334</v>
      </c>
      <c r="J15" s="619">
        <v>332.9</v>
      </c>
      <c r="K15" s="619">
        <v>331.2</v>
      </c>
      <c r="L15" s="619">
        <v>332.8</v>
      </c>
      <c r="M15" s="619">
        <v>335.4</v>
      </c>
      <c r="N15" s="620">
        <v>337.6</v>
      </c>
      <c r="Q15"/>
      <c r="R15"/>
      <c r="S15"/>
      <c r="T15"/>
    </row>
    <row r="16" spans="1:20" ht="13.5">
      <c r="A16" s="618">
        <v>2016</v>
      </c>
      <c r="B16" s="619">
        <v>335.2</v>
      </c>
      <c r="C16" s="619">
        <v>337.7</v>
      </c>
      <c r="D16" s="619">
        <v>338.5</v>
      </c>
      <c r="E16" s="619">
        <v>340.3</v>
      </c>
      <c r="F16" s="619">
        <v>345.4</v>
      </c>
      <c r="G16" s="619">
        <v>342.5</v>
      </c>
      <c r="H16" s="619">
        <v>339.1</v>
      </c>
      <c r="I16" s="619">
        <v>336.7</v>
      </c>
      <c r="J16" s="619">
        <v>336</v>
      </c>
      <c r="K16" s="619">
        <v>338.1</v>
      </c>
      <c r="L16" s="619">
        <v>339.8</v>
      </c>
      <c r="M16" s="619">
        <v>343.5</v>
      </c>
      <c r="N16" s="620">
        <v>339.5</v>
      </c>
      <c r="Q16"/>
      <c r="R16"/>
      <c r="S16"/>
      <c r="T16"/>
    </row>
    <row r="17" spans="1:20" ht="13.5">
      <c r="A17" s="618">
        <v>2017</v>
      </c>
      <c r="B17" s="619">
        <v>343.84877560849145</v>
      </c>
      <c r="C17" s="619">
        <v>344.01260355448568</v>
      </c>
      <c r="D17" s="619">
        <v>345.08323788722237</v>
      </c>
      <c r="E17" s="619">
        <v>349.4260933003689</v>
      </c>
      <c r="F17" s="619">
        <v>351.85998819252393</v>
      </c>
      <c r="G17" s="619">
        <v>351.12109667545815</v>
      </c>
      <c r="H17" s="619">
        <v>346.75726994620067</v>
      </c>
      <c r="I17" s="619">
        <v>344.85589941972938</v>
      </c>
      <c r="J17" s="619">
        <v>342.09908231074832</v>
      </c>
      <c r="K17" s="619">
        <v>340.25607000681453</v>
      </c>
      <c r="L17" s="619">
        <v>343.96423731809307</v>
      </c>
      <c r="M17" s="619">
        <v>345.17611667491775</v>
      </c>
      <c r="N17" s="620">
        <v>345.73613890143946</v>
      </c>
      <c r="Q17"/>
      <c r="R17"/>
      <c r="S17"/>
      <c r="T17"/>
    </row>
    <row r="18" spans="1:20" ht="13.5">
      <c r="A18" s="618">
        <v>2018</v>
      </c>
      <c r="B18" s="619">
        <v>328.68883172082138</v>
      </c>
      <c r="C18" s="619">
        <v>335.33083028686195</v>
      </c>
      <c r="D18" s="619">
        <v>339.13477331184731</v>
      </c>
      <c r="E18" s="619">
        <v>352.1288362407397</v>
      </c>
      <c r="F18" s="619">
        <v>354.40806226015781</v>
      </c>
      <c r="G18" s="619">
        <v>352.31798629918734</v>
      </c>
      <c r="H18" s="619">
        <v>349.02563708344542</v>
      </c>
      <c r="I18" s="619">
        <v>347.00933631012759</v>
      </c>
      <c r="J18" s="619">
        <v>345.11329021489684</v>
      </c>
      <c r="K18" s="619">
        <v>347.11988043981063</v>
      </c>
      <c r="L18" s="619">
        <v>349.40972512323503</v>
      </c>
      <c r="M18" s="619">
        <v>350.98601398601369</v>
      </c>
      <c r="N18" s="620">
        <v>345.25543478260863</v>
      </c>
      <c r="Q18"/>
      <c r="R18"/>
      <c r="S18"/>
      <c r="T18"/>
    </row>
    <row r="19" spans="1:20" ht="13.5">
      <c r="A19" s="667">
        <v>2019</v>
      </c>
      <c r="B19" s="668">
        <v>354.37491656654714</v>
      </c>
      <c r="C19" s="668">
        <v>356.43838796545651</v>
      </c>
      <c r="D19" s="668">
        <v>357.2969949465724</v>
      </c>
      <c r="E19" s="668">
        <v>357.47446683623537</v>
      </c>
      <c r="F19" s="668">
        <v>361.2054005838466</v>
      </c>
      <c r="G19" s="668">
        <v>357.93540852897377</v>
      </c>
      <c r="H19" s="668">
        <v>354.2490676912646</v>
      </c>
      <c r="I19" s="668">
        <v>353.13528487554794</v>
      </c>
      <c r="J19" s="668">
        <v>352.05841293166753</v>
      </c>
      <c r="K19" s="668">
        <v>345</v>
      </c>
      <c r="L19" s="668">
        <v>349.6</v>
      </c>
      <c r="M19" s="668">
        <v>354.4</v>
      </c>
      <c r="N19" s="669">
        <v>354.2</v>
      </c>
    </row>
    <row r="20" spans="1:20" ht="13.5">
      <c r="A20" s="667">
        <v>2020</v>
      </c>
      <c r="B20" s="668">
        <v>354.8</v>
      </c>
      <c r="C20" s="668">
        <v>355</v>
      </c>
      <c r="D20" s="668">
        <v>356.13</v>
      </c>
      <c r="E20" s="668">
        <v>354.02</v>
      </c>
      <c r="F20" s="668">
        <v>356.2</v>
      </c>
      <c r="G20" s="668">
        <v>358.1</v>
      </c>
      <c r="H20" s="668">
        <v>352.8</v>
      </c>
      <c r="I20" s="668">
        <v>350.8</v>
      </c>
      <c r="J20" s="668">
        <v>346.7</v>
      </c>
      <c r="K20" s="668">
        <v>345</v>
      </c>
      <c r="L20" s="668">
        <v>347.8</v>
      </c>
      <c r="M20" s="668">
        <v>347.4</v>
      </c>
      <c r="N20" s="669">
        <v>352.3</v>
      </c>
    </row>
    <row r="21" spans="1:20" ht="13.5">
      <c r="A21" s="667">
        <v>2021</v>
      </c>
      <c r="B21" s="668">
        <v>350.5</v>
      </c>
      <c r="C21" s="668">
        <v>354.1</v>
      </c>
      <c r="D21" s="668">
        <v>354.1</v>
      </c>
      <c r="E21" s="668">
        <v>354.4</v>
      </c>
      <c r="F21" s="668">
        <v>353.4</v>
      </c>
      <c r="G21" s="668">
        <v>352.5</v>
      </c>
      <c r="H21" s="668">
        <v>348.2</v>
      </c>
      <c r="I21" s="668">
        <v>348.4</v>
      </c>
      <c r="J21" s="668">
        <v>343.2</v>
      </c>
      <c r="K21" s="668">
        <v>402.6</v>
      </c>
      <c r="L21" s="668">
        <v>345.6</v>
      </c>
      <c r="M21" s="668">
        <v>347</v>
      </c>
      <c r="N21" s="669">
        <v>349.8</v>
      </c>
    </row>
    <row r="22" spans="1:20" ht="14.25" thickBot="1">
      <c r="A22" s="621">
        <v>2022</v>
      </c>
      <c r="B22" s="622">
        <v>350.1</v>
      </c>
      <c r="C22" s="622">
        <v>354.4</v>
      </c>
      <c r="D22" s="622">
        <v>351</v>
      </c>
      <c r="E22" s="622">
        <v>354.6</v>
      </c>
      <c r="F22" s="622">
        <v>353.3</v>
      </c>
      <c r="G22" s="622">
        <v>351.4</v>
      </c>
      <c r="H22" s="622">
        <v>352</v>
      </c>
      <c r="I22" s="622">
        <v>350.9</v>
      </c>
      <c r="J22" s="622">
        <v>347.5</v>
      </c>
      <c r="K22" s="622">
        <v>349.1</v>
      </c>
      <c r="L22" s="622"/>
      <c r="M22" s="622"/>
      <c r="N22" s="623"/>
    </row>
    <row r="23" spans="1:20">
      <c r="Q23"/>
      <c r="R23"/>
      <c r="S23"/>
      <c r="T23"/>
    </row>
    <row r="24" spans="1:20" ht="13.5" thickBot="1">
      <c r="B24" s="604"/>
      <c r="C24" s="604"/>
      <c r="D24" s="604"/>
      <c r="E24" s="604"/>
      <c r="F24" s="604"/>
      <c r="G24" s="624" t="s">
        <v>280</v>
      </c>
      <c r="H24" s="604"/>
      <c r="I24" s="604"/>
      <c r="J24" s="604"/>
      <c r="K24" s="604"/>
      <c r="L24" s="604"/>
      <c r="M24" s="604"/>
      <c r="N24" s="625"/>
      <c r="Q24"/>
      <c r="R24"/>
      <c r="S24"/>
      <c r="T24"/>
    </row>
    <row r="25" spans="1:20" ht="14.25" thickBot="1">
      <c r="A25" s="606" t="s">
        <v>279</v>
      </c>
      <c r="B25" s="607" t="s">
        <v>166</v>
      </c>
      <c r="C25" s="607" t="s">
        <v>167</v>
      </c>
      <c r="D25" s="607" t="s">
        <v>168</v>
      </c>
      <c r="E25" s="607" t="s">
        <v>169</v>
      </c>
      <c r="F25" s="607" t="s">
        <v>170</v>
      </c>
      <c r="G25" s="607" t="s">
        <v>171</v>
      </c>
      <c r="H25" s="607" t="s">
        <v>172</v>
      </c>
      <c r="I25" s="607" t="s">
        <v>173</v>
      </c>
      <c r="J25" s="607" t="s">
        <v>174</v>
      </c>
      <c r="K25" s="607" t="s">
        <v>175</v>
      </c>
      <c r="L25" s="607" t="s">
        <v>176</v>
      </c>
      <c r="M25" s="607" t="s">
        <v>177</v>
      </c>
      <c r="N25" s="607" t="s">
        <v>184</v>
      </c>
      <c r="Q25"/>
      <c r="R25"/>
      <c r="S25"/>
      <c r="T25"/>
    </row>
    <row r="26" spans="1:20" ht="13.5">
      <c r="A26" s="608">
        <v>2004</v>
      </c>
      <c r="B26" s="609">
        <v>272.2</v>
      </c>
      <c r="C26" s="609">
        <v>271.5</v>
      </c>
      <c r="D26" s="609">
        <v>272</v>
      </c>
      <c r="E26" s="609">
        <v>273.10000000000002</v>
      </c>
      <c r="F26" s="609">
        <v>267.2</v>
      </c>
      <c r="G26" s="609">
        <v>269.60000000000002</v>
      </c>
      <c r="H26" s="609">
        <v>261.5</v>
      </c>
      <c r="I26" s="609">
        <v>261.39999999999998</v>
      </c>
      <c r="J26" s="609">
        <v>264.8</v>
      </c>
      <c r="K26" s="609">
        <v>267</v>
      </c>
      <c r="L26" s="609">
        <v>266.39999999999998</v>
      </c>
      <c r="M26" s="609">
        <v>271.3</v>
      </c>
      <c r="N26" s="610">
        <v>267.3</v>
      </c>
      <c r="Q26"/>
      <c r="R26"/>
      <c r="S26"/>
      <c r="T26"/>
    </row>
    <row r="27" spans="1:20" ht="13.5">
      <c r="A27" s="611">
        <v>2005</v>
      </c>
      <c r="B27" s="612">
        <v>272.10000000000002</v>
      </c>
      <c r="C27" s="612">
        <v>274.8</v>
      </c>
      <c r="D27" s="612">
        <v>271.8</v>
      </c>
      <c r="E27" s="612">
        <v>273.39999999999998</v>
      </c>
      <c r="F27" s="612">
        <v>271</v>
      </c>
      <c r="G27" s="612">
        <v>266.39999999999998</v>
      </c>
      <c r="H27" s="612">
        <v>264.60000000000002</v>
      </c>
      <c r="I27" s="612">
        <v>261.10000000000002</v>
      </c>
      <c r="J27" s="612">
        <v>266.60000000000002</v>
      </c>
      <c r="K27" s="612">
        <v>272.5</v>
      </c>
      <c r="L27" s="612">
        <v>270.60000000000002</v>
      </c>
      <c r="M27" s="612">
        <v>272.39999999999998</v>
      </c>
      <c r="N27" s="613">
        <v>269.2</v>
      </c>
      <c r="Q27"/>
      <c r="R27"/>
      <c r="S27"/>
      <c r="T27"/>
    </row>
    <row r="28" spans="1:20" ht="13.5">
      <c r="A28" s="611">
        <v>2006</v>
      </c>
      <c r="B28" s="612">
        <v>275.10000000000002</v>
      </c>
      <c r="C28" s="612">
        <v>273.39999999999998</v>
      </c>
      <c r="D28" s="612">
        <v>273.39999999999998</v>
      </c>
      <c r="E28" s="612">
        <v>272.89999999999998</v>
      </c>
      <c r="F28" s="612">
        <v>270.39999999999998</v>
      </c>
      <c r="G28" s="612">
        <v>264.2</v>
      </c>
      <c r="H28" s="612">
        <v>260.2</v>
      </c>
      <c r="I28" s="612">
        <v>258.10000000000002</v>
      </c>
      <c r="J28" s="612">
        <v>263.5</v>
      </c>
      <c r="K28" s="612">
        <v>263.89999999999998</v>
      </c>
      <c r="L28" s="612">
        <v>264.89999999999998</v>
      </c>
      <c r="M28" s="612">
        <v>266.89999999999998</v>
      </c>
      <c r="N28" s="613">
        <v>267.5</v>
      </c>
      <c r="Q28"/>
      <c r="R28"/>
      <c r="S28"/>
      <c r="T28"/>
    </row>
    <row r="29" spans="1:20" ht="13.5">
      <c r="A29" s="611">
        <v>2007</v>
      </c>
      <c r="B29" s="612">
        <v>274.10000000000002</v>
      </c>
      <c r="C29" s="612">
        <v>274.89999999999998</v>
      </c>
      <c r="D29" s="612">
        <v>274</v>
      </c>
      <c r="E29" s="612">
        <v>272.3</v>
      </c>
      <c r="F29" s="612">
        <v>271.89999999999998</v>
      </c>
      <c r="G29" s="612">
        <v>269.2</v>
      </c>
      <c r="H29" s="612">
        <v>267.89999999999998</v>
      </c>
      <c r="I29" s="612">
        <v>264.60000000000002</v>
      </c>
      <c r="J29" s="612">
        <v>266</v>
      </c>
      <c r="K29" s="612">
        <v>268.8</v>
      </c>
      <c r="L29" s="612">
        <v>269.10000000000002</v>
      </c>
      <c r="M29" s="612">
        <v>271.60000000000002</v>
      </c>
      <c r="N29" s="613">
        <v>270.2</v>
      </c>
      <c r="Q29"/>
      <c r="R29"/>
      <c r="S29"/>
      <c r="T29"/>
    </row>
    <row r="30" spans="1:20" ht="13.5">
      <c r="A30" s="611">
        <v>2008</v>
      </c>
      <c r="B30" s="612">
        <v>273.89999999999998</v>
      </c>
      <c r="C30" s="612">
        <v>274.89999999999998</v>
      </c>
      <c r="D30" s="612">
        <v>273.8</v>
      </c>
      <c r="E30" s="612">
        <v>270</v>
      </c>
      <c r="F30" s="612">
        <v>271.89999999999998</v>
      </c>
      <c r="G30" s="612">
        <v>270.5</v>
      </c>
      <c r="H30" s="612">
        <v>268.60000000000002</v>
      </c>
      <c r="I30" s="612">
        <v>265</v>
      </c>
      <c r="J30" s="612">
        <v>266.5</v>
      </c>
      <c r="K30" s="612">
        <v>266.60000000000002</v>
      </c>
      <c r="L30" s="612">
        <v>269.7</v>
      </c>
      <c r="M30" s="612">
        <v>274.60000000000002</v>
      </c>
      <c r="N30" s="613">
        <v>270.3</v>
      </c>
      <c r="Q30"/>
      <c r="R30"/>
      <c r="S30"/>
      <c r="T30"/>
    </row>
    <row r="31" spans="1:20" ht="13.5">
      <c r="A31" s="611">
        <v>2009</v>
      </c>
      <c r="B31" s="612">
        <v>276.8</v>
      </c>
      <c r="C31" s="612">
        <v>274.3</v>
      </c>
      <c r="D31" s="612">
        <v>276.39999999999998</v>
      </c>
      <c r="E31" s="612">
        <v>273.60000000000002</v>
      </c>
      <c r="F31" s="612">
        <v>273.8</v>
      </c>
      <c r="G31" s="612">
        <v>272.10000000000002</v>
      </c>
      <c r="H31" s="612">
        <v>268.60000000000002</v>
      </c>
      <c r="I31" s="612">
        <v>266.8</v>
      </c>
      <c r="J31" s="612">
        <v>269.5</v>
      </c>
      <c r="K31" s="612">
        <v>271.39999999999998</v>
      </c>
      <c r="L31" s="612">
        <v>275.60000000000002</v>
      </c>
      <c r="M31" s="612">
        <v>277.10000000000002</v>
      </c>
      <c r="N31" s="614">
        <v>272.8</v>
      </c>
      <c r="Q31"/>
      <c r="R31"/>
      <c r="S31"/>
      <c r="T31"/>
    </row>
    <row r="32" spans="1:20" ht="13.5">
      <c r="A32" s="611">
        <v>2010</v>
      </c>
      <c r="B32" s="612">
        <v>278.5</v>
      </c>
      <c r="C32" s="612">
        <v>282.10000000000002</v>
      </c>
      <c r="D32" s="612">
        <v>281.7</v>
      </c>
      <c r="E32" s="612">
        <v>280.5</v>
      </c>
      <c r="F32" s="612">
        <v>280.89999999999998</v>
      </c>
      <c r="G32" s="612">
        <v>279</v>
      </c>
      <c r="H32" s="612">
        <v>275</v>
      </c>
      <c r="I32" s="612">
        <v>272.89999999999998</v>
      </c>
      <c r="J32" s="612">
        <v>275.5</v>
      </c>
      <c r="K32" s="612">
        <v>275.10000000000002</v>
      </c>
      <c r="L32" s="612">
        <v>275</v>
      </c>
      <c r="M32" s="612">
        <v>277.5</v>
      </c>
      <c r="N32" s="614">
        <v>277.8</v>
      </c>
      <c r="Q32"/>
      <c r="R32"/>
      <c r="S32"/>
      <c r="T32"/>
    </row>
    <row r="33" spans="1:20" ht="13.5">
      <c r="A33" s="611">
        <v>2011</v>
      </c>
      <c r="B33" s="612">
        <v>280.2</v>
      </c>
      <c r="C33" s="612">
        <v>279.3</v>
      </c>
      <c r="D33" s="612">
        <v>279.5</v>
      </c>
      <c r="E33" s="612">
        <v>281.39999999999998</v>
      </c>
      <c r="F33" s="612">
        <v>279.7</v>
      </c>
      <c r="G33" s="612">
        <v>275.89999999999998</v>
      </c>
      <c r="H33" s="612">
        <v>274.2</v>
      </c>
      <c r="I33" s="612">
        <v>268.2</v>
      </c>
      <c r="J33" s="612">
        <v>259.3</v>
      </c>
      <c r="K33" s="612">
        <v>260.89999999999998</v>
      </c>
      <c r="L33" s="612">
        <v>262.89999999999998</v>
      </c>
      <c r="M33" s="612">
        <v>267.2</v>
      </c>
      <c r="N33" s="614">
        <v>271.2</v>
      </c>
      <c r="Q33"/>
      <c r="R33"/>
      <c r="S33"/>
      <c r="T33"/>
    </row>
    <row r="34" spans="1:20" s="604" customFormat="1" ht="13.5">
      <c r="A34" s="615">
        <v>2012</v>
      </c>
      <c r="B34" s="616">
        <v>270.2</v>
      </c>
      <c r="C34" s="616">
        <v>267.8</v>
      </c>
      <c r="D34" s="616">
        <v>269.60000000000002</v>
      </c>
      <c r="E34" s="616">
        <v>266.2</v>
      </c>
      <c r="F34" s="616">
        <v>265.3</v>
      </c>
      <c r="G34" s="616">
        <v>265.10000000000002</v>
      </c>
      <c r="H34" s="616">
        <v>259.10000000000002</v>
      </c>
      <c r="I34" s="616">
        <v>258.3</v>
      </c>
      <c r="J34" s="616">
        <v>258.89999999999998</v>
      </c>
      <c r="K34" s="616">
        <v>261.60000000000002</v>
      </c>
      <c r="L34" s="616">
        <v>263.2</v>
      </c>
      <c r="M34" s="616">
        <v>267</v>
      </c>
      <c r="N34" s="617">
        <v>264</v>
      </c>
      <c r="Q34"/>
      <c r="R34"/>
      <c r="S34"/>
      <c r="T34"/>
    </row>
    <row r="35" spans="1:20" s="604" customFormat="1" ht="13.5">
      <c r="A35" s="615">
        <v>2013</v>
      </c>
      <c r="B35" s="616">
        <v>269.39999999999998</v>
      </c>
      <c r="C35" s="616">
        <v>271.89999999999998</v>
      </c>
      <c r="D35" s="616">
        <v>270.60000000000002</v>
      </c>
      <c r="E35" s="616">
        <v>270.89999999999998</v>
      </c>
      <c r="F35" s="616">
        <v>266.89999999999998</v>
      </c>
      <c r="G35" s="616">
        <v>265.89999999999998</v>
      </c>
      <c r="H35" s="616">
        <v>262.5</v>
      </c>
      <c r="I35" s="616">
        <v>259.3</v>
      </c>
      <c r="J35" s="616">
        <v>261.2</v>
      </c>
      <c r="K35" s="616">
        <v>263.10000000000002</v>
      </c>
      <c r="L35" s="616">
        <v>265.5</v>
      </c>
      <c r="M35" s="616">
        <v>270.2</v>
      </c>
      <c r="N35" s="617">
        <v>266.10000000000002</v>
      </c>
      <c r="Q35"/>
      <c r="R35"/>
      <c r="S35"/>
      <c r="T35"/>
    </row>
    <row r="36" spans="1:20" s="604" customFormat="1" ht="13.5">
      <c r="A36" s="615">
        <v>2014</v>
      </c>
      <c r="B36" s="616">
        <v>273</v>
      </c>
      <c r="C36" s="616">
        <v>274.60000000000002</v>
      </c>
      <c r="D36" s="616">
        <v>271.8</v>
      </c>
      <c r="E36" s="616">
        <v>270.39999999999998</v>
      </c>
      <c r="F36" s="616">
        <v>268.39999999999998</v>
      </c>
      <c r="G36" s="616">
        <v>268.60000000000002</v>
      </c>
      <c r="H36" s="616">
        <v>264.5</v>
      </c>
      <c r="I36" s="616">
        <v>259.7</v>
      </c>
      <c r="J36" s="616">
        <v>261.60000000000002</v>
      </c>
      <c r="K36" s="616">
        <v>263.39999999999998</v>
      </c>
      <c r="L36" s="616">
        <v>264.39999999999998</v>
      </c>
      <c r="M36" s="616">
        <v>264.8</v>
      </c>
      <c r="N36" s="617">
        <v>267</v>
      </c>
      <c r="Q36"/>
      <c r="R36"/>
      <c r="S36"/>
      <c r="T36"/>
    </row>
    <row r="37" spans="1:20" s="604" customFormat="1" ht="13.5">
      <c r="A37" s="618">
        <v>2015</v>
      </c>
      <c r="B37" s="619">
        <v>270.5</v>
      </c>
      <c r="C37" s="619">
        <v>271.5</v>
      </c>
      <c r="D37" s="619">
        <v>272.60000000000002</v>
      </c>
      <c r="E37" s="619">
        <v>270.89999999999998</v>
      </c>
      <c r="F37" s="619">
        <v>273.3</v>
      </c>
      <c r="G37" s="619">
        <v>272</v>
      </c>
      <c r="H37" s="619">
        <v>267.8</v>
      </c>
      <c r="I37" s="619">
        <v>262.10000000000002</v>
      </c>
      <c r="J37" s="619">
        <v>261.39999999999998</v>
      </c>
      <c r="K37" s="619">
        <v>264.5</v>
      </c>
      <c r="L37" s="619">
        <v>266.60000000000002</v>
      </c>
      <c r="M37" s="619">
        <v>268.10000000000002</v>
      </c>
      <c r="N37" s="620">
        <v>267.89999999999998</v>
      </c>
      <c r="Q37"/>
      <c r="R37"/>
      <c r="S37"/>
      <c r="T37"/>
    </row>
    <row r="38" spans="1:20" ht="13.5">
      <c r="A38" s="618">
        <v>2016</v>
      </c>
      <c r="B38" s="619">
        <v>270.10000000000002</v>
      </c>
      <c r="C38" s="619">
        <v>272.10000000000002</v>
      </c>
      <c r="D38" s="619">
        <v>268.7</v>
      </c>
      <c r="E38" s="619">
        <v>267.7</v>
      </c>
      <c r="F38" s="619">
        <v>266.10000000000002</v>
      </c>
      <c r="G38" s="619">
        <v>263.60000000000002</v>
      </c>
      <c r="H38" s="619">
        <v>259.10000000000002</v>
      </c>
      <c r="I38" s="619">
        <v>256.7</v>
      </c>
      <c r="J38" s="619">
        <v>259.60000000000002</v>
      </c>
      <c r="K38" s="619">
        <v>263.8</v>
      </c>
      <c r="L38" s="619">
        <v>267.10000000000002</v>
      </c>
      <c r="M38" s="619">
        <v>271.10000000000002</v>
      </c>
      <c r="N38" s="620">
        <v>265.2</v>
      </c>
    </row>
    <row r="39" spans="1:20" ht="13.5">
      <c r="A39" s="618">
        <v>2017</v>
      </c>
      <c r="B39" s="619">
        <v>272.88640213541373</v>
      </c>
      <c r="C39" s="619">
        <v>276.25085307594861</v>
      </c>
      <c r="D39" s="619">
        <v>274.85711246631678</v>
      </c>
      <c r="E39" s="619">
        <v>274.82589285714283</v>
      </c>
      <c r="F39" s="619">
        <v>275.79789937320038</v>
      </c>
      <c r="G39" s="619">
        <v>275.68322171001125</v>
      </c>
      <c r="H39" s="619">
        <v>271.12366069701773</v>
      </c>
      <c r="I39" s="619">
        <v>265.89233861961111</v>
      </c>
      <c r="J39" s="619">
        <v>268.51868601734992</v>
      </c>
      <c r="K39" s="619">
        <v>269.27624185210152</v>
      </c>
      <c r="L39" s="619">
        <v>272.87214014486779</v>
      </c>
      <c r="M39" s="619">
        <v>275.60365369340764</v>
      </c>
      <c r="N39" s="620">
        <v>272.59345923219968</v>
      </c>
    </row>
    <row r="40" spans="1:20" ht="13.5">
      <c r="A40" s="618">
        <v>2018</v>
      </c>
      <c r="B40" s="619">
        <v>271.81169536218374</v>
      </c>
      <c r="C40" s="619">
        <v>271.62933094384721</v>
      </c>
      <c r="D40" s="619">
        <v>275.82298136645966</v>
      </c>
      <c r="E40" s="619">
        <v>276.47664184157117</v>
      </c>
      <c r="F40" s="619">
        <v>276.53879641485253</v>
      </c>
      <c r="G40" s="619">
        <v>273.5957050315024</v>
      </c>
      <c r="H40" s="619">
        <v>267.18371383829231</v>
      </c>
      <c r="I40" s="619">
        <v>262.45748745224398</v>
      </c>
      <c r="J40" s="619">
        <v>265.66096423017115</v>
      </c>
      <c r="K40" s="619">
        <v>270.12991512212</v>
      </c>
      <c r="L40" s="619">
        <v>273.99583766909478</v>
      </c>
      <c r="M40" s="619">
        <v>277.44326025733028</v>
      </c>
      <c r="N40" s="620">
        <v>271.5347702055667</v>
      </c>
    </row>
    <row r="41" spans="1:20" ht="13.5">
      <c r="A41" s="667">
        <v>2019</v>
      </c>
      <c r="B41" s="668">
        <v>281.27826336739287</v>
      </c>
      <c r="C41" s="668">
        <v>284.30536717690359</v>
      </c>
      <c r="D41" s="668">
        <v>286.22046450702811</v>
      </c>
      <c r="E41" s="668">
        <v>290.8767352564733</v>
      </c>
      <c r="F41" s="668">
        <v>285.31500572737696</v>
      </c>
      <c r="G41" s="668">
        <v>281.29946839929153</v>
      </c>
      <c r="H41" s="668">
        <v>274.8623926185175</v>
      </c>
      <c r="I41" s="668">
        <v>271.9152332887009</v>
      </c>
      <c r="J41" s="668">
        <v>273.41321243523339</v>
      </c>
      <c r="K41" s="668">
        <v>276.3</v>
      </c>
      <c r="L41" s="668">
        <v>279.2</v>
      </c>
      <c r="M41" s="668">
        <v>286.5</v>
      </c>
      <c r="N41" s="669">
        <v>286.2</v>
      </c>
    </row>
    <row r="42" spans="1:20" ht="13.5">
      <c r="A42" s="667">
        <v>2020</v>
      </c>
      <c r="B42" s="668">
        <v>286.2</v>
      </c>
      <c r="C42" s="668">
        <v>288.2</v>
      </c>
      <c r="D42" s="668">
        <v>287.13</v>
      </c>
      <c r="E42" s="668">
        <v>286.24</v>
      </c>
      <c r="F42" s="668">
        <v>285.8</v>
      </c>
      <c r="G42" s="668">
        <v>286</v>
      </c>
      <c r="H42" s="668">
        <v>280.5</v>
      </c>
      <c r="I42" s="668">
        <v>277.2</v>
      </c>
      <c r="J42" s="668">
        <v>277.2</v>
      </c>
      <c r="K42" s="668">
        <v>277.7</v>
      </c>
      <c r="L42" s="668">
        <v>281.60000000000002</v>
      </c>
      <c r="M42" s="668">
        <v>284.8</v>
      </c>
      <c r="N42" s="669">
        <v>282.8</v>
      </c>
    </row>
    <row r="43" spans="1:20" ht="13.5">
      <c r="A43" s="667">
        <v>2021</v>
      </c>
      <c r="B43" s="668">
        <v>288.3</v>
      </c>
      <c r="C43" s="668">
        <v>294.5</v>
      </c>
      <c r="D43" s="668">
        <v>289.10000000000002</v>
      </c>
      <c r="E43" s="668">
        <v>288.5</v>
      </c>
      <c r="F43" s="668">
        <v>287.5</v>
      </c>
      <c r="G43" s="668">
        <v>281.89999999999998</v>
      </c>
      <c r="H43" s="668">
        <v>275.89999999999998</v>
      </c>
      <c r="I43" s="668">
        <v>274.10000000000002</v>
      </c>
      <c r="J43" s="668">
        <v>275.2</v>
      </c>
      <c r="K43" s="668">
        <v>279.5</v>
      </c>
      <c r="L43" s="668">
        <v>281.5</v>
      </c>
      <c r="M43" s="668">
        <v>283</v>
      </c>
      <c r="N43" s="669">
        <v>283</v>
      </c>
    </row>
    <row r="44" spans="1:20" ht="14.25" thickBot="1">
      <c r="A44" s="621">
        <v>2022</v>
      </c>
      <c r="B44" s="622">
        <v>285.2</v>
      </c>
      <c r="C44" s="622">
        <v>286.8</v>
      </c>
      <c r="D44" s="622">
        <v>286.5</v>
      </c>
      <c r="E44" s="622">
        <v>288.10000000000002</v>
      </c>
      <c r="F44" s="622">
        <v>285.7</v>
      </c>
      <c r="G44" s="622">
        <v>281.39999999999998</v>
      </c>
      <c r="H44" s="622">
        <v>278</v>
      </c>
      <c r="I44" s="622">
        <v>274.3</v>
      </c>
      <c r="J44" s="622">
        <v>275.60000000000002</v>
      </c>
      <c r="K44" s="622">
        <v>279.60000000000002</v>
      </c>
      <c r="L44" s="622"/>
      <c r="M44" s="622"/>
      <c r="N44" s="623"/>
    </row>
    <row r="45" spans="1:20" ht="13.5" thickBot="1">
      <c r="B45" s="604"/>
      <c r="C45" s="604"/>
      <c r="D45" s="604"/>
      <c r="E45" s="604"/>
      <c r="F45" s="604"/>
      <c r="G45" s="624" t="s">
        <v>281</v>
      </c>
      <c r="H45" s="604"/>
      <c r="I45" s="604"/>
      <c r="J45" s="604"/>
      <c r="K45" s="604"/>
      <c r="L45" s="604"/>
      <c r="M45" s="604"/>
      <c r="N45" s="625"/>
    </row>
    <row r="46" spans="1:20" ht="14.25" thickBot="1">
      <c r="A46" s="606" t="s">
        <v>279</v>
      </c>
      <c r="B46" s="607" t="s">
        <v>166</v>
      </c>
      <c r="C46" s="607" t="s">
        <v>167</v>
      </c>
      <c r="D46" s="607" t="s">
        <v>168</v>
      </c>
      <c r="E46" s="607" t="s">
        <v>169</v>
      </c>
      <c r="F46" s="607" t="s">
        <v>170</v>
      </c>
      <c r="G46" s="607" t="s">
        <v>171</v>
      </c>
      <c r="H46" s="607" t="s">
        <v>172</v>
      </c>
      <c r="I46" s="607" t="s">
        <v>173</v>
      </c>
      <c r="J46" s="607" t="s">
        <v>174</v>
      </c>
      <c r="K46" s="607" t="s">
        <v>175</v>
      </c>
      <c r="L46" s="607" t="s">
        <v>176</v>
      </c>
      <c r="M46" s="607" t="s">
        <v>177</v>
      </c>
      <c r="N46" s="607" t="s">
        <v>184</v>
      </c>
    </row>
    <row r="47" spans="1:20" ht="13.5">
      <c r="A47" s="608">
        <v>2004</v>
      </c>
      <c r="B47" s="609">
        <v>240.7</v>
      </c>
      <c r="C47" s="609">
        <v>241.7</v>
      </c>
      <c r="D47" s="609">
        <v>243.7</v>
      </c>
      <c r="E47" s="609">
        <v>237.7</v>
      </c>
      <c r="F47" s="609">
        <v>240.8</v>
      </c>
      <c r="G47" s="609">
        <v>241.5</v>
      </c>
      <c r="H47" s="609">
        <v>243.3</v>
      </c>
      <c r="I47" s="609">
        <v>237.1</v>
      </c>
      <c r="J47" s="609">
        <v>241.6</v>
      </c>
      <c r="K47" s="609">
        <v>238.8</v>
      </c>
      <c r="L47" s="609">
        <v>245.7</v>
      </c>
      <c r="M47" s="609">
        <v>249.9</v>
      </c>
      <c r="N47" s="610">
        <v>242.4</v>
      </c>
    </row>
    <row r="48" spans="1:20" ht="13.5">
      <c r="A48" s="611">
        <v>2005</v>
      </c>
      <c r="B48" s="612">
        <v>253.1</v>
      </c>
      <c r="C48" s="612">
        <v>256.89999999999998</v>
      </c>
      <c r="D48" s="612">
        <v>255</v>
      </c>
      <c r="E48" s="612">
        <v>253.3</v>
      </c>
      <c r="F48" s="612">
        <v>253</v>
      </c>
      <c r="G48" s="612">
        <v>252.2</v>
      </c>
      <c r="H48" s="612">
        <v>251.1</v>
      </c>
      <c r="I48" s="612">
        <v>247.9</v>
      </c>
      <c r="J48" s="612">
        <v>246.7</v>
      </c>
      <c r="K48" s="612">
        <v>249.2</v>
      </c>
      <c r="L48" s="612">
        <v>250.4</v>
      </c>
      <c r="M48" s="612">
        <v>256.2</v>
      </c>
      <c r="N48" s="613">
        <v>251.9</v>
      </c>
    </row>
    <row r="49" spans="1:14" ht="13.5">
      <c r="A49" s="611">
        <v>2006</v>
      </c>
      <c r="B49" s="612">
        <v>257.8</v>
      </c>
      <c r="C49" s="612">
        <v>258.60000000000002</v>
      </c>
      <c r="D49" s="612">
        <v>259.39999999999998</v>
      </c>
      <c r="E49" s="612">
        <v>256.39999999999998</v>
      </c>
      <c r="F49" s="612">
        <v>257.60000000000002</v>
      </c>
      <c r="G49" s="612">
        <v>256.10000000000002</v>
      </c>
      <c r="H49" s="612">
        <v>250.4</v>
      </c>
      <c r="I49" s="612">
        <v>248.4</v>
      </c>
      <c r="J49" s="612">
        <v>249.2</v>
      </c>
      <c r="K49" s="612">
        <v>246.2</v>
      </c>
      <c r="L49" s="612">
        <v>246.3</v>
      </c>
      <c r="M49" s="612">
        <v>251</v>
      </c>
      <c r="N49" s="613">
        <v>253.1</v>
      </c>
    </row>
    <row r="50" spans="1:14" ht="13.5">
      <c r="A50" s="611">
        <v>2007</v>
      </c>
      <c r="B50" s="612">
        <v>257</v>
      </c>
      <c r="C50" s="612">
        <v>258.60000000000002</v>
      </c>
      <c r="D50" s="612">
        <v>258.5</v>
      </c>
      <c r="E50" s="612">
        <v>260.5</v>
      </c>
      <c r="F50" s="612">
        <v>258.8</v>
      </c>
      <c r="G50" s="612">
        <v>257.5</v>
      </c>
      <c r="H50" s="612">
        <v>254.5</v>
      </c>
      <c r="I50" s="612">
        <v>250.9</v>
      </c>
      <c r="J50" s="612">
        <v>249.3</v>
      </c>
      <c r="K50" s="612">
        <v>246.9</v>
      </c>
      <c r="L50" s="612">
        <v>251.1</v>
      </c>
      <c r="M50" s="612">
        <v>253</v>
      </c>
      <c r="N50" s="613">
        <v>254.3</v>
      </c>
    </row>
    <row r="51" spans="1:14" ht="13.5">
      <c r="A51" s="611">
        <v>2008</v>
      </c>
      <c r="B51" s="612">
        <v>260</v>
      </c>
      <c r="C51" s="612">
        <v>259.7</v>
      </c>
      <c r="D51" s="612">
        <v>256.5</v>
      </c>
      <c r="E51" s="612">
        <v>253.2</v>
      </c>
      <c r="F51" s="612">
        <v>257.89999999999998</v>
      </c>
      <c r="G51" s="612">
        <v>255.5</v>
      </c>
      <c r="H51" s="612">
        <v>249</v>
      </c>
      <c r="I51" s="612">
        <v>247.1</v>
      </c>
      <c r="J51" s="612">
        <v>246.8</v>
      </c>
      <c r="K51" s="612">
        <v>243.8</v>
      </c>
      <c r="L51" s="612">
        <v>247.6</v>
      </c>
      <c r="M51" s="612">
        <v>252.5</v>
      </c>
      <c r="N51" s="613">
        <v>252.2</v>
      </c>
    </row>
    <row r="52" spans="1:14" ht="13.5">
      <c r="A52" s="611">
        <v>2009</v>
      </c>
      <c r="B52" s="612">
        <v>254.8</v>
      </c>
      <c r="C52" s="612">
        <v>256.39999999999998</v>
      </c>
      <c r="D52" s="612">
        <v>258.2</v>
      </c>
      <c r="E52" s="612">
        <v>257.39999999999998</v>
      </c>
      <c r="F52" s="612">
        <v>257.39999999999998</v>
      </c>
      <c r="G52" s="612">
        <v>255.2</v>
      </c>
      <c r="H52" s="612">
        <v>253.6</v>
      </c>
      <c r="I52" s="612">
        <v>250.6</v>
      </c>
      <c r="J52" s="612">
        <v>251.8</v>
      </c>
      <c r="K52" s="612">
        <v>252.9</v>
      </c>
      <c r="L52" s="612">
        <v>255.6</v>
      </c>
      <c r="M52" s="612">
        <v>260.8</v>
      </c>
      <c r="N52" s="613">
        <v>255.4</v>
      </c>
    </row>
    <row r="53" spans="1:14" ht="13.5">
      <c r="A53" s="611">
        <v>2010</v>
      </c>
      <c r="B53" s="612">
        <v>261.8</v>
      </c>
      <c r="C53" s="612">
        <v>267.39999999999998</v>
      </c>
      <c r="D53" s="612">
        <v>265.7</v>
      </c>
      <c r="E53" s="612">
        <v>267.89999999999998</v>
      </c>
      <c r="F53" s="612">
        <v>268.8</v>
      </c>
      <c r="G53" s="612">
        <v>266.89999999999998</v>
      </c>
      <c r="H53" s="612">
        <v>264.39999999999998</v>
      </c>
      <c r="I53" s="612">
        <v>259.89999999999998</v>
      </c>
      <c r="J53" s="612">
        <v>258.10000000000002</v>
      </c>
      <c r="K53" s="612">
        <v>254.5</v>
      </c>
      <c r="L53" s="612">
        <v>258.10000000000002</v>
      </c>
      <c r="M53" s="612">
        <v>262.5</v>
      </c>
      <c r="N53" s="613">
        <v>262.8</v>
      </c>
    </row>
    <row r="54" spans="1:14" ht="13.5">
      <c r="A54" s="611">
        <v>2011</v>
      </c>
      <c r="B54" s="612">
        <v>262.7</v>
      </c>
      <c r="C54" s="612">
        <v>262.60000000000002</v>
      </c>
      <c r="D54" s="612">
        <v>262.2</v>
      </c>
      <c r="E54" s="612">
        <v>261.5</v>
      </c>
      <c r="F54" s="612">
        <v>261.2</v>
      </c>
      <c r="G54" s="612">
        <v>258</v>
      </c>
      <c r="H54" s="612">
        <v>256.2</v>
      </c>
      <c r="I54" s="612">
        <v>251.1</v>
      </c>
      <c r="J54" s="612">
        <v>250.5</v>
      </c>
      <c r="K54" s="612">
        <v>251.1</v>
      </c>
      <c r="L54" s="612">
        <v>253.3</v>
      </c>
      <c r="M54" s="612">
        <v>259.5</v>
      </c>
      <c r="N54" s="613">
        <v>257.2</v>
      </c>
    </row>
    <row r="55" spans="1:14" ht="13.5">
      <c r="A55" s="611">
        <v>2012</v>
      </c>
      <c r="B55" s="612">
        <v>263.39999999999998</v>
      </c>
      <c r="C55" s="612">
        <v>263.8</v>
      </c>
      <c r="D55" s="612">
        <v>264</v>
      </c>
      <c r="E55" s="612">
        <v>262.5</v>
      </c>
      <c r="F55" s="612">
        <v>265.3</v>
      </c>
      <c r="G55" s="612">
        <v>262.2</v>
      </c>
      <c r="H55" s="612">
        <v>260.3</v>
      </c>
      <c r="I55" s="612">
        <v>256</v>
      </c>
      <c r="J55" s="612">
        <v>256.2</v>
      </c>
      <c r="K55" s="612">
        <v>257.60000000000002</v>
      </c>
      <c r="L55" s="612">
        <v>260.7</v>
      </c>
      <c r="M55" s="612">
        <v>263.5</v>
      </c>
      <c r="N55" s="613">
        <v>261.3</v>
      </c>
    </row>
    <row r="56" spans="1:14" ht="13.5">
      <c r="A56" s="611">
        <v>2013</v>
      </c>
      <c r="B56" s="612">
        <v>263.7</v>
      </c>
      <c r="C56" s="612">
        <v>268.2</v>
      </c>
      <c r="D56" s="612">
        <v>266.3</v>
      </c>
      <c r="E56" s="612">
        <v>267.2</v>
      </c>
      <c r="F56" s="612">
        <v>267</v>
      </c>
      <c r="G56" s="612">
        <v>269.39999999999998</v>
      </c>
      <c r="H56" s="612">
        <v>265.3</v>
      </c>
      <c r="I56" s="612">
        <v>261.7</v>
      </c>
      <c r="J56" s="612">
        <v>261.2</v>
      </c>
      <c r="K56" s="612">
        <v>259.89999999999998</v>
      </c>
      <c r="L56" s="612">
        <v>263.3</v>
      </c>
      <c r="M56" s="612">
        <v>265.8</v>
      </c>
      <c r="N56" s="613">
        <v>264.8</v>
      </c>
    </row>
    <row r="57" spans="1:14" ht="13.5">
      <c r="A57" s="615">
        <v>2014</v>
      </c>
      <c r="B57" s="612">
        <v>267.7</v>
      </c>
      <c r="C57" s="612">
        <v>270.8</v>
      </c>
      <c r="D57" s="612">
        <v>267.3</v>
      </c>
      <c r="E57" s="612">
        <v>267.2</v>
      </c>
      <c r="F57" s="612">
        <v>267.7</v>
      </c>
      <c r="G57" s="612">
        <v>267.39999999999998</v>
      </c>
      <c r="H57" s="612">
        <v>264.89999999999998</v>
      </c>
      <c r="I57" s="612">
        <v>263.3</v>
      </c>
      <c r="J57" s="612">
        <v>260.39999999999998</v>
      </c>
      <c r="K57" s="612">
        <v>262</v>
      </c>
      <c r="L57" s="612">
        <v>263.3</v>
      </c>
      <c r="M57" s="612">
        <v>267.89999999999998</v>
      </c>
      <c r="N57" s="613">
        <v>265.7</v>
      </c>
    </row>
    <row r="58" spans="1:14" ht="13.5">
      <c r="A58" s="618">
        <v>2015</v>
      </c>
      <c r="B58" s="626">
        <v>270.89999999999998</v>
      </c>
      <c r="C58" s="626">
        <v>271.7</v>
      </c>
      <c r="D58" s="626">
        <v>270.89999999999998</v>
      </c>
      <c r="E58" s="626">
        <v>272.5</v>
      </c>
      <c r="F58" s="626">
        <v>274.8</v>
      </c>
      <c r="G58" s="626">
        <v>275.7</v>
      </c>
      <c r="H58" s="626">
        <v>272.39999999999998</v>
      </c>
      <c r="I58" s="626">
        <v>268.60000000000002</v>
      </c>
      <c r="J58" s="626">
        <v>266.3</v>
      </c>
      <c r="K58" s="626">
        <v>266.10000000000002</v>
      </c>
      <c r="L58" s="626">
        <v>268.7</v>
      </c>
      <c r="M58" s="626">
        <v>270.39999999999998</v>
      </c>
      <c r="N58" s="627">
        <v>270.5</v>
      </c>
    </row>
    <row r="59" spans="1:14" ht="13.5">
      <c r="A59" s="618">
        <v>2016</v>
      </c>
      <c r="B59" s="626">
        <v>271.7</v>
      </c>
      <c r="C59" s="626">
        <v>271.89999999999998</v>
      </c>
      <c r="D59" s="626">
        <v>270.2</v>
      </c>
      <c r="E59" s="626">
        <v>272.2</v>
      </c>
      <c r="F59" s="626">
        <v>275.5</v>
      </c>
      <c r="G59" s="626">
        <v>274.2</v>
      </c>
      <c r="H59" s="626">
        <v>270.5</v>
      </c>
      <c r="I59" s="626">
        <v>268.7</v>
      </c>
      <c r="J59" s="626">
        <v>268</v>
      </c>
      <c r="K59" s="626">
        <v>270</v>
      </c>
      <c r="L59" s="626">
        <v>273.2</v>
      </c>
      <c r="M59" s="626">
        <v>276.5</v>
      </c>
      <c r="N59" s="627">
        <v>271.8</v>
      </c>
    </row>
    <row r="60" spans="1:14" ht="13.5">
      <c r="A60" s="618">
        <v>2017</v>
      </c>
      <c r="B60" s="626">
        <v>276.69926282533487</v>
      </c>
      <c r="C60" s="626">
        <v>276.47892871209154</v>
      </c>
      <c r="D60" s="626">
        <v>278.22339935513622</v>
      </c>
      <c r="E60" s="626">
        <v>279.34229084700496</v>
      </c>
      <c r="F60" s="626">
        <v>281.69560720701139</v>
      </c>
      <c r="G60" s="626">
        <v>282.87137778735314</v>
      </c>
      <c r="H60" s="626">
        <v>277.47576558713354</v>
      </c>
      <c r="I60" s="626">
        <v>274.10388337620998</v>
      </c>
      <c r="J60" s="626">
        <v>273.58284883720944</v>
      </c>
      <c r="K60" s="626">
        <v>274.03936753791561</v>
      </c>
      <c r="L60" s="626">
        <v>275.29776603686923</v>
      </c>
      <c r="M60" s="626">
        <v>280.80114332380572</v>
      </c>
      <c r="N60" s="620">
        <v>277.62487398742144</v>
      </c>
    </row>
    <row r="61" spans="1:14" ht="13.5">
      <c r="A61" s="618">
        <v>2018</v>
      </c>
      <c r="B61" s="619">
        <v>279.54637865311327</v>
      </c>
      <c r="C61" s="619">
        <v>282.17688062735988</v>
      </c>
      <c r="D61" s="619">
        <v>283.66516998075673</v>
      </c>
      <c r="E61" s="619">
        <v>284.39577732607717</v>
      </c>
      <c r="F61" s="619">
        <v>286.91837000390598</v>
      </c>
      <c r="G61" s="619">
        <v>286.16812790097981</v>
      </c>
      <c r="H61" s="619">
        <v>281.7233466698047</v>
      </c>
      <c r="I61" s="619">
        <v>279.00896414342645</v>
      </c>
      <c r="J61" s="619">
        <v>276.36222177119254</v>
      </c>
      <c r="K61" s="619">
        <v>278.71065267650755</v>
      </c>
      <c r="L61" s="619">
        <v>284.00026838432649</v>
      </c>
      <c r="M61" s="619">
        <v>284.93782985955824</v>
      </c>
      <c r="N61" s="620">
        <v>282.28926615670917</v>
      </c>
    </row>
    <row r="62" spans="1:14" ht="13.5">
      <c r="A62" s="667">
        <v>2019</v>
      </c>
      <c r="B62" s="668">
        <v>287.03444832750858</v>
      </c>
      <c r="C62" s="668">
        <v>289.1459538749898</v>
      </c>
      <c r="D62" s="668">
        <v>288.5072199817875</v>
      </c>
      <c r="E62" s="668">
        <v>290.10412746204969</v>
      </c>
      <c r="F62" s="668">
        <v>292.71949231485786</v>
      </c>
      <c r="G62" s="668">
        <v>289.1722528130237</v>
      </c>
      <c r="H62" s="668">
        <v>284.60732456803191</v>
      </c>
      <c r="I62" s="668">
        <v>281.83476394849748</v>
      </c>
      <c r="J62" s="668">
        <v>281.74347936186393</v>
      </c>
      <c r="K62" s="668">
        <v>280</v>
      </c>
      <c r="L62" s="668">
        <v>283.39999999999998</v>
      </c>
      <c r="M62" s="668">
        <v>281.7</v>
      </c>
      <c r="N62" s="669">
        <v>280.2</v>
      </c>
    </row>
    <row r="63" spans="1:14" ht="13.5">
      <c r="A63" s="667">
        <v>2020</v>
      </c>
      <c r="B63" s="668">
        <v>288.10000000000002</v>
      </c>
      <c r="C63" s="668">
        <v>289.7</v>
      </c>
      <c r="D63" s="668">
        <v>291.47000000000003</v>
      </c>
      <c r="E63" s="668">
        <v>290.86</v>
      </c>
      <c r="F63" s="668">
        <v>294.3</v>
      </c>
      <c r="G63" s="668">
        <v>295</v>
      </c>
      <c r="H63" s="668">
        <v>291.7</v>
      </c>
      <c r="I63" s="668">
        <v>288</v>
      </c>
      <c r="J63" s="668">
        <v>285</v>
      </c>
      <c r="K63" s="668">
        <v>289.7</v>
      </c>
      <c r="L63" s="668">
        <v>286</v>
      </c>
      <c r="M63" s="668">
        <v>288.2</v>
      </c>
      <c r="N63" s="669">
        <v>289.89999999999998</v>
      </c>
    </row>
    <row r="64" spans="1:14" ht="13.5">
      <c r="A64" s="618">
        <v>2021</v>
      </c>
      <c r="B64" s="626">
        <v>291.3</v>
      </c>
      <c r="C64" s="626">
        <v>293.10000000000002</v>
      </c>
      <c r="D64" s="626">
        <v>291.60000000000002</v>
      </c>
      <c r="E64" s="626">
        <v>294.10000000000002</v>
      </c>
      <c r="F64" s="626">
        <v>295.60000000000002</v>
      </c>
      <c r="G64" s="626">
        <v>294.60000000000002</v>
      </c>
      <c r="H64" s="626">
        <v>290.5</v>
      </c>
      <c r="I64" s="626">
        <v>288.2</v>
      </c>
      <c r="J64" s="626">
        <v>286.10000000000002</v>
      </c>
      <c r="K64" s="626">
        <v>286</v>
      </c>
      <c r="L64" s="626">
        <v>287.7</v>
      </c>
      <c r="M64" s="626">
        <v>289.5</v>
      </c>
      <c r="N64" s="627">
        <v>290.60000000000002</v>
      </c>
    </row>
    <row r="65" spans="1:14" ht="14.25" thickBot="1">
      <c r="A65" s="621">
        <v>2022</v>
      </c>
      <c r="B65" s="622">
        <v>292.2</v>
      </c>
      <c r="C65" s="622">
        <v>293.10000000000002</v>
      </c>
      <c r="D65" s="622">
        <v>290.8</v>
      </c>
      <c r="E65" s="622">
        <v>293.3</v>
      </c>
      <c r="F65" s="622">
        <v>295.8</v>
      </c>
      <c r="G65" s="622">
        <v>295.2</v>
      </c>
      <c r="H65" s="622">
        <v>290.10000000000002</v>
      </c>
      <c r="I65" s="622">
        <v>287.8</v>
      </c>
      <c r="J65" s="622">
        <v>288.10000000000002</v>
      </c>
      <c r="K65" s="622">
        <v>288.5</v>
      </c>
      <c r="L65" s="622"/>
      <c r="M65" s="622"/>
      <c r="N65" s="623"/>
    </row>
    <row r="66" spans="1:14">
      <c r="I66" s="60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topLeftCell="A425" zoomScale="75" workbookViewId="0">
      <selection activeCell="AC452" sqref="AC452"/>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1" t="s">
        <v>469</v>
      </c>
      <c r="B1" s="1811"/>
      <c r="C1" s="1811"/>
      <c r="D1" s="1811"/>
      <c r="E1" s="1811"/>
      <c r="F1" s="1811"/>
      <c r="G1" s="1811"/>
      <c r="H1" s="1811"/>
      <c r="I1" s="1811"/>
      <c r="J1" s="1811"/>
      <c r="K1" s="1811"/>
      <c r="L1" s="1811"/>
      <c r="M1" s="1811"/>
    </row>
    <row r="2" spans="1:29" ht="12.75" hidden="1" customHeight="1">
      <c r="A2" s="1811"/>
      <c r="B2" s="1811"/>
      <c r="C2" s="1811"/>
      <c r="D2" s="1811"/>
      <c r="E2" s="1811"/>
      <c r="F2" s="1811"/>
      <c r="G2" s="1811"/>
      <c r="H2" s="1811"/>
      <c r="I2" s="1811"/>
      <c r="J2" s="1811"/>
      <c r="K2" s="1811"/>
      <c r="L2" s="1811"/>
      <c r="M2" s="1811"/>
    </row>
    <row r="3" spans="1:29" ht="12.75" hidden="1" customHeight="1">
      <c r="A3" s="1811"/>
      <c r="B3" s="1811"/>
      <c r="C3" s="1811"/>
      <c r="D3" s="1811"/>
      <c r="E3" s="1811"/>
      <c r="F3" s="1811"/>
      <c r="G3" s="1811"/>
      <c r="H3" s="1811"/>
      <c r="I3" s="1811"/>
      <c r="J3" s="1811"/>
      <c r="K3" s="1811"/>
      <c r="L3" s="1811"/>
      <c r="M3" s="1811"/>
    </row>
    <row r="4" spans="1:29" ht="20.25">
      <c r="A4" s="816" t="s">
        <v>161</v>
      </c>
      <c r="B4" s="817"/>
      <c r="C4" s="817"/>
      <c r="D4" s="817"/>
    </row>
    <row r="6" spans="1:29" ht="13.5" customHeight="1" thickBot="1">
      <c r="A6" s="7">
        <v>2003</v>
      </c>
      <c r="B6" s="8"/>
      <c r="C6" s="8"/>
      <c r="D6" s="8"/>
      <c r="E6" s="8"/>
      <c r="F6" s="8"/>
      <c r="G6" s="8"/>
      <c r="H6" s="8"/>
      <c r="I6" s="8"/>
      <c r="J6" s="8"/>
      <c r="K6" s="8"/>
      <c r="L6" s="9" t="s">
        <v>162</v>
      </c>
      <c r="M6" s="8"/>
      <c r="N6" s="8"/>
      <c r="O6" s="8"/>
      <c r="P6" s="7">
        <v>2003</v>
      </c>
      <c r="Q6" s="1810" t="s">
        <v>163</v>
      </c>
      <c r="R6" s="1810"/>
      <c r="S6" s="1810"/>
      <c r="T6" s="670"/>
      <c r="U6" s="7">
        <v>2003</v>
      </c>
      <c r="V6" s="1810" t="s">
        <v>164</v>
      </c>
      <c r="W6" s="1812"/>
      <c r="X6" s="670"/>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0" t="s">
        <v>163</v>
      </c>
      <c r="Q15" s="1810"/>
      <c r="R15" s="1810"/>
      <c r="S15" s="1810"/>
      <c r="T15" s="8"/>
      <c r="U15" s="7">
        <v>2004</v>
      </c>
      <c r="V15" s="1810" t="s">
        <v>164</v>
      </c>
      <c r="W15" s="181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0" t="s">
        <v>163</v>
      </c>
      <c r="Q24" s="1810"/>
      <c r="R24" s="1810"/>
      <c r="S24" s="1810"/>
      <c r="T24" s="8"/>
      <c r="U24" s="7">
        <v>2005</v>
      </c>
      <c r="V24" s="1810" t="s">
        <v>164</v>
      </c>
      <c r="W24" s="181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0" t="s">
        <v>163</v>
      </c>
      <c r="Q33" s="1810"/>
      <c r="R33" s="1810"/>
      <c r="S33" s="1810"/>
      <c r="T33" s="8"/>
      <c r="U33" s="7">
        <v>2006</v>
      </c>
      <c r="V33" s="1810" t="s">
        <v>164</v>
      </c>
      <c r="W33" s="181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0" t="s">
        <v>163</v>
      </c>
      <c r="Q42" s="1810"/>
      <c r="R42" s="1810"/>
      <c r="S42" s="1810"/>
      <c r="T42" s="8"/>
      <c r="U42" s="7">
        <v>2007</v>
      </c>
      <c r="V42" s="1810" t="s">
        <v>164</v>
      </c>
      <c r="W42" s="181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0" t="s">
        <v>163</v>
      </c>
      <c r="Q51" s="1810"/>
      <c r="R51" s="1810"/>
      <c r="S51" s="1810"/>
      <c r="T51" s="8"/>
      <c r="U51" s="7">
        <v>2008</v>
      </c>
      <c r="V51" s="1810" t="s">
        <v>164</v>
      </c>
      <c r="W51" s="181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0" t="s">
        <v>163</v>
      </c>
      <c r="Q60" s="1810"/>
      <c r="R60" s="1810"/>
      <c r="S60" s="1810"/>
      <c r="T60" s="8"/>
      <c r="U60" s="7">
        <v>2009</v>
      </c>
      <c r="V60" s="1810" t="s">
        <v>164</v>
      </c>
      <c r="W60" s="181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0" t="s">
        <v>163</v>
      </c>
      <c r="Q69" s="1810"/>
      <c r="R69" s="1810"/>
      <c r="S69" s="1810"/>
      <c r="T69" s="8"/>
      <c r="U69" s="7">
        <v>2010</v>
      </c>
      <c r="V69" s="1810" t="s">
        <v>164</v>
      </c>
      <c r="W69" s="181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0" t="s">
        <v>163</v>
      </c>
      <c r="Q78" s="1810"/>
      <c r="R78" s="1810"/>
      <c r="S78" s="1810"/>
      <c r="T78" s="8"/>
      <c r="U78" s="7">
        <v>2011</v>
      </c>
      <c r="V78" s="1810" t="s">
        <v>164</v>
      </c>
      <c r="W78" s="181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0" t="s">
        <v>163</v>
      </c>
      <c r="Q87" s="1810"/>
      <c r="R87" s="1810"/>
      <c r="S87" s="1810"/>
      <c r="T87" s="8"/>
      <c r="U87" s="7">
        <v>2012</v>
      </c>
      <c r="V87" s="1810" t="s">
        <v>164</v>
      </c>
      <c r="W87" s="181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0" t="s">
        <v>163</v>
      </c>
      <c r="Q96" s="1810"/>
      <c r="R96" s="1810"/>
      <c r="S96" s="1810"/>
      <c r="T96" s="8"/>
      <c r="U96" s="7">
        <v>2013</v>
      </c>
      <c r="V96" s="1810" t="s">
        <v>164</v>
      </c>
      <c r="W96" s="181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0" t="s">
        <v>163</v>
      </c>
      <c r="Q105" s="1810"/>
      <c r="R105" s="1810"/>
      <c r="S105" s="1810"/>
      <c r="T105" s="8"/>
      <c r="U105" s="7">
        <v>2014</v>
      </c>
      <c r="V105" s="1810" t="s">
        <v>164</v>
      </c>
      <c r="W105" s="181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0" t="s">
        <v>163</v>
      </c>
      <c r="Q115" s="1810"/>
      <c r="R115" s="1810"/>
      <c r="S115" s="1810"/>
      <c r="T115" s="8"/>
      <c r="U115" s="7">
        <v>2015</v>
      </c>
      <c r="V115" s="1810" t="s">
        <v>164</v>
      </c>
      <c r="W115" s="181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0" t="s">
        <v>163</v>
      </c>
      <c r="Q125" s="1810"/>
      <c r="R125" s="1810"/>
      <c r="S125" s="1810"/>
      <c r="T125" s="8"/>
      <c r="U125" s="7">
        <v>2016</v>
      </c>
      <c r="V125" s="1810" t="s">
        <v>164</v>
      </c>
      <c r="W125" s="181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0" t="s">
        <v>163</v>
      </c>
      <c r="Q135" s="1810"/>
      <c r="R135" s="1810"/>
      <c r="S135" s="1810"/>
      <c r="T135" s="8"/>
      <c r="U135" s="7">
        <v>2017</v>
      </c>
      <c r="V135" s="1810" t="s">
        <v>164</v>
      </c>
      <c r="W135" s="181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9"/>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3"/>
    </row>
    <row r="145" spans="1:34" ht="16.5" thickBot="1">
      <c r="A145" s="7">
        <v>2018</v>
      </c>
      <c r="B145" s="8"/>
      <c r="C145" s="8"/>
      <c r="D145" s="8"/>
      <c r="E145" s="8"/>
      <c r="F145" s="8"/>
      <c r="G145" s="8"/>
      <c r="H145" s="8"/>
      <c r="I145" s="8"/>
      <c r="J145" s="8"/>
      <c r="K145" s="8"/>
      <c r="L145" s="9" t="s">
        <v>162</v>
      </c>
      <c r="M145" s="8"/>
      <c r="N145" s="41"/>
      <c r="O145" s="7">
        <v>2018</v>
      </c>
      <c r="P145" s="1810" t="s">
        <v>163</v>
      </c>
      <c r="Q145" s="1810"/>
      <c r="R145" s="1810"/>
      <c r="S145" s="1810"/>
      <c r="T145" s="8"/>
      <c r="U145" s="7">
        <v>2018</v>
      </c>
      <c r="V145" s="1810" t="s">
        <v>164</v>
      </c>
      <c r="W145" s="1810"/>
      <c r="X145" s="8"/>
      <c r="Y145" s="93">
        <v>2018</v>
      </c>
      <c r="Z145" s="8"/>
      <c r="AA145" s="28"/>
      <c r="AB145" s="3"/>
      <c r="AC145"/>
      <c r="AD145" s="633"/>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9">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0" t="s">
        <v>163</v>
      </c>
      <c r="Q155" s="1810"/>
      <c r="R155" s="1810"/>
      <c r="S155" s="1810"/>
      <c r="T155" s="8"/>
      <c r="U155" s="7">
        <v>2019</v>
      </c>
      <c r="V155" s="1810" t="s">
        <v>164</v>
      </c>
      <c r="W155" s="181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5">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3"/>
      <c r="AE160" s="3"/>
      <c r="AF160" s="3"/>
      <c r="AG160" s="3"/>
      <c r="AH160" s="3"/>
    </row>
    <row r="161" spans="1:34">
      <c r="A161" s="63" t="s">
        <v>188</v>
      </c>
      <c r="B161" s="64"/>
      <c r="C161" s="479"/>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3"/>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3"/>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3"/>
      <c r="AE163" s="3"/>
      <c r="AF163" s="3"/>
      <c r="AG163" s="3"/>
      <c r="AH163" s="3"/>
    </row>
    <row r="164" spans="1:34">
      <c r="AA164" s="3"/>
      <c r="AB164"/>
      <c r="AC164"/>
      <c r="AD164" s="633"/>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0" t="s">
        <v>163</v>
      </c>
      <c r="Q165" s="1810"/>
      <c r="R165" s="1810"/>
      <c r="S165" s="1810"/>
      <c r="T165" s="8"/>
      <c r="U165" s="7">
        <v>2020</v>
      </c>
      <c r="V165" s="1810" t="s">
        <v>164</v>
      </c>
      <c r="W165" s="1810"/>
      <c r="X165" s="8"/>
      <c r="Y165" s="93">
        <v>2021</v>
      </c>
      <c r="Z165" s="8"/>
      <c r="AA165" s="3"/>
      <c r="AB165"/>
      <c r="AC165"/>
      <c r="AD165" s="633"/>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80">
        <v>12293.668</v>
      </c>
      <c r="C167" s="680">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5">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1">
        <v>12953.451999999999</v>
      </c>
      <c r="C169" s="681">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1">
        <v>12820.403</v>
      </c>
      <c r="C170" s="681">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1"/>
      <c r="C171" s="682"/>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1">
        <v>10382.365</v>
      </c>
      <c r="C172" s="681">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3">
        <v>13188.183000000001</v>
      </c>
      <c r="C173" s="683">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0" t="s">
        <v>163</v>
      </c>
      <c r="Q175" s="1810"/>
      <c r="R175" s="1810"/>
      <c r="S175" s="1810"/>
      <c r="T175" s="8"/>
      <c r="U175" s="7">
        <v>2021</v>
      </c>
      <c r="V175" s="1810" t="s">
        <v>164</v>
      </c>
      <c r="W175" s="181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80">
        <v>13099.017951399237</v>
      </c>
      <c r="C177" s="680">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5">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1">
        <v>14233.837381686944</v>
      </c>
      <c r="C179" s="681">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1">
        <v>14226.385547626593</v>
      </c>
      <c r="C180" s="681">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1"/>
      <c r="C181" s="682"/>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1">
        <v>10785.338573682167</v>
      </c>
      <c r="C182" s="681">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3">
        <v>13610.506172235782</v>
      </c>
      <c r="C183" s="683">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5"/>
      <c r="B184" s="806"/>
      <c r="C184" s="806"/>
      <c r="D184" s="807"/>
      <c r="E184" s="807"/>
      <c r="F184" s="807"/>
      <c r="G184" s="807"/>
      <c r="H184" s="807"/>
      <c r="I184" s="807"/>
      <c r="J184" s="807"/>
      <c r="K184" s="807"/>
      <c r="L184" s="807"/>
      <c r="M184" s="807"/>
      <c r="N184" s="808"/>
      <c r="O184" s="805"/>
      <c r="P184" s="807"/>
      <c r="Q184" s="807"/>
      <c r="R184" s="807"/>
      <c r="S184" s="807"/>
      <c r="T184" s="809"/>
      <c r="U184" s="805"/>
      <c r="V184" s="805"/>
      <c r="W184" s="807"/>
      <c r="X184" s="809"/>
      <c r="Y184" s="805"/>
      <c r="Z184" s="807"/>
      <c r="AA184" s="3"/>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0" t="s">
        <v>163</v>
      </c>
      <c r="Q185" s="1810"/>
      <c r="R185" s="1810"/>
      <c r="S185" s="1810"/>
      <c r="T185" s="8"/>
      <c r="U185" s="7">
        <v>2022</v>
      </c>
      <c r="V185" s="1810" t="s">
        <v>164</v>
      </c>
      <c r="W185" s="181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80">
        <v>18584.854388058142</v>
      </c>
      <c r="C187" s="680">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c r="N187" s="41"/>
      <c r="O187" s="26" t="s">
        <v>185</v>
      </c>
      <c r="P187" s="83">
        <v>19564.438563643209</v>
      </c>
      <c r="Q187" s="53">
        <v>22181.388084832975</v>
      </c>
      <c r="R187" s="53"/>
      <c r="S187" s="54"/>
      <c r="T187" s="8"/>
      <c r="U187" s="26" t="s">
        <v>185</v>
      </c>
      <c r="V187" s="83">
        <v>20851.040407479712</v>
      </c>
      <c r="W187" s="54"/>
      <c r="X187" s="8"/>
      <c r="Y187" s="26" t="s">
        <v>185</v>
      </c>
      <c r="Z187" s="665"/>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c r="N188" s="41"/>
      <c r="O188" s="20" t="s">
        <v>190</v>
      </c>
      <c r="P188" s="126">
        <v>20188.332207449508</v>
      </c>
      <c r="Q188" s="76">
        <v>21937.597747953154</v>
      </c>
      <c r="R188" s="76"/>
      <c r="S188" s="32"/>
      <c r="T188" s="8"/>
      <c r="U188" s="20" t="s">
        <v>190</v>
      </c>
      <c r="V188" s="106">
        <v>21053.815911701357</v>
      </c>
      <c r="W188" s="32"/>
      <c r="X188" s="8"/>
      <c r="Y188" s="20" t="s">
        <v>190</v>
      </c>
      <c r="Z188" s="107"/>
      <c r="AA188"/>
      <c r="AB188"/>
      <c r="AC188"/>
      <c r="AD188"/>
      <c r="AE188" s="3"/>
      <c r="AF188" s="3"/>
      <c r="AG188" s="3"/>
      <c r="AH188" s="3"/>
    </row>
    <row r="189" spans="1:34">
      <c r="A189" s="63" t="s">
        <v>186</v>
      </c>
      <c r="B189" s="681">
        <v>20010.993899012225</v>
      </c>
      <c r="C189" s="681">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c r="N189" s="41"/>
      <c r="O189" s="20" t="s">
        <v>186</v>
      </c>
      <c r="P189" s="109">
        <v>20755.635766580283</v>
      </c>
      <c r="Q189" s="64">
        <v>22994.039830820177</v>
      </c>
      <c r="R189" s="64"/>
      <c r="S189" s="33"/>
      <c r="T189" s="8"/>
      <c r="U189" s="20" t="s">
        <v>186</v>
      </c>
      <c r="V189" s="63">
        <v>21847.731879215964</v>
      </c>
      <c r="W189" s="33"/>
      <c r="X189" s="8"/>
      <c r="Y189" s="20" t="s">
        <v>186</v>
      </c>
      <c r="Z189" s="110"/>
      <c r="AA189"/>
      <c r="AB189"/>
      <c r="AC189"/>
      <c r="AD189"/>
      <c r="AE189" s="3"/>
      <c r="AF189" s="3"/>
      <c r="AG189" s="3"/>
      <c r="AH189" s="3"/>
    </row>
    <row r="190" spans="1:34">
      <c r="A190" s="63" t="s">
        <v>187</v>
      </c>
      <c r="B190" s="681">
        <v>19889.952702294664</v>
      </c>
      <c r="C190" s="681">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c r="N190" s="41"/>
      <c r="O190" s="20" t="s">
        <v>187</v>
      </c>
      <c r="P190" s="109">
        <v>20549.013881364106</v>
      </c>
      <c r="Q190" s="64">
        <v>22884.77004620307</v>
      </c>
      <c r="R190" s="64"/>
      <c r="S190" s="33"/>
      <c r="T190" s="8"/>
      <c r="U190" s="20" t="s">
        <v>187</v>
      </c>
      <c r="V190" s="63">
        <v>21691.678981649689</v>
      </c>
      <c r="W190" s="33"/>
      <c r="X190" s="8"/>
      <c r="Y190" s="20" t="s">
        <v>187</v>
      </c>
      <c r="Z190" s="110"/>
      <c r="AA190"/>
      <c r="AB190"/>
      <c r="AC190"/>
      <c r="AD190"/>
      <c r="AE190" s="3"/>
      <c r="AF190" s="3"/>
      <c r="AG190" s="3"/>
      <c r="AH190" s="3"/>
    </row>
    <row r="191" spans="1:34">
      <c r="A191" s="63" t="s">
        <v>188</v>
      </c>
      <c r="B191" s="681">
        <v>20454.892849816846</v>
      </c>
      <c r="C191" s="682">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c r="N191" s="41"/>
      <c r="O191" s="20" t="s">
        <v>188</v>
      </c>
      <c r="P191" s="109">
        <v>20770.626683673472</v>
      </c>
      <c r="Q191" s="64">
        <v>22853.998105830811</v>
      </c>
      <c r="R191" s="64"/>
      <c r="S191" s="33"/>
      <c r="T191" s="8"/>
      <c r="U191" s="20" t="s">
        <v>188</v>
      </c>
      <c r="V191" s="109">
        <v>21783.466763886619</v>
      </c>
      <c r="W191" s="33"/>
      <c r="X191" s="8"/>
      <c r="Y191" s="20" t="s">
        <v>188</v>
      </c>
      <c r="Z191" s="110"/>
      <c r="AA191"/>
      <c r="AB191"/>
      <c r="AC191"/>
      <c r="AD191"/>
      <c r="AE191" s="3"/>
      <c r="AF191" s="3"/>
      <c r="AG191" s="3"/>
      <c r="AH191" s="3"/>
    </row>
    <row r="192" spans="1:34">
      <c r="A192" s="63" t="s">
        <v>71</v>
      </c>
      <c r="B192" s="681">
        <v>16087.763628046439</v>
      </c>
      <c r="C192" s="681">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c r="N192" s="41"/>
      <c r="O192" s="20" t="s">
        <v>71</v>
      </c>
      <c r="P192" s="109">
        <v>17430.231452166372</v>
      </c>
      <c r="Q192" s="64">
        <v>20556.073731249922</v>
      </c>
      <c r="R192" s="64"/>
      <c r="S192" s="33"/>
      <c r="T192" s="8"/>
      <c r="U192" s="20" t="s">
        <v>71</v>
      </c>
      <c r="V192" s="63">
        <v>18919.957280186802</v>
      </c>
      <c r="W192" s="33"/>
      <c r="X192" s="8"/>
      <c r="Y192" s="20" t="s">
        <v>71</v>
      </c>
      <c r="Z192" s="110"/>
      <c r="AA192"/>
      <c r="AB192"/>
      <c r="AC192"/>
      <c r="AD192"/>
      <c r="AE192" s="3"/>
      <c r="AF192" s="3"/>
      <c r="AG192" s="3"/>
      <c r="AH192" s="3"/>
    </row>
    <row r="193" spans="1:34" ht="13.5" thickBot="1">
      <c r="A193" s="66" t="s">
        <v>189</v>
      </c>
      <c r="B193" s="683">
        <v>19149.031229228254</v>
      </c>
      <c r="C193" s="683">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c r="N193" s="41"/>
      <c r="O193" s="15" t="s">
        <v>189</v>
      </c>
      <c r="P193" s="111">
        <v>19929.412817792538</v>
      </c>
      <c r="Q193" s="67">
        <v>22519.403798394393</v>
      </c>
      <c r="R193" s="67"/>
      <c r="S193" s="34"/>
      <c r="T193" s="8"/>
      <c r="U193" s="15" t="s">
        <v>189</v>
      </c>
      <c r="V193" s="66">
        <v>21277.682317747702</v>
      </c>
      <c r="W193" s="34"/>
      <c r="X193" s="8"/>
      <c r="Y193" s="15" t="s">
        <v>189</v>
      </c>
      <c r="Z193" s="112"/>
      <c r="AA193"/>
      <c r="AB193"/>
      <c r="AC193"/>
      <c r="AD193"/>
      <c r="AE193" s="3"/>
      <c r="AF193" s="3"/>
      <c r="AG193" s="3"/>
      <c r="AH193" s="3"/>
    </row>
    <row r="194" spans="1:34">
      <c r="A194" s="805"/>
      <c r="B194" s="806"/>
      <c r="C194" s="806"/>
      <c r="D194" s="807"/>
      <c r="E194" s="807"/>
      <c r="F194" s="807"/>
      <c r="G194" s="807"/>
      <c r="H194" s="807"/>
      <c r="I194" s="807"/>
      <c r="J194" s="807"/>
      <c r="K194" s="807"/>
      <c r="L194" s="807"/>
      <c r="M194" s="807"/>
      <c r="N194" s="808"/>
      <c r="O194" s="805"/>
      <c r="P194" s="807"/>
      <c r="Q194" s="807"/>
      <c r="R194" s="807"/>
      <c r="S194" s="807"/>
      <c r="T194" s="809"/>
      <c r="U194" s="805"/>
      <c r="V194" s="805"/>
      <c r="W194" s="807"/>
      <c r="X194" s="809"/>
      <c r="Y194" s="805"/>
      <c r="Z194" s="807"/>
      <c r="AA194"/>
      <c r="AB194"/>
      <c r="AC194"/>
      <c r="AD194"/>
      <c r="AE194" s="3"/>
      <c r="AF194" s="3"/>
      <c r="AG194" s="3"/>
      <c r="AH194" s="3"/>
    </row>
    <row r="195" spans="1:34" ht="22.5">
      <c r="A195" s="818" t="s">
        <v>192</v>
      </c>
      <c r="B195" s="817"/>
      <c r="C195" s="817"/>
      <c r="D195" s="817"/>
      <c r="E195" s="809"/>
      <c r="F195" s="809"/>
      <c r="G195" s="809"/>
      <c r="H195" s="809"/>
      <c r="I195" s="809"/>
      <c r="J195" s="809"/>
      <c r="K195" s="809"/>
      <c r="L195" s="809"/>
      <c r="M195" s="809"/>
      <c r="N195" s="808"/>
      <c r="O195" s="808"/>
      <c r="P195" s="805"/>
      <c r="Q195" s="807"/>
      <c r="R195" s="807"/>
      <c r="S195" s="807"/>
      <c r="T195" s="807"/>
      <c r="U195" s="807"/>
      <c r="V195" s="807"/>
      <c r="W195" s="807"/>
      <c r="X195" s="807"/>
      <c r="Y195" s="819"/>
      <c r="Z195" s="808"/>
      <c r="AA195"/>
      <c r="AB195"/>
      <c r="AC195"/>
      <c r="AD195" s="3"/>
      <c r="AE195" s="3"/>
      <c r="AF195" s="3"/>
      <c r="AG195" s="3"/>
      <c r="AH195" s="3"/>
    </row>
    <row r="196" spans="1:34" ht="15">
      <c r="A196" s="809"/>
      <c r="B196" s="809"/>
      <c r="C196" s="809"/>
      <c r="D196" s="809"/>
      <c r="E196" s="809"/>
      <c r="F196" s="809"/>
      <c r="G196" s="809"/>
      <c r="H196" s="809"/>
      <c r="I196" s="809"/>
      <c r="J196" s="809"/>
      <c r="K196" s="809"/>
      <c r="L196" s="809"/>
      <c r="M196" s="809"/>
      <c r="N196" s="808"/>
      <c r="O196" s="808"/>
      <c r="P196" s="808"/>
      <c r="Q196" s="808"/>
      <c r="R196" s="820" t="s">
        <v>193</v>
      </c>
      <c r="S196" s="808"/>
      <c r="T196" s="808"/>
      <c r="U196" s="808"/>
      <c r="V196" s="808"/>
      <c r="W196" s="820" t="s">
        <v>193</v>
      </c>
      <c r="X196" s="808"/>
      <c r="Y196" s="808"/>
      <c r="Z196" s="820"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9"/>
      <c r="B205" s="809"/>
      <c r="C205" s="809"/>
      <c r="D205" s="809"/>
      <c r="E205" s="809"/>
      <c r="F205" s="809"/>
      <c r="G205" s="809"/>
      <c r="H205" s="809"/>
      <c r="I205" s="809"/>
      <c r="J205" s="809"/>
      <c r="K205" s="809"/>
      <c r="L205" s="809"/>
      <c r="M205" s="809"/>
      <c r="N205" s="808"/>
      <c r="O205" s="809"/>
      <c r="P205" s="809"/>
      <c r="Q205" s="809"/>
      <c r="R205" s="809"/>
      <c r="S205" s="809"/>
      <c r="T205" s="809"/>
      <c r="U205" s="809"/>
      <c r="V205" s="809"/>
      <c r="W205" s="809"/>
      <c r="X205" s="809"/>
      <c r="Y205" s="809"/>
      <c r="Z205" s="809"/>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21.148872083248921</v>
      </c>
      <c r="M376" s="188">
        <f t="shared" ref="M376:M382" si="172">(M187/1000)/1.02</f>
        <v>0</v>
      </c>
      <c r="O376" s="152" t="s">
        <v>185</v>
      </c>
      <c r="P376" s="186">
        <f t="shared" ref="P376:S382" si="173">(P187/1000)/1.02</f>
        <v>19.180822121218831</v>
      </c>
      <c r="Q376" s="187">
        <f t="shared" si="173"/>
        <v>21.746458906698994</v>
      </c>
      <c r="R376" s="187">
        <f t="shared" si="173"/>
        <v>0</v>
      </c>
      <c r="S376" s="187">
        <f t="shared" si="173"/>
        <v>0</v>
      </c>
      <c r="T376" s="127"/>
      <c r="U376" s="152" t="s">
        <v>185</v>
      </c>
      <c r="V376" s="186">
        <f t="shared" ref="V376:W382" si="174">(V187/1000)/1.02</f>
        <v>20.442196477921286</v>
      </c>
      <c r="W376" s="186">
        <f t="shared" si="174"/>
        <v>0</v>
      </c>
      <c r="X376" s="127"/>
      <c r="Y376" s="152" t="s">
        <v>185</v>
      </c>
      <c r="Z376" s="189">
        <f t="shared" ref="Z376:Z382" si="175">(Z187/1000)/1.02</f>
        <v>0</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21.10563744026414</v>
      </c>
      <c r="M377" s="188">
        <f t="shared" si="172"/>
        <v>0</v>
      </c>
      <c r="O377" s="193" t="s">
        <v>190</v>
      </c>
      <c r="P377" s="186">
        <f t="shared" si="173"/>
        <v>19.792482556323048</v>
      </c>
      <c r="Q377" s="187">
        <f t="shared" si="173"/>
        <v>21.507448772503093</v>
      </c>
      <c r="R377" s="187">
        <f t="shared" si="173"/>
        <v>0</v>
      </c>
      <c r="S377" s="187">
        <f t="shared" si="173"/>
        <v>0</v>
      </c>
      <c r="T377" s="127"/>
      <c r="U377" s="194" t="s">
        <v>190</v>
      </c>
      <c r="V377" s="186">
        <f t="shared" si="174"/>
        <v>20.640995991864074</v>
      </c>
      <c r="W377" s="186">
        <f t="shared" si="174"/>
        <v>0</v>
      </c>
      <c r="X377" s="127"/>
      <c r="Y377" s="194" t="s">
        <v>190</v>
      </c>
      <c r="Z377" s="189">
        <f t="shared" si="175"/>
        <v>0</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22.199505929192632</v>
      </c>
      <c r="M378" s="188">
        <f t="shared" si="172"/>
        <v>0</v>
      </c>
      <c r="O378" s="200" t="s">
        <v>186</v>
      </c>
      <c r="P378" s="186">
        <f t="shared" si="173"/>
        <v>20.348662516255178</v>
      </c>
      <c r="Q378" s="187">
        <f t="shared" si="173"/>
        <v>22.543176304725666</v>
      </c>
      <c r="R378" s="187">
        <f t="shared" si="173"/>
        <v>0</v>
      </c>
      <c r="S378" s="187">
        <f t="shared" si="173"/>
        <v>0</v>
      </c>
      <c r="T378" s="127"/>
      <c r="U378" s="201" t="s">
        <v>186</v>
      </c>
      <c r="V378" s="186">
        <f t="shared" si="174"/>
        <v>21.419344979623492</v>
      </c>
      <c r="W378" s="186">
        <f t="shared" si="174"/>
        <v>0</v>
      </c>
      <c r="X378" s="127"/>
      <c r="Y378" s="201" t="s">
        <v>186</v>
      </c>
      <c r="Z378" s="189">
        <f t="shared" si="175"/>
        <v>0</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22.114122877543597</v>
      </c>
      <c r="M379" s="188">
        <f t="shared" si="172"/>
        <v>0</v>
      </c>
      <c r="O379" s="200" t="s">
        <v>187</v>
      </c>
      <c r="P379" s="186">
        <f t="shared" si="173"/>
        <v>20.146092040553047</v>
      </c>
      <c r="Q379" s="187">
        <f t="shared" si="173"/>
        <v>22.436049064904971</v>
      </c>
      <c r="R379" s="187">
        <f t="shared" si="173"/>
        <v>0</v>
      </c>
      <c r="S379" s="187">
        <f t="shared" si="173"/>
        <v>0</v>
      </c>
      <c r="T379" s="127"/>
      <c r="U379" s="201" t="s">
        <v>187</v>
      </c>
      <c r="V379" s="186">
        <f t="shared" si="174"/>
        <v>21.266351942793815</v>
      </c>
      <c r="W379" s="186">
        <f t="shared" si="174"/>
        <v>0</v>
      </c>
      <c r="X379" s="127"/>
      <c r="Y379" s="201" t="s">
        <v>187</v>
      </c>
      <c r="Z379" s="189">
        <f t="shared" si="175"/>
        <v>0</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22.841432044338081</v>
      </c>
      <c r="M380" s="188">
        <f t="shared" si="172"/>
        <v>0</v>
      </c>
      <c r="O380" s="200" t="s">
        <v>188</v>
      </c>
      <c r="P380" s="186">
        <f t="shared" si="173"/>
        <v>20.363359493797521</v>
      </c>
      <c r="Q380" s="187">
        <f t="shared" si="173"/>
        <v>22.405880495912559</v>
      </c>
      <c r="R380" s="187">
        <f t="shared" si="173"/>
        <v>0</v>
      </c>
      <c r="S380" s="187">
        <f t="shared" si="173"/>
        <v>0</v>
      </c>
      <c r="T380" s="127"/>
      <c r="U380" s="201" t="s">
        <v>188</v>
      </c>
      <c r="V380" s="186">
        <f t="shared" si="174"/>
        <v>21.356339964594724</v>
      </c>
      <c r="W380" s="186">
        <f t="shared" si="174"/>
        <v>0</v>
      </c>
      <c r="X380" s="127"/>
      <c r="Y380" s="201" t="s">
        <v>188</v>
      </c>
      <c r="Z380" s="189">
        <f t="shared" si="175"/>
        <v>0</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19.130188581886486</v>
      </c>
      <c r="M381" s="188">
        <f t="shared" si="172"/>
        <v>0</v>
      </c>
      <c r="O381" s="200" t="s">
        <v>71</v>
      </c>
      <c r="P381" s="186">
        <f t="shared" si="173"/>
        <v>17.088462208006245</v>
      </c>
      <c r="Q381" s="187">
        <f t="shared" si="173"/>
        <v>20.153013462009724</v>
      </c>
      <c r="R381" s="187">
        <f t="shared" si="173"/>
        <v>0</v>
      </c>
      <c r="S381" s="187">
        <f t="shared" si="173"/>
        <v>0</v>
      </c>
      <c r="T381" s="127"/>
      <c r="U381" s="201" t="s">
        <v>71</v>
      </c>
      <c r="V381" s="186">
        <f t="shared" si="174"/>
        <v>18.548977725673332</v>
      </c>
      <c r="W381" s="186">
        <f t="shared" si="174"/>
        <v>0</v>
      </c>
      <c r="X381" s="127"/>
      <c r="Y381" s="201" t="s">
        <v>71</v>
      </c>
      <c r="Z381" s="189">
        <f t="shared" si="175"/>
        <v>0</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22.136354196756198</v>
      </c>
      <c r="M382" s="188">
        <f t="shared" si="172"/>
        <v>0</v>
      </c>
      <c r="O382" s="207" t="s">
        <v>189</v>
      </c>
      <c r="P382" s="186">
        <f t="shared" si="173"/>
        <v>19.538640017443665</v>
      </c>
      <c r="Q382" s="187">
        <f t="shared" si="173"/>
        <v>22.077846861170972</v>
      </c>
      <c r="R382" s="187">
        <f t="shared" si="173"/>
        <v>0</v>
      </c>
      <c r="S382" s="187">
        <f t="shared" si="173"/>
        <v>0</v>
      </c>
      <c r="T382" s="127"/>
      <c r="U382" s="208" t="s">
        <v>189</v>
      </c>
      <c r="V382" s="186">
        <f t="shared" si="174"/>
        <v>20.860472860536962</v>
      </c>
      <c r="W382" s="186">
        <f t="shared" si="174"/>
        <v>0</v>
      </c>
      <c r="X382" s="127"/>
      <c r="Y382" s="208" t="s">
        <v>189</v>
      </c>
      <c r="Z382" s="189">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18" t="s">
        <v>194</v>
      </c>
      <c r="B385" s="817"/>
      <c r="C385" s="817"/>
      <c r="D385" s="817"/>
      <c r="E385" s="817"/>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3"/>
      <c r="B395" s="813"/>
      <c r="C395" s="813"/>
      <c r="D395" s="813"/>
      <c r="E395" s="813"/>
      <c r="F395" s="813"/>
      <c r="G395" s="813"/>
      <c r="H395" s="813"/>
      <c r="I395" s="813"/>
      <c r="J395" s="813"/>
      <c r="K395" s="813"/>
      <c r="L395" s="813"/>
      <c r="M395" s="813"/>
      <c r="N395" s="809"/>
      <c r="O395" s="809"/>
      <c r="P395" s="814"/>
      <c r="Q395" s="814"/>
      <c r="R395" s="814"/>
      <c r="S395" s="814"/>
      <c r="T395" s="814"/>
      <c r="U395" s="814"/>
      <c r="V395" s="814"/>
      <c r="W395" s="814"/>
      <c r="X395" s="814"/>
      <c r="Y395" s="814"/>
      <c r="Z395" s="814"/>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9"/>
      <c r="B404" s="809"/>
      <c r="C404" s="809"/>
      <c r="D404" s="809"/>
      <c r="E404" s="809"/>
      <c r="F404" s="809"/>
      <c r="G404" s="809"/>
      <c r="H404" s="809"/>
      <c r="I404" s="809"/>
      <c r="J404" s="809"/>
      <c r="K404" s="809"/>
      <c r="L404" s="809"/>
      <c r="M404" s="809"/>
      <c r="N404" s="809"/>
      <c r="O404" s="809"/>
      <c r="P404" s="805"/>
      <c r="Q404" s="807"/>
      <c r="R404" s="807"/>
      <c r="S404" s="807"/>
      <c r="T404" s="807"/>
      <c r="U404" s="807"/>
      <c r="V404" s="807"/>
      <c r="W404" s="807"/>
      <c r="X404" s="807"/>
      <c r="Y404" s="807"/>
      <c r="Z404" s="814"/>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9"/>
      <c r="B413" s="809"/>
      <c r="C413" s="809"/>
      <c r="D413" s="809"/>
      <c r="E413" s="809"/>
      <c r="F413" s="809"/>
      <c r="G413" s="809"/>
      <c r="H413" s="809"/>
      <c r="I413" s="809"/>
      <c r="J413" s="809"/>
      <c r="K413" s="809"/>
      <c r="L413" s="809"/>
      <c r="M413" s="809"/>
      <c r="N413" s="809"/>
      <c r="O413" s="815"/>
      <c r="P413" s="805"/>
      <c r="Q413" s="807"/>
      <c r="R413" s="807"/>
      <c r="S413" s="807"/>
      <c r="T413" s="807"/>
      <c r="U413" s="807"/>
      <c r="V413" s="807"/>
      <c r="W413" s="807"/>
      <c r="X413" s="807"/>
      <c r="Y413" s="807"/>
      <c r="Z413" s="814"/>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9"/>
      <c r="B422" s="809"/>
      <c r="C422" s="809"/>
      <c r="D422" s="809"/>
      <c r="E422" s="809"/>
      <c r="F422" s="809"/>
      <c r="G422" s="809"/>
      <c r="H422" s="809"/>
      <c r="I422" s="809"/>
      <c r="J422" s="809"/>
      <c r="K422" s="809"/>
      <c r="L422" s="809"/>
      <c r="M422" s="809"/>
      <c r="N422" s="809"/>
      <c r="O422" s="809"/>
      <c r="P422" s="809"/>
      <c r="Q422" s="809"/>
      <c r="R422" s="809"/>
      <c r="S422" s="809"/>
      <c r="T422" s="809"/>
      <c r="U422" s="809"/>
      <c r="V422" s="809"/>
      <c r="W422" s="809"/>
      <c r="X422" s="809"/>
      <c r="Y422" s="809"/>
      <c r="Z422" s="809"/>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10.955115739122942</v>
      </c>
      <c r="M559" s="276">
        <f t="shared" si="275"/>
        <v>0</v>
      </c>
      <c r="N559" s="216"/>
      <c r="O559" s="255" t="s">
        <v>185</v>
      </c>
      <c r="P559" s="231">
        <f>P376*0.518</f>
        <v>9.9356658587913547</v>
      </c>
      <c r="Q559" s="231">
        <f>Q376*0.518</f>
        <v>11.264665713670079</v>
      </c>
      <c r="R559" s="231">
        <f>R376*0.518</f>
        <v>0</v>
      </c>
      <c r="S559" s="231">
        <f>S376*0.518</f>
        <v>0</v>
      </c>
      <c r="T559" s="216"/>
      <c r="U559" s="255" t="s">
        <v>185</v>
      </c>
      <c r="V559" s="231">
        <f>V376*0.518</f>
        <v>10.589057775563226</v>
      </c>
      <c r="W559" s="231">
        <f>W376*0.518</f>
        <v>0</v>
      </c>
      <c r="X559" s="216"/>
      <c r="Y559" s="255" t="s">
        <v>185</v>
      </c>
      <c r="Z559" s="231">
        <f>Z376*0.518</f>
        <v>0</v>
      </c>
    </row>
    <row r="560" spans="1:26">
      <c r="A560" s="256" t="s">
        <v>190</v>
      </c>
      <c r="B560" s="257">
        <f>B377*0.539</f>
        <v>10.252197100007869</v>
      </c>
      <c r="C560" s="257">
        <f t="shared" ref="C560:M560" si="276">C377*0.539</f>
        <v>9.9176645106776906</v>
      </c>
      <c r="D560" s="810">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11.375938580302371</v>
      </c>
      <c r="M560" s="258">
        <f t="shared" si="276"/>
        <v>0</v>
      </c>
      <c r="N560" s="216"/>
      <c r="O560" s="259" t="s">
        <v>190</v>
      </c>
      <c r="P560" s="237">
        <f>P377*0.539</f>
        <v>10.668148097858124</v>
      </c>
      <c r="Q560" s="237">
        <f>Q377*0.539</f>
        <v>11.592514888379167</v>
      </c>
      <c r="R560" s="237">
        <f>R377*0.539</f>
        <v>0</v>
      </c>
      <c r="S560" s="237">
        <f>S377*0.539</f>
        <v>0</v>
      </c>
      <c r="T560" s="216"/>
      <c r="U560" s="259" t="s">
        <v>190</v>
      </c>
      <c r="V560" s="237">
        <f>V377*0.539</f>
        <v>11.125496839614737</v>
      </c>
      <c r="W560" s="237">
        <f>W377*0.539</f>
        <v>0</v>
      </c>
      <c r="X560" s="216"/>
      <c r="Y560" s="256" t="s">
        <v>190</v>
      </c>
      <c r="Z560" s="237">
        <f>Z377*0.539</f>
        <v>0</v>
      </c>
    </row>
    <row r="561" spans="1:26">
      <c r="A561" s="233" t="s">
        <v>186</v>
      </c>
      <c r="B561" s="234">
        <f>B378*0.533</f>
        <v>10.456725243307369</v>
      </c>
      <c r="C561" s="234">
        <f t="shared" ref="C561:M561" si="277">C378*0.533</f>
        <v>10.52458735428189</v>
      </c>
      <c r="D561" s="811">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11.832336660259674</v>
      </c>
      <c r="M561" s="235">
        <f t="shared" si="277"/>
        <v>0</v>
      </c>
      <c r="N561" s="216"/>
      <c r="O561" s="233" t="s">
        <v>186</v>
      </c>
      <c r="P561" s="234">
        <f t="shared" ref="P561:S562" si="278">P378*0.533</f>
        <v>10.84583712116401</v>
      </c>
      <c r="Q561" s="234">
        <f t="shared" si="278"/>
        <v>12.015512970418781</v>
      </c>
      <c r="R561" s="234">
        <f t="shared" si="278"/>
        <v>0</v>
      </c>
      <c r="S561" s="234">
        <f t="shared" si="278"/>
        <v>0</v>
      </c>
      <c r="T561" s="216"/>
      <c r="U561" s="233" t="s">
        <v>186</v>
      </c>
      <c r="V561" s="234">
        <f>V378*0.533</f>
        <v>11.416510874139322</v>
      </c>
      <c r="W561" s="234">
        <f>W378*0.533</f>
        <v>0</v>
      </c>
      <c r="X561" s="216"/>
      <c r="Y561" s="233" t="s">
        <v>186</v>
      </c>
      <c r="Z561" s="234">
        <f>Z378*0.533</f>
        <v>0</v>
      </c>
    </row>
    <row r="562" spans="1:26">
      <c r="A562" s="233" t="s">
        <v>187</v>
      </c>
      <c r="B562" s="234">
        <f>B379*0.533</f>
        <v>10.393475284630448</v>
      </c>
      <c r="C562" s="234">
        <f t="shared" ref="C562:M562" si="279">C379*0.533</f>
        <v>10.470450674713996</v>
      </c>
      <c r="D562" s="811">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11.786827493730739</v>
      </c>
      <c r="M562" s="235">
        <f t="shared" si="279"/>
        <v>0</v>
      </c>
      <c r="N562" s="216"/>
      <c r="O562" s="233" t="s">
        <v>187</v>
      </c>
      <c r="P562" s="234">
        <f t="shared" si="278"/>
        <v>10.737867057614775</v>
      </c>
      <c r="Q562" s="234">
        <f t="shared" si="278"/>
        <v>11.958414151594351</v>
      </c>
      <c r="R562" s="234">
        <f t="shared" si="278"/>
        <v>0</v>
      </c>
      <c r="S562" s="234">
        <f t="shared" si="278"/>
        <v>0</v>
      </c>
      <c r="T562" s="216"/>
      <c r="U562" s="233" t="s">
        <v>187</v>
      </c>
      <c r="V562" s="234">
        <f>V379*0.533</f>
        <v>11.334965585509105</v>
      </c>
      <c r="W562" s="234">
        <f>W379*0.533</f>
        <v>0</v>
      </c>
      <c r="X562" s="216"/>
      <c r="Y562" s="233" t="s">
        <v>187</v>
      </c>
      <c r="Z562" s="234">
        <f>Z379*0.533</f>
        <v>0</v>
      </c>
    </row>
    <row r="563" spans="1:26">
      <c r="A563" s="233" t="s">
        <v>188</v>
      </c>
      <c r="B563" s="234">
        <f>B380*0.533</f>
        <v>10.688684204855274</v>
      </c>
      <c r="C563" s="234">
        <f t="shared" ref="C563:K563" si="280">C380*0.521</f>
        <v>10.501578320915952</v>
      </c>
      <c r="D563" s="811">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12.174483279632199</v>
      </c>
      <c r="M563" s="235">
        <f>M380*0.521</f>
        <v>0</v>
      </c>
      <c r="N563" s="216"/>
      <c r="O563" s="233" t="s">
        <v>188</v>
      </c>
      <c r="P563" s="234">
        <f>P380*0.521</f>
        <v>10.609310296268509</v>
      </c>
      <c r="Q563" s="234">
        <f>Q380*0.521</f>
        <v>11.673463738370444</v>
      </c>
      <c r="R563" s="234">
        <f>R380*0.521</f>
        <v>0</v>
      </c>
      <c r="S563" s="234">
        <f>S380*0.521</f>
        <v>0</v>
      </c>
      <c r="T563" s="216"/>
      <c r="U563" s="233" t="s">
        <v>188</v>
      </c>
      <c r="V563" s="234">
        <f>V380*0.521</f>
        <v>11.126653121553852</v>
      </c>
      <c r="W563" s="234">
        <f>W380*0.521</f>
        <v>0</v>
      </c>
      <c r="X563" s="216"/>
      <c r="Y563" s="233" t="s">
        <v>188</v>
      </c>
      <c r="Z563" s="234">
        <f>Z380*0.521</f>
        <v>0</v>
      </c>
    </row>
    <row r="564" spans="1:26">
      <c r="A564" s="233" t="s">
        <v>71</v>
      </c>
      <c r="B564" s="234">
        <f>B381*0.521</f>
        <v>8.2173773041296023</v>
      </c>
      <c r="C564" s="234">
        <f t="shared" ref="C564:K564" si="281">C381*0.487</f>
        <v>8.1185815960576662</v>
      </c>
      <c r="D564" s="811">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9.966828251162859</v>
      </c>
      <c r="M564" s="235">
        <f>M381*0.487</f>
        <v>0</v>
      </c>
      <c r="N564" s="216"/>
      <c r="O564" s="233" t="s">
        <v>71</v>
      </c>
      <c r="P564" s="234">
        <f>P381*0.487</f>
        <v>8.3220810952990405</v>
      </c>
      <c r="Q564" s="234">
        <f>Q381*0.487</f>
        <v>9.8145175559987354</v>
      </c>
      <c r="R564" s="234">
        <f>R381*0.487</f>
        <v>0</v>
      </c>
      <c r="S564" s="234">
        <f>S381*0.487</f>
        <v>0</v>
      </c>
      <c r="T564" s="216"/>
      <c r="U564" s="233" t="s">
        <v>71</v>
      </c>
      <c r="V564" s="234">
        <f>V381*0.487</f>
        <v>9.0333521524029123</v>
      </c>
      <c r="W564" s="234">
        <f>W381*0.487</f>
        <v>0</v>
      </c>
      <c r="X564" s="216"/>
      <c r="Y564" s="233" t="s">
        <v>71</v>
      </c>
      <c r="Z564" s="234">
        <f>Z381*0.487</f>
        <v>0</v>
      </c>
    </row>
    <row r="565" spans="1:26" ht="13.5" thickBot="1">
      <c r="A565" s="241" t="s">
        <v>189</v>
      </c>
      <c r="B565" s="242">
        <f>B382*0.487</f>
        <v>9.1427237339550587</v>
      </c>
      <c r="C565" s="242">
        <f t="shared" ref="C565:K565" si="282">C382*0.518</f>
        <v>9.8760139880975828</v>
      </c>
      <c r="D565" s="812">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10.780404493820267</v>
      </c>
      <c r="M565" s="243">
        <f>M382*0.518</f>
        <v>0</v>
      </c>
      <c r="N565" s="216"/>
      <c r="O565" s="241" t="s">
        <v>189</v>
      </c>
      <c r="P565" s="242">
        <f>P382*0.518</f>
        <v>10.121015529035819</v>
      </c>
      <c r="Q565" s="242">
        <f>Q382*0.518</f>
        <v>11.436324674086563</v>
      </c>
      <c r="R565" s="242">
        <f>R382*0.518</f>
        <v>0</v>
      </c>
      <c r="S565" s="242">
        <f>S382*0.518</f>
        <v>0</v>
      </c>
      <c r="T565" s="216"/>
      <c r="U565" s="241" t="s">
        <v>189</v>
      </c>
      <c r="V565" s="242">
        <f>V382*0.518</f>
        <v>10.805724941758147</v>
      </c>
      <c r="W565" s="242">
        <f>W382*0.518</f>
        <v>0</v>
      </c>
      <c r="X565" s="216"/>
      <c r="Y565" s="241" t="s">
        <v>189</v>
      </c>
      <c r="Z565" s="242">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topLeftCell="A7" workbookViewId="0">
      <selection activeCell="V31" sqref="V31"/>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09" t="s">
        <v>355</v>
      </c>
      <c r="B4" s="1809"/>
      <c r="C4" s="1809"/>
      <c r="D4" s="1809"/>
      <c r="E4" s="1809"/>
      <c r="F4" s="1809"/>
      <c r="G4" s="1809"/>
      <c r="H4" s="1809"/>
      <c r="I4" s="1809"/>
      <c r="J4" s="1809"/>
      <c r="K4" s="1809"/>
      <c r="L4" s="1809"/>
      <c r="M4" s="1809"/>
      <c r="N4" s="1809"/>
    </row>
    <row r="6" spans="1:16" ht="16.5" thickBot="1">
      <c r="C6" s="644"/>
      <c r="E6" s="645"/>
      <c r="F6" s="646"/>
    </row>
    <row r="7" spans="1:16" ht="15.75" thickBot="1">
      <c r="A7" s="647" t="s">
        <v>288</v>
      </c>
      <c r="B7" s="648" t="s">
        <v>289</v>
      </c>
      <c r="C7" s="649" t="s">
        <v>290</v>
      </c>
      <c r="D7" s="649" t="s">
        <v>291</v>
      </c>
      <c r="E7" s="649" t="s">
        <v>292</v>
      </c>
      <c r="F7" s="649" t="s">
        <v>293</v>
      </c>
      <c r="G7" s="649" t="s">
        <v>294</v>
      </c>
      <c r="H7" s="649" t="s">
        <v>295</v>
      </c>
      <c r="I7" s="649" t="s">
        <v>296</v>
      </c>
      <c r="J7" s="649" t="s">
        <v>297</v>
      </c>
      <c r="K7" s="649" t="s">
        <v>298</v>
      </c>
      <c r="L7" s="649" t="s">
        <v>299</v>
      </c>
      <c r="M7" s="650" t="s">
        <v>300</v>
      </c>
    </row>
    <row r="8" spans="1:16" ht="16.5" thickBot="1">
      <c r="A8" s="651" t="s">
        <v>301</v>
      </c>
      <c r="B8" s="652"/>
      <c r="C8" s="652"/>
      <c r="D8" s="652"/>
      <c r="E8" s="652"/>
      <c r="F8" s="652"/>
      <c r="G8" s="652"/>
      <c r="H8" s="652"/>
      <c r="I8" s="652"/>
      <c r="J8" s="652"/>
      <c r="K8" s="652"/>
      <c r="L8" s="652"/>
      <c r="M8" s="653"/>
    </row>
    <row r="9" spans="1:16" ht="15.75">
      <c r="A9" s="714" t="s">
        <v>302</v>
      </c>
      <c r="B9" s="801">
        <v>10065.14920330695</v>
      </c>
      <c r="C9" s="716">
        <v>10080.396827870052</v>
      </c>
      <c r="D9" s="716">
        <v>10168.392423032492</v>
      </c>
      <c r="E9" s="716">
        <v>10383.660897394942</v>
      </c>
      <c r="F9" s="716">
        <v>10601.02602540495</v>
      </c>
      <c r="G9" s="716">
        <v>10681.538024962125</v>
      </c>
      <c r="H9" s="716">
        <v>10293.315596828763</v>
      </c>
      <c r="I9" s="716">
        <v>10595.183348072431</v>
      </c>
      <c r="J9" s="716">
        <v>10984.585741483217</v>
      </c>
      <c r="K9" s="716">
        <v>10966.946248088372</v>
      </c>
      <c r="L9" s="716">
        <v>11097.939953548594</v>
      </c>
      <c r="M9" s="717">
        <v>11146.365363995808</v>
      </c>
    </row>
    <row r="10" spans="1:16" ht="15.75">
      <c r="A10" s="654" t="s">
        <v>303</v>
      </c>
      <c r="B10" s="802">
        <v>11132.805994345952</v>
      </c>
      <c r="C10" s="673">
        <v>11233.336791819034</v>
      </c>
      <c r="D10" s="673">
        <v>11549.323679081062</v>
      </c>
      <c r="E10" s="673">
        <v>11779.076383839585</v>
      </c>
      <c r="F10" s="673">
        <v>11597.36140191531</v>
      </c>
      <c r="G10" s="673">
        <v>11706.808799822491</v>
      </c>
      <c r="H10" s="673">
        <v>11199.573228816986</v>
      </c>
      <c r="I10" s="673">
        <v>11073.620546924885</v>
      </c>
      <c r="J10" s="673">
        <v>10919.998910676999</v>
      </c>
      <c r="K10" s="673">
        <v>11083.771594849599</v>
      </c>
      <c r="L10" s="673">
        <v>10697.446356089269</v>
      </c>
      <c r="M10" s="674">
        <v>10922.845842494447</v>
      </c>
    </row>
    <row r="11" spans="1:16" ht="15.75">
      <c r="A11" s="654" t="s">
        <v>304</v>
      </c>
      <c r="B11" s="802">
        <v>10779.101139240223</v>
      </c>
      <c r="C11" s="673">
        <v>10525.243839466166</v>
      </c>
      <c r="D11" s="673">
        <v>10838.862022210526</v>
      </c>
      <c r="E11" s="673">
        <v>10900.833594134192</v>
      </c>
      <c r="F11" s="673">
        <v>10972.865021548203</v>
      </c>
      <c r="G11" s="673">
        <v>10778.598012388826</v>
      </c>
      <c r="H11" s="673">
        <v>10178.357608292003</v>
      </c>
      <c r="I11" s="673">
        <v>10258.950000000001</v>
      </c>
      <c r="J11" s="673">
        <v>10307.35</v>
      </c>
      <c r="K11" s="673">
        <v>10339.77</v>
      </c>
      <c r="L11" s="673">
        <v>10345.82</v>
      </c>
      <c r="M11" s="674">
        <v>10371.826999999999</v>
      </c>
    </row>
    <row r="12" spans="1:16" ht="15.75">
      <c r="A12" s="654">
        <v>2020</v>
      </c>
      <c r="B12" s="802">
        <v>10388.681</v>
      </c>
      <c r="C12" s="673">
        <v>10670.97</v>
      </c>
      <c r="D12" s="673">
        <v>10665.460999999999</v>
      </c>
      <c r="E12" s="673">
        <v>9957.9719999999998</v>
      </c>
      <c r="F12" s="673">
        <v>9862.2099999999991</v>
      </c>
      <c r="G12" s="673">
        <v>10291.19</v>
      </c>
      <c r="H12" s="673">
        <v>10302.44</v>
      </c>
      <c r="I12" s="673">
        <v>10213</v>
      </c>
      <c r="J12" s="673">
        <v>10437</v>
      </c>
      <c r="K12" s="673">
        <v>10396.290000000001</v>
      </c>
      <c r="L12" s="673">
        <v>10067</v>
      </c>
      <c r="M12" s="674">
        <v>10319.477999999999</v>
      </c>
    </row>
    <row r="13" spans="1:16" ht="15.75">
      <c r="A13" s="654">
        <v>2021</v>
      </c>
      <c r="B13" s="802">
        <v>10398</v>
      </c>
      <c r="C13" s="673">
        <v>10453.127</v>
      </c>
      <c r="D13" s="673">
        <v>10670.55</v>
      </c>
      <c r="E13" s="673">
        <v>10847</v>
      </c>
      <c r="F13" s="673">
        <v>11012</v>
      </c>
      <c r="G13" s="673">
        <v>11287.946</v>
      </c>
      <c r="H13" s="673">
        <v>11087.75</v>
      </c>
      <c r="I13" s="673">
        <v>11002.56</v>
      </c>
      <c r="J13" s="803">
        <v>11648.847</v>
      </c>
      <c r="K13" s="673">
        <v>12527.683999999999</v>
      </c>
      <c r="L13" s="673">
        <v>16637.236000000001</v>
      </c>
      <c r="M13" s="674">
        <v>16075.019</v>
      </c>
      <c r="N13"/>
      <c r="O13"/>
      <c r="P13"/>
    </row>
    <row r="14" spans="1:16" ht="16.5" thickBot="1">
      <c r="A14" s="655">
        <v>2022</v>
      </c>
      <c r="B14" s="804">
        <v>16598.108</v>
      </c>
      <c r="C14" s="676">
        <v>17069.535</v>
      </c>
      <c r="D14" s="676">
        <v>18605.55</v>
      </c>
      <c r="E14" s="676">
        <v>19717.2</v>
      </c>
      <c r="F14" s="676">
        <v>19727.75</v>
      </c>
      <c r="G14" s="676">
        <v>18956.47</v>
      </c>
      <c r="H14" s="676">
        <v>18594.900000000001</v>
      </c>
      <c r="I14" s="676">
        <v>18826.25</v>
      </c>
      <c r="J14" s="677">
        <v>18535.509999999998</v>
      </c>
      <c r="K14" s="676">
        <v>18496.41</v>
      </c>
      <c r="L14" s="676">
        <v>18400.75</v>
      </c>
      <c r="M14" s="678"/>
      <c r="N14"/>
      <c r="O14"/>
      <c r="P14"/>
    </row>
    <row r="15" spans="1:16" ht="16.5" thickBot="1">
      <c r="A15" s="651" t="s">
        <v>305</v>
      </c>
      <c r="B15" s="652"/>
      <c r="C15" s="652"/>
      <c r="D15" s="652"/>
      <c r="E15" s="652"/>
      <c r="F15" s="652"/>
      <c r="G15" s="652"/>
      <c r="H15" s="652"/>
      <c r="I15" s="652"/>
      <c r="J15" s="652"/>
      <c r="K15" s="652"/>
      <c r="L15" s="652"/>
      <c r="M15" s="653"/>
      <c r="N15"/>
      <c r="O15"/>
      <c r="P15"/>
    </row>
    <row r="16" spans="1:16" ht="15.75">
      <c r="A16" s="714" t="s">
        <v>302</v>
      </c>
      <c r="B16" s="715">
        <v>13077.710337994744</v>
      </c>
      <c r="C16" s="716">
        <v>12903.073525758837</v>
      </c>
      <c r="D16" s="716">
        <v>12698.931145933877</v>
      </c>
      <c r="E16" s="716">
        <v>12657.588856436963</v>
      </c>
      <c r="F16" s="716">
        <v>12717.112689021023</v>
      </c>
      <c r="G16" s="716">
        <v>12734.575070390658</v>
      </c>
      <c r="H16" s="716">
        <v>12584.73701594032</v>
      </c>
      <c r="I16" s="716">
        <v>12999.206672696655</v>
      </c>
      <c r="J16" s="716">
        <v>13326.129323653522</v>
      </c>
      <c r="K16" s="716">
        <v>13558.078274143218</v>
      </c>
      <c r="L16" s="716">
        <v>13767.296305638371</v>
      </c>
      <c r="M16" s="717">
        <v>13967.765524559227</v>
      </c>
      <c r="N16"/>
      <c r="O16"/>
      <c r="P16"/>
    </row>
    <row r="17" spans="1:18" ht="15.75">
      <c r="A17" s="654" t="s">
        <v>303</v>
      </c>
      <c r="B17" s="672">
        <v>13863.291293383541</v>
      </c>
      <c r="C17" s="673">
        <v>13743.276622380532</v>
      </c>
      <c r="D17" s="673">
        <v>13723.137993721932</v>
      </c>
      <c r="E17" s="673">
        <v>13676.483392698095</v>
      </c>
      <c r="F17" s="673">
        <v>13897.183799781353</v>
      </c>
      <c r="G17" s="673">
        <v>13819.293352302531</v>
      </c>
      <c r="H17" s="673">
        <v>13646.185847959312</v>
      </c>
      <c r="I17" s="673">
        <v>13665.272297680553</v>
      </c>
      <c r="J17" s="673">
        <v>13574.108658165709</v>
      </c>
      <c r="K17" s="673">
        <v>13788.120289112323</v>
      </c>
      <c r="L17" s="673">
        <v>13662.087019707555</v>
      </c>
      <c r="M17" s="674">
        <v>13626.144742652335</v>
      </c>
      <c r="N17"/>
      <c r="O17"/>
      <c r="P17"/>
    </row>
    <row r="18" spans="1:18" ht="15.75">
      <c r="A18" s="654" t="s">
        <v>304</v>
      </c>
      <c r="B18" s="672">
        <v>13645.090499529209</v>
      </c>
      <c r="C18" s="673">
        <v>13282.733991297373</v>
      </c>
      <c r="D18" s="673">
        <v>13143.170864206666</v>
      </c>
      <c r="E18" s="673">
        <v>12928.022364758031</v>
      </c>
      <c r="F18" s="673">
        <v>12944.684877391548</v>
      </c>
      <c r="G18" s="673">
        <v>12448.358236205486</v>
      </c>
      <c r="H18" s="673">
        <v>12124.260986050436</v>
      </c>
      <c r="I18" s="673">
        <v>12505.99</v>
      </c>
      <c r="J18" s="673">
        <v>12412.7</v>
      </c>
      <c r="K18" s="673">
        <v>12447.57</v>
      </c>
      <c r="L18" s="673">
        <v>12852.25</v>
      </c>
      <c r="M18" s="674">
        <v>12965.558000000001</v>
      </c>
    </row>
    <row r="19" spans="1:18" ht="15.75">
      <c r="A19" s="654">
        <v>2020</v>
      </c>
      <c r="B19" s="672">
        <v>12890.187</v>
      </c>
      <c r="C19" s="673">
        <v>12798.79</v>
      </c>
      <c r="D19" s="673">
        <v>12923.992</v>
      </c>
      <c r="E19" s="673">
        <v>12783.698</v>
      </c>
      <c r="F19" s="673">
        <v>12556.07</v>
      </c>
      <c r="G19" s="673">
        <v>12505.63</v>
      </c>
      <c r="H19" s="673">
        <v>12371</v>
      </c>
      <c r="I19" s="673">
        <v>12752</v>
      </c>
      <c r="J19" s="673">
        <v>13005</v>
      </c>
      <c r="K19" s="673">
        <v>13157.57</v>
      </c>
      <c r="L19" s="673">
        <v>13347.61</v>
      </c>
      <c r="M19" s="674">
        <v>13744.629000000001</v>
      </c>
    </row>
    <row r="20" spans="1:18" ht="15.75">
      <c r="A20" s="654">
        <v>2021</v>
      </c>
      <c r="B20" s="672">
        <v>13694</v>
      </c>
      <c r="C20" s="673">
        <v>13743.79</v>
      </c>
      <c r="D20" s="673">
        <v>13486.798000000001</v>
      </c>
      <c r="E20" s="673">
        <v>13623</v>
      </c>
      <c r="F20" s="673">
        <v>13728</v>
      </c>
      <c r="G20" s="673">
        <v>14111.507</v>
      </c>
      <c r="H20" s="673">
        <v>14366.423000000001</v>
      </c>
      <c r="I20" s="673">
        <v>14518.18</v>
      </c>
      <c r="J20" s="803">
        <v>15241.027</v>
      </c>
      <c r="K20" s="673">
        <v>16628.157999999999</v>
      </c>
      <c r="L20" s="673">
        <v>19714.106</v>
      </c>
      <c r="M20" s="674">
        <v>19026.96</v>
      </c>
    </row>
    <row r="21" spans="1:18" ht="16.5" thickBot="1">
      <c r="A21" s="655">
        <v>2022</v>
      </c>
      <c r="B21" s="675">
        <v>19163.422999999999</v>
      </c>
      <c r="C21" s="676">
        <v>19501.355</v>
      </c>
      <c r="D21" s="676">
        <v>20959.18</v>
      </c>
      <c r="E21" s="676">
        <v>22393.4</v>
      </c>
      <c r="F21" s="676">
        <v>22089.08</v>
      </c>
      <c r="G21" s="676">
        <v>21293.47</v>
      </c>
      <c r="H21" s="676">
        <v>21148.04</v>
      </c>
      <c r="I21" s="676">
        <v>21754.34</v>
      </c>
      <c r="J21" s="677">
        <v>21750.74</v>
      </c>
      <c r="K21" s="676">
        <v>21897.5</v>
      </c>
      <c r="L21" s="676">
        <v>21754.82</v>
      </c>
      <c r="M21" s="678"/>
    </row>
    <row r="22" spans="1:18">
      <c r="P22"/>
      <c r="Q22"/>
      <c r="R22"/>
    </row>
    <row r="23" spans="1:18" ht="15.75">
      <c r="A23" s="1809" t="s">
        <v>356</v>
      </c>
      <c r="B23" s="1809"/>
      <c r="C23" s="1809"/>
      <c r="D23" s="1809"/>
      <c r="E23" s="1809"/>
      <c r="F23" s="1809"/>
      <c r="G23" s="1809"/>
      <c r="H23" s="1809"/>
      <c r="I23" s="1809"/>
      <c r="J23" s="1809"/>
      <c r="K23" s="1809"/>
      <c r="L23" s="1809"/>
      <c r="M23" s="1809"/>
      <c r="N23" s="1809"/>
      <c r="P23"/>
      <c r="Q23"/>
      <c r="R23"/>
    </row>
    <row r="24" spans="1:18" ht="13.5" thickBot="1">
      <c r="P24"/>
      <c r="Q24"/>
      <c r="R24"/>
    </row>
    <row r="25" spans="1:18" ht="15.75" thickBot="1">
      <c r="A25" s="647" t="s">
        <v>288</v>
      </c>
      <c r="B25" s="648" t="s">
        <v>289</v>
      </c>
      <c r="C25" s="649" t="s">
        <v>290</v>
      </c>
      <c r="D25" s="649" t="s">
        <v>291</v>
      </c>
      <c r="E25" s="649" t="s">
        <v>292</v>
      </c>
      <c r="F25" s="649" t="s">
        <v>293</v>
      </c>
      <c r="G25" s="649" t="s">
        <v>294</v>
      </c>
      <c r="H25" s="649" t="s">
        <v>295</v>
      </c>
      <c r="I25" s="649" t="s">
        <v>296</v>
      </c>
      <c r="J25" s="649" t="s">
        <v>297</v>
      </c>
      <c r="K25" s="649" t="s">
        <v>298</v>
      </c>
      <c r="L25" s="649" t="s">
        <v>299</v>
      </c>
      <c r="M25" s="650" t="s">
        <v>300</v>
      </c>
    </row>
    <row r="26" spans="1:18" ht="16.5" thickBot="1">
      <c r="A26" s="656" t="s">
        <v>306</v>
      </c>
      <c r="B26" s="657"/>
      <c r="C26" s="657"/>
      <c r="D26" s="657"/>
      <c r="E26" s="657"/>
      <c r="F26" s="657"/>
      <c r="G26" s="657"/>
      <c r="H26" s="657"/>
      <c r="I26" s="657"/>
      <c r="J26" s="657"/>
      <c r="K26" s="657"/>
      <c r="L26" s="657"/>
      <c r="M26" s="658"/>
    </row>
    <row r="27" spans="1:18" ht="15.75">
      <c r="A27" s="714" t="s">
        <v>302</v>
      </c>
      <c r="B27" s="715">
        <v>27851.705456255884</v>
      </c>
      <c r="C27" s="716">
        <v>27123.64730249999</v>
      </c>
      <c r="D27" s="716">
        <v>26582.674622279141</v>
      </c>
      <c r="E27" s="716">
        <v>27784.630848493467</v>
      </c>
      <c r="F27" s="716">
        <v>29598.213320045077</v>
      </c>
      <c r="G27" s="716">
        <v>28787.621133339711</v>
      </c>
      <c r="H27" s="716">
        <v>29300.536472176766</v>
      </c>
      <c r="I27" s="716">
        <v>30504.441266437731</v>
      </c>
      <c r="J27" s="716">
        <v>30498.821648031102</v>
      </c>
      <c r="K27" s="716">
        <v>28648.548081830173</v>
      </c>
      <c r="L27" s="716">
        <v>27467.131642772347</v>
      </c>
      <c r="M27" s="717">
        <v>27778.199839529283</v>
      </c>
    </row>
    <row r="28" spans="1:18" ht="15.75">
      <c r="A28" s="654" t="s">
        <v>303</v>
      </c>
      <c r="B28" s="672">
        <v>25833.94075375775</v>
      </c>
      <c r="C28" s="673">
        <v>25340.374581887783</v>
      </c>
      <c r="D28" s="673">
        <v>26641.953903275295</v>
      </c>
      <c r="E28" s="673">
        <v>26658.495362448899</v>
      </c>
      <c r="F28" s="673">
        <v>28853.883794903919</v>
      </c>
      <c r="G28" s="673">
        <v>29543.034993483714</v>
      </c>
      <c r="H28" s="673">
        <v>28801.681986809574</v>
      </c>
      <c r="I28" s="673">
        <v>28392.787205244891</v>
      </c>
      <c r="J28" s="673">
        <v>28466.022011387158</v>
      </c>
      <c r="K28" s="673">
        <v>27616.704977122507</v>
      </c>
      <c r="L28" s="673">
        <v>26839.808929233062</v>
      </c>
      <c r="M28" s="674">
        <v>27141.214844955597</v>
      </c>
    </row>
    <row r="29" spans="1:18" ht="15.75">
      <c r="A29" s="654" t="s">
        <v>304</v>
      </c>
      <c r="B29" s="672">
        <v>25776.336953005964</v>
      </c>
      <c r="C29" s="673">
        <v>23649.071175292673</v>
      </c>
      <c r="D29" s="673">
        <v>24244.69587026758</v>
      </c>
      <c r="E29" s="673">
        <v>25502.655897270379</v>
      </c>
      <c r="F29" s="673">
        <v>25923.582065295945</v>
      </c>
      <c r="G29" s="673">
        <v>27055.720758505297</v>
      </c>
      <c r="H29" s="673">
        <v>29655.713761194031</v>
      </c>
      <c r="I29" s="673">
        <v>30642.32</v>
      </c>
      <c r="J29" s="673">
        <v>30399.279999999999</v>
      </c>
      <c r="K29" s="673">
        <v>31237.96</v>
      </c>
      <c r="L29" s="673">
        <v>24570.28</v>
      </c>
      <c r="M29" s="674">
        <v>24086.651999999998</v>
      </c>
    </row>
    <row r="30" spans="1:18" ht="15.75">
      <c r="A30" s="654">
        <v>2020</v>
      </c>
      <c r="B30" s="672">
        <v>24209.279999999999</v>
      </c>
      <c r="C30" s="673">
        <v>23642.53</v>
      </c>
      <c r="D30" s="673">
        <v>20911.437000000002</v>
      </c>
      <c r="E30" s="673">
        <v>17388.701000000001</v>
      </c>
      <c r="F30" s="673">
        <v>18760.21</v>
      </c>
      <c r="G30" s="673">
        <v>26428.68</v>
      </c>
      <c r="H30" s="673">
        <v>26919</v>
      </c>
      <c r="I30" s="673">
        <v>30003</v>
      </c>
      <c r="J30" s="673">
        <v>29393</v>
      </c>
      <c r="K30" s="673">
        <v>24818.12</v>
      </c>
      <c r="L30" s="673">
        <v>20329.59</v>
      </c>
      <c r="M30" s="674">
        <v>25794</v>
      </c>
    </row>
    <row r="31" spans="1:18" ht="15.75">
      <c r="A31" s="654">
        <v>2021</v>
      </c>
      <c r="B31" s="672">
        <v>26085</v>
      </c>
      <c r="C31" s="673">
        <v>23426.741999999998</v>
      </c>
      <c r="D31" s="673">
        <v>31132.74</v>
      </c>
      <c r="E31" s="673">
        <v>29199.13</v>
      </c>
      <c r="F31" s="673">
        <v>28211.43</v>
      </c>
      <c r="G31" s="673">
        <v>31559.022000000001</v>
      </c>
      <c r="H31" s="673">
        <v>32040.15</v>
      </c>
      <c r="I31" s="673">
        <v>33924.506000000001</v>
      </c>
      <c r="J31" s="803">
        <v>35372.811000000002</v>
      </c>
      <c r="K31" s="673">
        <v>38936.569000000003</v>
      </c>
      <c r="L31" s="673">
        <v>36206.178</v>
      </c>
      <c r="M31" s="674">
        <v>36018.209000000003</v>
      </c>
    </row>
    <row r="32" spans="1:18" ht="16.5" thickBot="1">
      <c r="A32" s="655">
        <v>2022</v>
      </c>
      <c r="B32" s="675">
        <v>36822.337</v>
      </c>
      <c r="C32" s="676">
        <v>38700.521000000001</v>
      </c>
      <c r="D32" s="676">
        <v>40156.949000000001</v>
      </c>
      <c r="E32" s="676">
        <v>46373.279999999999</v>
      </c>
      <c r="F32" s="676">
        <v>45073.696000000004</v>
      </c>
      <c r="G32" s="676">
        <v>47169.4</v>
      </c>
      <c r="H32" s="676">
        <v>44679.77</v>
      </c>
      <c r="I32" s="676">
        <v>48077.74</v>
      </c>
      <c r="J32" s="677">
        <v>47264.82</v>
      </c>
      <c r="K32" s="676">
        <v>45356.375</v>
      </c>
      <c r="L32" s="676">
        <v>43595.25</v>
      </c>
      <c r="M32" s="678"/>
    </row>
    <row r="33" spans="1:13" ht="16.5" thickBot="1">
      <c r="A33" s="651" t="s">
        <v>309</v>
      </c>
      <c r="B33" s="652"/>
      <c r="C33" s="652"/>
      <c r="D33" s="652"/>
      <c r="E33" s="652"/>
      <c r="F33" s="652"/>
      <c r="G33" s="652"/>
      <c r="H33" s="652"/>
      <c r="I33" s="652"/>
      <c r="J33" s="652"/>
      <c r="K33" s="652"/>
      <c r="L33" s="652"/>
      <c r="M33" s="653"/>
    </row>
    <row r="34" spans="1:13" ht="15.75">
      <c r="A34" s="714" t="s">
        <v>302</v>
      </c>
      <c r="B34" s="715">
        <v>21663.966949699432</v>
      </c>
      <c r="C34" s="716">
        <v>21525.397673001702</v>
      </c>
      <c r="D34" s="716">
        <v>21115.733438107225</v>
      </c>
      <c r="E34" s="716">
        <v>21302.128362253105</v>
      </c>
      <c r="F34" s="716">
        <v>21200.291742224468</v>
      </c>
      <c r="G34" s="716">
        <v>20822.118697379927</v>
      </c>
      <c r="H34" s="716">
        <v>20206.889065246851</v>
      </c>
      <c r="I34" s="716">
        <v>20948.119652057965</v>
      </c>
      <c r="J34" s="716">
        <v>21116.098043152244</v>
      </c>
      <c r="K34" s="716">
        <v>21873.281641223013</v>
      </c>
      <c r="L34" s="716">
        <v>21354.087891290288</v>
      </c>
      <c r="M34" s="717">
        <v>22297.314513329471</v>
      </c>
    </row>
    <row r="35" spans="1:13" ht="15.75">
      <c r="A35" s="654" t="s">
        <v>303</v>
      </c>
      <c r="B35" s="672">
        <v>21402.312901691836</v>
      </c>
      <c r="C35" s="673">
        <v>21211.519078437537</v>
      </c>
      <c r="D35" s="673">
        <v>21982.387355191033</v>
      </c>
      <c r="E35" s="673">
        <v>21460.556994517105</v>
      </c>
      <c r="F35" s="673">
        <v>22185.677427629282</v>
      </c>
      <c r="G35" s="673">
        <v>21834.028071648627</v>
      </c>
      <c r="H35" s="673">
        <v>21564.632920196203</v>
      </c>
      <c r="I35" s="673">
        <v>21295.617981644409</v>
      </c>
      <c r="J35" s="673">
        <v>20755.561440894948</v>
      </c>
      <c r="K35" s="673">
        <v>20670.700563797891</v>
      </c>
      <c r="L35" s="673">
        <v>21400.192230924309</v>
      </c>
      <c r="M35" s="674">
        <v>22220.298261284093</v>
      </c>
    </row>
    <row r="36" spans="1:13" ht="15.75">
      <c r="A36" s="654" t="s">
        <v>304</v>
      </c>
      <c r="B36" s="672">
        <v>21710.465139517379</v>
      </c>
      <c r="C36" s="673">
        <v>21462.727974698573</v>
      </c>
      <c r="D36" s="673">
        <v>21517.060154219016</v>
      </c>
      <c r="E36" s="673">
        <v>21946.164324302244</v>
      </c>
      <c r="F36" s="673">
        <v>21378.921701744526</v>
      </c>
      <c r="G36" s="673">
        <v>21331.314775808616</v>
      </c>
      <c r="H36" s="673">
        <v>20629.234211361087</v>
      </c>
      <c r="I36" s="673">
        <v>22365.58</v>
      </c>
      <c r="J36" s="673">
        <v>22334.37</v>
      </c>
      <c r="K36" s="673">
        <v>21397.7</v>
      </c>
      <c r="L36" s="673">
        <v>21495.15</v>
      </c>
      <c r="M36" s="674">
        <v>21850.143</v>
      </c>
    </row>
    <row r="37" spans="1:13" ht="15.75">
      <c r="A37" s="654">
        <v>2020</v>
      </c>
      <c r="B37" s="672">
        <v>21970.524000000001</v>
      </c>
      <c r="C37" s="673">
        <v>22113.47</v>
      </c>
      <c r="D37" s="673">
        <v>22176.83</v>
      </c>
      <c r="E37" s="673">
        <v>22601.621999999999</v>
      </c>
      <c r="F37" s="673">
        <v>21531.78</v>
      </c>
      <c r="G37" s="673">
        <v>22298.91</v>
      </c>
      <c r="H37" s="673">
        <v>22148</v>
      </c>
      <c r="I37" s="673">
        <v>21174</v>
      </c>
      <c r="J37" s="673">
        <v>21958.95</v>
      </c>
      <c r="K37" s="673">
        <v>22332.32</v>
      </c>
      <c r="L37" s="673">
        <v>22496.45</v>
      </c>
      <c r="M37" s="674">
        <v>24268.09</v>
      </c>
    </row>
    <row r="38" spans="1:13" ht="15.75">
      <c r="A38" s="654">
        <v>2021</v>
      </c>
      <c r="B38" s="672">
        <v>23537</v>
      </c>
      <c r="C38" s="673">
        <v>23987.297999999999</v>
      </c>
      <c r="D38" s="673">
        <v>25008.2</v>
      </c>
      <c r="E38" s="673">
        <v>25529.7</v>
      </c>
      <c r="F38" s="673">
        <v>26093.87</v>
      </c>
      <c r="G38" s="673">
        <v>26164.330999999998</v>
      </c>
      <c r="H38" s="673">
        <v>26081.738000000001</v>
      </c>
      <c r="I38" s="673">
        <v>26325.151999999998</v>
      </c>
      <c r="J38" s="803">
        <v>27717.081999999999</v>
      </c>
      <c r="K38" s="673">
        <v>29878.120999999999</v>
      </c>
      <c r="L38" s="673">
        <v>31911.654999999999</v>
      </c>
      <c r="M38" s="674">
        <v>33766.857000000004</v>
      </c>
    </row>
    <row r="39" spans="1:13" ht="16.5" thickBot="1">
      <c r="A39" s="655">
        <v>2022</v>
      </c>
      <c r="B39" s="675">
        <v>32528.581999999999</v>
      </c>
      <c r="C39" s="676">
        <v>33022.875999999997</v>
      </c>
      <c r="D39" s="676">
        <v>34617.415000000001</v>
      </c>
      <c r="E39" s="676">
        <v>37618</v>
      </c>
      <c r="F39" s="676">
        <v>37820.519999999997</v>
      </c>
      <c r="G39" s="676">
        <v>35596.400000000001</v>
      </c>
      <c r="H39" s="676">
        <v>34750.089999999997</v>
      </c>
      <c r="I39" s="676">
        <v>34986.65</v>
      </c>
      <c r="J39" s="677">
        <v>34782.400000000001</v>
      </c>
      <c r="K39" s="676">
        <v>34308.35</v>
      </c>
      <c r="L39" s="676">
        <v>34677.51</v>
      </c>
      <c r="M39" s="678"/>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0" workbookViewId="0">
      <selection activeCell="AA34" sqref="AA34:AA35"/>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4"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R31" sqref="R31"/>
    </sheetView>
  </sheetViews>
  <sheetFormatPr defaultRowHeight="15.75"/>
  <cols>
    <col min="1" max="1" width="20.42578125" style="1004" customWidth="1"/>
    <col min="2" max="2" width="11.5703125" style="1004" customWidth="1"/>
    <col min="3" max="3" width="13" style="1004" customWidth="1"/>
    <col min="4" max="4" width="12.140625" style="1004" customWidth="1"/>
    <col min="5" max="5" width="8.7109375" style="1004" customWidth="1"/>
    <col min="6" max="6" width="12.7109375" style="1004" customWidth="1"/>
    <col min="7" max="7" width="9.28515625" style="1004" customWidth="1"/>
    <col min="8" max="8" width="12" style="1004" customWidth="1"/>
    <col min="9" max="9" width="11.7109375" style="1004" customWidth="1"/>
    <col min="10" max="10" width="11.5703125" style="1004" bestFit="1" customWidth="1"/>
    <col min="11" max="11" width="12.42578125" style="1004" customWidth="1"/>
    <col min="12" max="16384" width="9.140625" style="1004"/>
  </cols>
  <sheetData>
    <row r="1" spans="1:11" ht="31.5" customHeight="1" thickBot="1">
      <c r="A1" s="1588" t="s">
        <v>63</v>
      </c>
      <c r="B1" s="1588"/>
      <c r="C1" s="1588"/>
      <c r="D1" s="1588"/>
      <c r="E1" s="1588"/>
      <c r="F1" s="1588"/>
      <c r="G1" s="1588"/>
      <c r="H1" s="1588"/>
      <c r="I1" s="1588"/>
      <c r="J1" s="1588"/>
      <c r="K1" s="1021"/>
    </row>
    <row r="2" spans="1:11" ht="16.5" thickBot="1">
      <c r="A2" s="1612" t="s">
        <v>273</v>
      </c>
      <c r="B2" s="1613"/>
      <c r="C2" s="1613"/>
      <c r="D2" s="1613"/>
      <c r="E2" s="1613"/>
      <c r="F2" s="1613"/>
      <c r="G2" s="1613"/>
      <c r="H2" s="1613"/>
      <c r="I2" s="1613"/>
      <c r="J2" s="1614"/>
    </row>
    <row r="3" spans="1:11" ht="32.25" thickBot="1">
      <c r="A3" s="1030"/>
      <c r="B3" s="1022"/>
      <c r="C3" s="1023" t="s">
        <v>59</v>
      </c>
      <c r="D3" s="1031"/>
      <c r="E3" s="1032"/>
      <c r="F3" s="1033" t="s">
        <v>262</v>
      </c>
      <c r="G3" s="1034" t="s">
        <v>263</v>
      </c>
      <c r="H3" s="1035" t="s">
        <v>66</v>
      </c>
      <c r="I3" s="1033" t="s">
        <v>264</v>
      </c>
      <c r="J3" s="1034" t="s">
        <v>265</v>
      </c>
    </row>
    <row r="4" spans="1:11" ht="31.5">
      <c r="A4" s="1036" t="s">
        <v>53</v>
      </c>
      <c r="B4" s="1037" t="s">
        <v>60</v>
      </c>
      <c r="C4" s="1038" t="s">
        <v>61</v>
      </c>
      <c r="D4" s="945" t="s">
        <v>62</v>
      </c>
      <c r="E4" s="1039" t="s">
        <v>67</v>
      </c>
      <c r="F4" s="1040" t="s">
        <v>55</v>
      </c>
      <c r="G4" s="1041" t="s">
        <v>49</v>
      </c>
      <c r="H4" s="1042" t="s">
        <v>68</v>
      </c>
      <c r="I4" s="1043" t="s">
        <v>50</v>
      </c>
      <c r="J4" s="910" t="s">
        <v>67</v>
      </c>
    </row>
    <row r="5" spans="1:11" ht="32.25" thickBot="1">
      <c r="A5" s="1044"/>
      <c r="B5" s="1045" t="s">
        <v>517</v>
      </c>
      <c r="C5" s="1046" t="s">
        <v>517</v>
      </c>
      <c r="D5" s="1046" t="s">
        <v>517</v>
      </c>
      <c r="E5" s="1047" t="s">
        <v>50</v>
      </c>
      <c r="F5" s="1012" t="s">
        <v>517</v>
      </c>
      <c r="G5" s="1048" t="s">
        <v>69</v>
      </c>
      <c r="H5" s="1049" t="s">
        <v>65</v>
      </c>
      <c r="I5" s="1012" t="s">
        <v>517</v>
      </c>
      <c r="J5" s="1050" t="s">
        <v>57</v>
      </c>
    </row>
    <row r="6" spans="1:11" ht="16.5" thickBot="1">
      <c r="A6" s="1024" t="s">
        <v>268</v>
      </c>
      <c r="B6" s="1115"/>
      <c r="C6" s="1115"/>
      <c r="D6" s="1115"/>
      <c r="E6" s="1115"/>
      <c r="F6" s="1115"/>
      <c r="G6" s="1115"/>
      <c r="H6" s="1115"/>
      <c r="I6" s="1025"/>
      <c r="J6" s="1026"/>
    </row>
    <row r="7" spans="1:11" ht="16.5" thickBot="1">
      <c r="A7" s="1051" t="s">
        <v>18</v>
      </c>
      <c r="B7" s="1052">
        <v>10.928169453406605</v>
      </c>
      <c r="C7" s="1053">
        <v>21096.852226653675</v>
      </c>
      <c r="D7" s="1133">
        <v>21518.78927118675</v>
      </c>
      <c r="E7" s="1054">
        <v>-0.75597743525843686</v>
      </c>
      <c r="F7" s="1055">
        <v>317.20783442469599</v>
      </c>
      <c r="G7" s="1054">
        <v>-0.15510201142196511</v>
      </c>
      <c r="H7" s="1054">
        <v>-4.0825482279048897</v>
      </c>
      <c r="I7" s="1054">
        <v>100</v>
      </c>
      <c r="J7" s="1056" t="s">
        <v>19</v>
      </c>
    </row>
    <row r="8" spans="1:11">
      <c r="A8" s="1057" t="s">
        <v>75</v>
      </c>
      <c r="B8" s="1058">
        <v>11.144465120973965</v>
      </c>
      <c r="C8" s="1059">
        <v>20676.18760848602</v>
      </c>
      <c r="D8" s="1134">
        <v>21089.71136065574</v>
      </c>
      <c r="E8" s="1060">
        <v>1.8570025022958681</v>
      </c>
      <c r="F8" s="1061">
        <v>271.11111111111109</v>
      </c>
      <c r="G8" s="1062">
        <v>8.4444444444444358</v>
      </c>
      <c r="H8" s="1062">
        <v>50</v>
      </c>
      <c r="I8" s="1063">
        <v>0.10523854069223575</v>
      </c>
      <c r="J8" s="1064">
        <v>3.7943789682814477E-2</v>
      </c>
    </row>
    <row r="9" spans="1:11">
      <c r="A9" s="1016" t="s">
        <v>76</v>
      </c>
      <c r="B9" s="1065">
        <v>11.754582935780423</v>
      </c>
      <c r="C9" s="1066">
        <v>22053.62652116402</v>
      </c>
      <c r="D9" s="1135">
        <v>22494.6990515873</v>
      </c>
      <c r="E9" s="1067">
        <v>-0.59937890344865163</v>
      </c>
      <c r="F9" s="1068">
        <v>345.67339252908761</v>
      </c>
      <c r="G9" s="1069">
        <v>-0.90461694633885803</v>
      </c>
      <c r="H9" s="1069">
        <v>5.3208642373427928</v>
      </c>
      <c r="I9" s="1069">
        <v>38.189897100093546</v>
      </c>
      <c r="J9" s="1070">
        <v>3.4097266200576613</v>
      </c>
    </row>
    <row r="10" spans="1:11">
      <c r="A10" s="1016" t="s">
        <v>77</v>
      </c>
      <c r="B10" s="1065">
        <v>11.577759446425926</v>
      </c>
      <c r="C10" s="1066">
        <v>21721.875134007365</v>
      </c>
      <c r="D10" s="1135">
        <v>22156.312636687511</v>
      </c>
      <c r="E10" s="1067">
        <v>-0.34428475533370378</v>
      </c>
      <c r="F10" s="1068">
        <v>400.42727272727274</v>
      </c>
      <c r="G10" s="1069">
        <v>-1.0350965389053384</v>
      </c>
      <c r="H10" s="1069">
        <v>12.598425196850393</v>
      </c>
      <c r="I10" s="1069">
        <v>8.3606173994387269</v>
      </c>
      <c r="J10" s="1070">
        <v>1.2385895842749761</v>
      </c>
    </row>
    <row r="11" spans="1:11">
      <c r="A11" s="1016" t="s">
        <v>78</v>
      </c>
      <c r="B11" s="1071" t="s">
        <v>73</v>
      </c>
      <c r="C11" s="1066" t="s">
        <v>73</v>
      </c>
      <c r="D11" s="1135" t="s">
        <v>73</v>
      </c>
      <c r="E11" s="1067" t="s">
        <v>73</v>
      </c>
      <c r="F11" s="1068" t="s">
        <v>73</v>
      </c>
      <c r="G11" s="1069" t="s">
        <v>73</v>
      </c>
      <c r="H11" s="1069" t="s">
        <v>73</v>
      </c>
      <c r="I11" s="1069" t="s">
        <v>73</v>
      </c>
      <c r="J11" s="1070" t="s">
        <v>73</v>
      </c>
    </row>
    <row r="12" spans="1:11">
      <c r="A12" s="1016" t="s">
        <v>71</v>
      </c>
      <c r="B12" s="1065">
        <v>8.9671142047070038</v>
      </c>
      <c r="C12" s="1066">
        <v>18412.965512745388</v>
      </c>
      <c r="D12" s="1135">
        <v>18781.224823000295</v>
      </c>
      <c r="E12" s="1067">
        <v>-5.0856718803653074</v>
      </c>
      <c r="F12" s="1068">
        <v>276.94254230617867</v>
      </c>
      <c r="G12" s="1069">
        <v>-2.9992353853739782</v>
      </c>
      <c r="H12" s="1069">
        <v>-17.899838449111471</v>
      </c>
      <c r="I12" s="1069">
        <v>29.712347988774557</v>
      </c>
      <c r="J12" s="1070">
        <v>-5.0005277402519148</v>
      </c>
    </row>
    <row r="13" spans="1:11" ht="16.5" thickBot="1">
      <c r="A13" s="1017" t="s">
        <v>79</v>
      </c>
      <c r="B13" s="1072">
        <v>11.48060216860414</v>
      </c>
      <c r="C13" s="1073">
        <v>22163.324649814942</v>
      </c>
      <c r="D13" s="1136">
        <v>22606.591142811241</v>
      </c>
      <c r="E13" s="1074">
        <v>0.38534040288318255</v>
      </c>
      <c r="F13" s="1075">
        <v>292.59554675903024</v>
      </c>
      <c r="G13" s="1076">
        <v>-8.596138787233229E-2</v>
      </c>
      <c r="H13" s="1076">
        <v>-2.7898027898027897</v>
      </c>
      <c r="I13" s="1076">
        <v>23.631898971000936</v>
      </c>
      <c r="J13" s="1077">
        <v>0.31426774623646736</v>
      </c>
    </row>
    <row r="14" spans="1:11" ht="16.5" thickBot="1">
      <c r="A14" s="1024" t="s">
        <v>266</v>
      </c>
      <c r="B14" s="1115"/>
      <c r="C14" s="1115"/>
      <c r="D14" s="1137"/>
      <c r="E14" s="1115"/>
      <c r="F14" s="1115"/>
      <c r="G14" s="1115"/>
      <c r="H14" s="1115"/>
      <c r="I14" s="1025"/>
      <c r="J14" s="1026"/>
    </row>
    <row r="15" spans="1:11" ht="16.5" thickBot="1">
      <c r="A15" s="1051" t="s">
        <v>18</v>
      </c>
      <c r="B15" s="1078">
        <v>10.744812011051659</v>
      </c>
      <c r="C15" s="1079">
        <v>20742.880330215557</v>
      </c>
      <c r="D15" s="1138">
        <v>21157.737936819867</v>
      </c>
      <c r="E15" s="1054">
        <v>-1.5071789761160679</v>
      </c>
      <c r="F15" s="1054">
        <v>315.06480755087034</v>
      </c>
      <c r="G15" s="1054">
        <v>0.56918361777991133</v>
      </c>
      <c r="H15" s="1054">
        <v>3.8309787450680921</v>
      </c>
      <c r="I15" s="1054">
        <v>100</v>
      </c>
      <c r="J15" s="1056" t="s">
        <v>19</v>
      </c>
    </row>
    <row r="16" spans="1:11">
      <c r="A16" s="1057" t="s">
        <v>75</v>
      </c>
      <c r="B16" s="1080">
        <v>10.954526038851185</v>
      </c>
      <c r="C16" s="1059">
        <v>20323.795990447466</v>
      </c>
      <c r="D16" s="1134">
        <v>20730.271910256415</v>
      </c>
      <c r="E16" s="1060">
        <v>-4.9170226220067645</v>
      </c>
      <c r="F16" s="1061">
        <v>207.97333333333336</v>
      </c>
      <c r="G16" s="1062">
        <v>-14.679794535182847</v>
      </c>
      <c r="H16" s="1062">
        <v>-6.25</v>
      </c>
      <c r="I16" s="1063">
        <v>0.18386859524393234</v>
      </c>
      <c r="J16" s="1064">
        <v>-1.9771470939089153E-2</v>
      </c>
    </row>
    <row r="17" spans="1:10">
      <c r="A17" s="1016" t="s">
        <v>76</v>
      </c>
      <c r="B17" s="1065">
        <v>11.626610461404434</v>
      </c>
      <c r="C17" s="1066">
        <v>21813.528070177174</v>
      </c>
      <c r="D17" s="1135">
        <v>22249.798631580717</v>
      </c>
      <c r="E17" s="1067">
        <v>-1.1551367524624661</v>
      </c>
      <c r="F17" s="1068">
        <v>346.47189922480618</v>
      </c>
      <c r="G17" s="1069">
        <v>-0.41618117583268749</v>
      </c>
      <c r="H17" s="1069">
        <v>-0.23201856148491878</v>
      </c>
      <c r="I17" s="1069">
        <v>31.625398381956359</v>
      </c>
      <c r="J17" s="1070">
        <v>-1.2879273148744943</v>
      </c>
    </row>
    <row r="18" spans="1:10">
      <c r="A18" s="1016" t="s">
        <v>77</v>
      </c>
      <c r="B18" s="1065">
        <v>11.746657401692877</v>
      </c>
      <c r="C18" s="1066">
        <v>22038.756851206148</v>
      </c>
      <c r="D18" s="1135">
        <v>22479.531988230272</v>
      </c>
      <c r="E18" s="1067">
        <v>1.9405541821184948E-2</v>
      </c>
      <c r="F18" s="1068">
        <v>393.87364485981311</v>
      </c>
      <c r="G18" s="1069">
        <v>3.0113222752756794</v>
      </c>
      <c r="H18" s="1069">
        <v>5.5226824457593686</v>
      </c>
      <c r="I18" s="1069">
        <v>6.5579798970335865</v>
      </c>
      <c r="J18" s="1070">
        <v>0.10513529985909287</v>
      </c>
    </row>
    <row r="19" spans="1:10">
      <c r="A19" s="1016" t="s">
        <v>78</v>
      </c>
      <c r="B19" s="1071" t="s">
        <v>73</v>
      </c>
      <c r="C19" s="1066" t="s">
        <v>200</v>
      </c>
      <c r="D19" s="1135" t="s">
        <v>200</v>
      </c>
      <c r="E19" s="1067" t="s">
        <v>73</v>
      </c>
      <c r="F19" s="1068" t="s">
        <v>200</v>
      </c>
      <c r="G19" s="1069" t="s">
        <v>73</v>
      </c>
      <c r="H19" s="1069" t="s">
        <v>73</v>
      </c>
      <c r="I19" s="1069" t="s">
        <v>73</v>
      </c>
      <c r="J19" s="1070" t="s">
        <v>73</v>
      </c>
    </row>
    <row r="20" spans="1:10">
      <c r="A20" s="1016" t="s">
        <v>71</v>
      </c>
      <c r="B20" s="1065">
        <v>9.1006703902767221</v>
      </c>
      <c r="C20" s="1066">
        <v>18687.208193586699</v>
      </c>
      <c r="D20" s="1135">
        <v>19060.952357458435</v>
      </c>
      <c r="E20" s="1067">
        <v>-1.9263226778431304</v>
      </c>
      <c r="F20" s="1068">
        <v>285.99461765671151</v>
      </c>
      <c r="G20" s="1069">
        <v>-0.47958071555501508</v>
      </c>
      <c r="H20" s="1069">
        <v>4.6359890109890109</v>
      </c>
      <c r="I20" s="1069">
        <v>37.349840647217455</v>
      </c>
      <c r="J20" s="1070">
        <v>0.28734860190753864</v>
      </c>
    </row>
    <row r="21" spans="1:10" ht="16.5" thickBot="1">
      <c r="A21" s="1017" t="s">
        <v>79</v>
      </c>
      <c r="B21" s="1072">
        <v>11.233945443074026</v>
      </c>
      <c r="C21" s="1073">
        <v>21687.153365007773</v>
      </c>
      <c r="D21" s="1136">
        <v>22120.896432307927</v>
      </c>
      <c r="E21" s="1074">
        <v>-2.1237096675037348</v>
      </c>
      <c r="F21" s="1075">
        <v>297.98327402135237</v>
      </c>
      <c r="G21" s="1076">
        <v>3.886397511563727</v>
      </c>
      <c r="H21" s="1076">
        <v>8.1958195819581956</v>
      </c>
      <c r="I21" s="1076">
        <v>24.111301789654327</v>
      </c>
      <c r="J21" s="1077">
        <v>0.97269926960850839</v>
      </c>
    </row>
    <row r="22" spans="1:10" ht="16.5" thickBot="1">
      <c r="A22" s="1024" t="s">
        <v>269</v>
      </c>
      <c r="B22" s="1115"/>
      <c r="C22" s="1115"/>
      <c r="D22" s="1137"/>
      <c r="E22" s="1115"/>
      <c r="F22" s="1115"/>
      <c r="G22" s="1115"/>
      <c r="H22" s="1115"/>
      <c r="I22" s="1025"/>
      <c r="J22" s="1026"/>
    </row>
    <row r="23" spans="1:10" ht="16.5" thickBot="1">
      <c r="A23" s="1051" t="s">
        <v>18</v>
      </c>
      <c r="B23" s="1078">
        <v>10.167217208413231</v>
      </c>
      <c r="C23" s="1079">
        <v>19627.832448674191</v>
      </c>
      <c r="D23" s="1138">
        <v>20020.389097647676</v>
      </c>
      <c r="E23" s="1054">
        <v>-1.9875258809667649</v>
      </c>
      <c r="F23" s="1054">
        <v>297.4696692776327</v>
      </c>
      <c r="G23" s="1054">
        <v>-0.48884186189932283</v>
      </c>
      <c r="H23" s="1054">
        <v>-10.930232558139535</v>
      </c>
      <c r="I23" s="1054">
        <v>100</v>
      </c>
      <c r="J23" s="1056" t="s">
        <v>19</v>
      </c>
    </row>
    <row r="24" spans="1:10">
      <c r="A24" s="1057" t="s">
        <v>75</v>
      </c>
      <c r="B24" s="1058" t="s">
        <v>73</v>
      </c>
      <c r="C24" s="1059" t="s">
        <v>73</v>
      </c>
      <c r="D24" s="1134" t="s">
        <v>73</v>
      </c>
      <c r="E24" s="1060" t="s">
        <v>73</v>
      </c>
      <c r="F24" s="1061" t="s">
        <v>73</v>
      </c>
      <c r="G24" s="1062" t="s">
        <v>73</v>
      </c>
      <c r="H24" s="1063" t="s">
        <v>73</v>
      </c>
      <c r="I24" s="1063" t="s">
        <v>73</v>
      </c>
      <c r="J24" s="1081" t="s">
        <v>73</v>
      </c>
    </row>
    <row r="25" spans="1:10">
      <c r="A25" s="1016" t="s">
        <v>76</v>
      </c>
      <c r="B25" s="1071">
        <v>11.333812915952196</v>
      </c>
      <c r="C25" s="1066">
        <v>21264.189335745206</v>
      </c>
      <c r="D25" s="1135">
        <v>21689.473122460109</v>
      </c>
      <c r="E25" s="1067">
        <v>-0.96435135664497817</v>
      </c>
      <c r="F25" s="1068">
        <v>341.88414918414924</v>
      </c>
      <c r="G25" s="1069">
        <v>0.39356916115321822</v>
      </c>
      <c r="H25" s="1069">
        <v>-15.217391304347828</v>
      </c>
      <c r="I25" s="1082">
        <v>18.668407310704961</v>
      </c>
      <c r="J25" s="1083">
        <v>-0.94399579007023249</v>
      </c>
    </row>
    <row r="26" spans="1:10">
      <c r="A26" s="1016" t="s">
        <v>77</v>
      </c>
      <c r="B26" s="1065">
        <v>11.35124320180525</v>
      </c>
      <c r="C26" s="1066">
        <v>21296.891560610224</v>
      </c>
      <c r="D26" s="1135">
        <v>21722.82939182243</v>
      </c>
      <c r="E26" s="1067">
        <v>-0.98678172344879644</v>
      </c>
      <c r="F26" s="1068">
        <v>392.64954128440371</v>
      </c>
      <c r="G26" s="1069">
        <v>0.96004119960579992</v>
      </c>
      <c r="H26" s="1069">
        <v>-28.289473684210524</v>
      </c>
      <c r="I26" s="1069">
        <v>4.7432550043516102</v>
      </c>
      <c r="J26" s="1070">
        <v>-1.1482178638654439</v>
      </c>
    </row>
    <row r="27" spans="1:10">
      <c r="A27" s="1016" t="s">
        <v>78</v>
      </c>
      <c r="B27" s="1071" t="s">
        <v>73</v>
      </c>
      <c r="C27" s="1066" t="s">
        <v>73</v>
      </c>
      <c r="D27" s="1135" t="s">
        <v>73</v>
      </c>
      <c r="E27" s="1067" t="s">
        <v>73</v>
      </c>
      <c r="F27" s="1068" t="s">
        <v>73</v>
      </c>
      <c r="G27" s="1069" t="s">
        <v>73</v>
      </c>
      <c r="H27" s="1069" t="s">
        <v>73</v>
      </c>
      <c r="I27" s="1069" t="s">
        <v>73</v>
      </c>
      <c r="J27" s="1070" t="s">
        <v>73</v>
      </c>
    </row>
    <row r="28" spans="1:10">
      <c r="A28" s="1016" t="s">
        <v>71</v>
      </c>
      <c r="B28" s="1071">
        <v>8.9454953214646125</v>
      </c>
      <c r="C28" s="1066">
        <v>18368.573555368814</v>
      </c>
      <c r="D28" s="1135">
        <v>18735.945026476191</v>
      </c>
      <c r="E28" s="1067">
        <v>-2.5554891807440789</v>
      </c>
      <c r="F28" s="1068">
        <v>276.31323308270674</v>
      </c>
      <c r="G28" s="1069">
        <v>-0.45125175800579553</v>
      </c>
      <c r="H28" s="1069">
        <v>-8.9041095890410951</v>
      </c>
      <c r="I28" s="1069">
        <v>57.876414273281121</v>
      </c>
      <c r="J28" s="1070">
        <v>1.2872669864594144</v>
      </c>
    </row>
    <row r="29" spans="1:10" ht="16.5" thickBot="1">
      <c r="A29" s="1017" t="s">
        <v>79</v>
      </c>
      <c r="B29" s="1072">
        <v>10.786402761571134</v>
      </c>
      <c r="C29" s="1073">
        <v>20823.171354384431</v>
      </c>
      <c r="D29" s="1136">
        <v>21239.634781472119</v>
      </c>
      <c r="E29" s="1074">
        <v>-1.1425646547054604</v>
      </c>
      <c r="F29" s="1075">
        <v>294.46883720930236</v>
      </c>
      <c r="G29" s="1076">
        <v>1.099169393862234</v>
      </c>
      <c r="H29" s="1076">
        <v>-6.9264069264069263</v>
      </c>
      <c r="I29" s="1076">
        <v>18.711923411662315</v>
      </c>
      <c r="J29" s="1077">
        <v>0.80494666747626908</v>
      </c>
    </row>
    <row r="30" spans="1:10">
      <c r="A30" s="1084" t="s">
        <v>354</v>
      </c>
    </row>
    <row r="31" spans="1:10">
      <c r="A31" s="1020" t="s">
        <v>253</v>
      </c>
    </row>
    <row r="32" spans="1:10" ht="16.5" thickBot="1">
      <c r="A32" s="1085" t="s">
        <v>41</v>
      </c>
      <c r="B32" s="1086"/>
    </row>
    <row r="33" spans="1:8" ht="16.5" thickBot="1">
      <c r="A33" s="1087" t="s">
        <v>39</v>
      </c>
      <c r="B33" s="1600" t="s">
        <v>40</v>
      </c>
      <c r="C33" s="1601"/>
      <c r="D33" s="1601"/>
      <c r="E33" s="1601"/>
      <c r="F33" s="1601"/>
      <c r="G33" s="1601"/>
      <c r="H33" s="1602"/>
    </row>
    <row r="34" spans="1:8">
      <c r="A34" s="1027" t="s">
        <v>43</v>
      </c>
      <c r="B34" s="1606" t="s">
        <v>44</v>
      </c>
      <c r="C34" s="1607"/>
      <c r="D34" s="1607"/>
      <c r="E34" s="1607"/>
      <c r="F34" s="1607"/>
      <c r="G34" s="1607"/>
      <c r="H34" s="1608"/>
    </row>
    <row r="35" spans="1:8">
      <c r="A35" s="1028" t="s">
        <v>45</v>
      </c>
      <c r="B35" s="1603" t="s">
        <v>46</v>
      </c>
      <c r="C35" s="1604"/>
      <c r="D35" s="1604"/>
      <c r="E35" s="1604"/>
      <c r="F35" s="1604"/>
      <c r="G35" s="1604"/>
      <c r="H35" s="1605"/>
    </row>
    <row r="36" spans="1:8" ht="16.5" thickBot="1">
      <c r="A36" s="1029" t="s">
        <v>47</v>
      </c>
      <c r="B36" s="1609" t="s">
        <v>42</v>
      </c>
      <c r="C36" s="1610"/>
      <c r="D36" s="1610"/>
      <c r="E36" s="1610"/>
      <c r="F36" s="1610"/>
      <c r="G36" s="1610"/>
      <c r="H36" s="1611"/>
    </row>
    <row r="37" spans="1:8">
      <c r="A37" s="1599"/>
      <c r="B37" s="1599"/>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25" sqref="P25"/>
    </sheetView>
  </sheetViews>
  <sheetFormatPr defaultRowHeight="12.75"/>
  <cols>
    <col min="1" max="1" width="20.140625" style="3" customWidth="1"/>
    <col min="2" max="2" width="10" style="3" customWidth="1"/>
    <col min="3" max="3" width="10.7109375" style="3" customWidth="1"/>
    <col min="4" max="4" width="9.7109375" style="3" customWidth="1"/>
    <col min="5" max="5" width="11.42578125" style="3" customWidth="1"/>
    <col min="6" max="6" width="12.140625" style="3" customWidth="1"/>
    <col min="7" max="7" width="11.28515625" style="3" customWidth="1"/>
    <col min="8" max="8" width="10.7109375" style="3" customWidth="1"/>
    <col min="9" max="9" width="10.42578125" style="3" customWidth="1"/>
    <col min="10" max="10" width="9.140625" style="3"/>
    <col min="11" max="11" width="10.28515625" style="3" customWidth="1"/>
    <col min="12" max="12" width="10.42578125" style="3" customWidth="1"/>
    <col min="13" max="256" width="9.140625" style="3"/>
    <col min="257" max="257" width="20.140625" style="3" customWidth="1"/>
    <col min="258" max="258" width="10" style="3" customWidth="1"/>
    <col min="259" max="259" width="10.7109375" style="3" customWidth="1"/>
    <col min="260" max="260" width="9.7109375" style="3" customWidth="1"/>
    <col min="261" max="261" width="11.42578125" style="3" customWidth="1"/>
    <col min="262" max="262" width="12.140625" style="3" customWidth="1"/>
    <col min="263" max="263" width="11.28515625" style="3" customWidth="1"/>
    <col min="264" max="264" width="10.7109375" style="3" customWidth="1"/>
    <col min="265" max="265" width="10.42578125" style="3" customWidth="1"/>
    <col min="266" max="266" width="9.140625" style="3"/>
    <col min="267" max="267" width="10.28515625" style="3" customWidth="1"/>
    <col min="268" max="268" width="10.42578125" style="3" customWidth="1"/>
    <col min="269" max="512" width="9.140625" style="3"/>
    <col min="513" max="513" width="20.140625" style="3" customWidth="1"/>
    <col min="514" max="514" width="10" style="3" customWidth="1"/>
    <col min="515" max="515" width="10.7109375" style="3" customWidth="1"/>
    <col min="516" max="516" width="9.7109375" style="3" customWidth="1"/>
    <col min="517" max="517" width="11.42578125" style="3" customWidth="1"/>
    <col min="518" max="518" width="12.140625" style="3" customWidth="1"/>
    <col min="519" max="519" width="11.28515625" style="3" customWidth="1"/>
    <col min="520" max="520" width="10.7109375" style="3" customWidth="1"/>
    <col min="521" max="521" width="10.42578125" style="3" customWidth="1"/>
    <col min="522" max="522" width="9.140625" style="3"/>
    <col min="523" max="523" width="10.28515625" style="3" customWidth="1"/>
    <col min="524" max="524" width="10.42578125" style="3" customWidth="1"/>
    <col min="525" max="768" width="9.140625" style="3"/>
    <col min="769" max="769" width="20.140625" style="3" customWidth="1"/>
    <col min="770" max="770" width="10" style="3" customWidth="1"/>
    <col min="771" max="771" width="10.7109375" style="3" customWidth="1"/>
    <col min="772" max="772" width="9.7109375" style="3" customWidth="1"/>
    <col min="773" max="773" width="11.42578125" style="3" customWidth="1"/>
    <col min="774" max="774" width="12.140625" style="3" customWidth="1"/>
    <col min="775" max="775" width="11.28515625" style="3" customWidth="1"/>
    <col min="776" max="776" width="10.7109375" style="3" customWidth="1"/>
    <col min="777" max="777" width="10.42578125" style="3" customWidth="1"/>
    <col min="778" max="778" width="9.140625" style="3"/>
    <col min="779" max="779" width="10.28515625" style="3" customWidth="1"/>
    <col min="780" max="780" width="10.42578125" style="3" customWidth="1"/>
    <col min="781" max="1024" width="9.140625" style="3"/>
    <col min="1025" max="1025" width="20.140625" style="3" customWidth="1"/>
    <col min="1026" max="1026" width="10" style="3" customWidth="1"/>
    <col min="1027" max="1027" width="10.7109375" style="3" customWidth="1"/>
    <col min="1028" max="1028" width="9.7109375" style="3" customWidth="1"/>
    <col min="1029" max="1029" width="11.42578125" style="3" customWidth="1"/>
    <col min="1030" max="1030" width="12.140625" style="3" customWidth="1"/>
    <col min="1031" max="1031" width="11.28515625" style="3" customWidth="1"/>
    <col min="1032" max="1032" width="10.7109375" style="3" customWidth="1"/>
    <col min="1033" max="1033" width="10.42578125" style="3" customWidth="1"/>
    <col min="1034" max="1034" width="9.140625" style="3"/>
    <col min="1035" max="1035" width="10.28515625" style="3" customWidth="1"/>
    <col min="1036" max="1036" width="10.42578125" style="3" customWidth="1"/>
    <col min="1037" max="1280" width="9.140625" style="3"/>
    <col min="1281" max="1281" width="20.140625" style="3" customWidth="1"/>
    <col min="1282" max="1282" width="10" style="3" customWidth="1"/>
    <col min="1283" max="1283" width="10.7109375" style="3" customWidth="1"/>
    <col min="1284" max="1284" width="9.7109375" style="3" customWidth="1"/>
    <col min="1285" max="1285" width="11.42578125" style="3" customWidth="1"/>
    <col min="1286" max="1286" width="12.140625" style="3" customWidth="1"/>
    <col min="1287" max="1287" width="11.28515625" style="3" customWidth="1"/>
    <col min="1288" max="1288" width="10.7109375" style="3" customWidth="1"/>
    <col min="1289" max="1289" width="10.42578125" style="3" customWidth="1"/>
    <col min="1290" max="1290" width="9.140625" style="3"/>
    <col min="1291" max="1291" width="10.28515625" style="3" customWidth="1"/>
    <col min="1292" max="1292" width="10.42578125" style="3" customWidth="1"/>
    <col min="1293" max="1536" width="9.140625" style="3"/>
    <col min="1537" max="1537" width="20.140625" style="3" customWidth="1"/>
    <col min="1538" max="1538" width="10" style="3" customWidth="1"/>
    <col min="1539" max="1539" width="10.7109375" style="3" customWidth="1"/>
    <col min="1540" max="1540" width="9.7109375" style="3" customWidth="1"/>
    <col min="1541" max="1541" width="11.42578125" style="3" customWidth="1"/>
    <col min="1542" max="1542" width="12.140625" style="3" customWidth="1"/>
    <col min="1543" max="1543" width="11.28515625" style="3" customWidth="1"/>
    <col min="1544" max="1544" width="10.7109375" style="3" customWidth="1"/>
    <col min="1545" max="1545" width="10.42578125" style="3" customWidth="1"/>
    <col min="1546" max="1546" width="9.140625" style="3"/>
    <col min="1547" max="1547" width="10.28515625" style="3" customWidth="1"/>
    <col min="1548" max="1548" width="10.42578125" style="3" customWidth="1"/>
    <col min="1549" max="1792" width="9.140625" style="3"/>
    <col min="1793" max="1793" width="20.140625" style="3" customWidth="1"/>
    <col min="1794" max="1794" width="10" style="3" customWidth="1"/>
    <col min="1795" max="1795" width="10.7109375" style="3" customWidth="1"/>
    <col min="1796" max="1796" width="9.7109375" style="3" customWidth="1"/>
    <col min="1797" max="1797" width="11.42578125" style="3" customWidth="1"/>
    <col min="1798" max="1798" width="12.140625" style="3" customWidth="1"/>
    <col min="1799" max="1799" width="11.28515625" style="3" customWidth="1"/>
    <col min="1800" max="1800" width="10.7109375" style="3" customWidth="1"/>
    <col min="1801" max="1801" width="10.42578125" style="3" customWidth="1"/>
    <col min="1802" max="1802" width="9.140625" style="3"/>
    <col min="1803" max="1803" width="10.28515625" style="3" customWidth="1"/>
    <col min="1804" max="1804" width="10.42578125" style="3" customWidth="1"/>
    <col min="1805" max="2048" width="9.140625" style="3"/>
    <col min="2049" max="2049" width="20.140625" style="3" customWidth="1"/>
    <col min="2050" max="2050" width="10" style="3" customWidth="1"/>
    <col min="2051" max="2051" width="10.7109375" style="3" customWidth="1"/>
    <col min="2052" max="2052" width="9.7109375" style="3" customWidth="1"/>
    <col min="2053" max="2053" width="11.42578125" style="3" customWidth="1"/>
    <col min="2054" max="2054" width="12.140625" style="3" customWidth="1"/>
    <col min="2055" max="2055" width="11.28515625" style="3" customWidth="1"/>
    <col min="2056" max="2056" width="10.7109375" style="3" customWidth="1"/>
    <col min="2057" max="2057" width="10.42578125" style="3" customWidth="1"/>
    <col min="2058" max="2058" width="9.140625" style="3"/>
    <col min="2059" max="2059" width="10.28515625" style="3" customWidth="1"/>
    <col min="2060" max="2060" width="10.42578125" style="3" customWidth="1"/>
    <col min="2061" max="2304" width="9.140625" style="3"/>
    <col min="2305" max="2305" width="20.140625" style="3" customWidth="1"/>
    <col min="2306" max="2306" width="10" style="3" customWidth="1"/>
    <col min="2307" max="2307" width="10.7109375" style="3" customWidth="1"/>
    <col min="2308" max="2308" width="9.7109375" style="3" customWidth="1"/>
    <col min="2309" max="2309" width="11.42578125" style="3" customWidth="1"/>
    <col min="2310" max="2310" width="12.140625" style="3" customWidth="1"/>
    <col min="2311" max="2311" width="11.28515625" style="3" customWidth="1"/>
    <col min="2312" max="2312" width="10.7109375" style="3" customWidth="1"/>
    <col min="2313" max="2313" width="10.42578125" style="3" customWidth="1"/>
    <col min="2314" max="2314" width="9.140625" style="3"/>
    <col min="2315" max="2315" width="10.28515625" style="3" customWidth="1"/>
    <col min="2316" max="2316" width="10.42578125" style="3" customWidth="1"/>
    <col min="2317" max="2560" width="9.140625" style="3"/>
    <col min="2561" max="2561" width="20.140625" style="3" customWidth="1"/>
    <col min="2562" max="2562" width="10" style="3" customWidth="1"/>
    <col min="2563" max="2563" width="10.7109375" style="3" customWidth="1"/>
    <col min="2564" max="2564" width="9.7109375" style="3" customWidth="1"/>
    <col min="2565" max="2565" width="11.42578125" style="3" customWidth="1"/>
    <col min="2566" max="2566" width="12.140625" style="3" customWidth="1"/>
    <col min="2567" max="2567" width="11.28515625" style="3" customWidth="1"/>
    <col min="2568" max="2568" width="10.7109375" style="3" customWidth="1"/>
    <col min="2569" max="2569" width="10.42578125" style="3" customWidth="1"/>
    <col min="2570" max="2570" width="9.140625" style="3"/>
    <col min="2571" max="2571" width="10.28515625" style="3" customWidth="1"/>
    <col min="2572" max="2572" width="10.42578125" style="3" customWidth="1"/>
    <col min="2573" max="2816" width="9.140625" style="3"/>
    <col min="2817" max="2817" width="20.140625" style="3" customWidth="1"/>
    <col min="2818" max="2818" width="10" style="3" customWidth="1"/>
    <col min="2819" max="2819" width="10.7109375" style="3" customWidth="1"/>
    <col min="2820" max="2820" width="9.7109375" style="3" customWidth="1"/>
    <col min="2821" max="2821" width="11.42578125" style="3" customWidth="1"/>
    <col min="2822" max="2822" width="12.140625" style="3" customWidth="1"/>
    <col min="2823" max="2823" width="11.28515625" style="3" customWidth="1"/>
    <col min="2824" max="2824" width="10.7109375" style="3" customWidth="1"/>
    <col min="2825" max="2825" width="10.42578125" style="3" customWidth="1"/>
    <col min="2826" max="2826" width="9.140625" style="3"/>
    <col min="2827" max="2827" width="10.28515625" style="3" customWidth="1"/>
    <col min="2828" max="2828" width="10.42578125" style="3" customWidth="1"/>
    <col min="2829" max="3072" width="9.140625" style="3"/>
    <col min="3073" max="3073" width="20.140625" style="3" customWidth="1"/>
    <col min="3074" max="3074" width="10" style="3" customWidth="1"/>
    <col min="3075" max="3075" width="10.7109375" style="3" customWidth="1"/>
    <col min="3076" max="3076" width="9.7109375" style="3" customWidth="1"/>
    <col min="3077" max="3077" width="11.42578125" style="3" customWidth="1"/>
    <col min="3078" max="3078" width="12.140625" style="3" customWidth="1"/>
    <col min="3079" max="3079" width="11.28515625" style="3" customWidth="1"/>
    <col min="3080" max="3080" width="10.7109375" style="3" customWidth="1"/>
    <col min="3081" max="3081" width="10.42578125" style="3" customWidth="1"/>
    <col min="3082" max="3082" width="9.140625" style="3"/>
    <col min="3083" max="3083" width="10.28515625" style="3" customWidth="1"/>
    <col min="3084" max="3084" width="10.42578125" style="3" customWidth="1"/>
    <col min="3085" max="3328" width="9.140625" style="3"/>
    <col min="3329" max="3329" width="20.140625" style="3" customWidth="1"/>
    <col min="3330" max="3330" width="10" style="3" customWidth="1"/>
    <col min="3331" max="3331" width="10.7109375" style="3" customWidth="1"/>
    <col min="3332" max="3332" width="9.7109375" style="3" customWidth="1"/>
    <col min="3333" max="3333" width="11.42578125" style="3" customWidth="1"/>
    <col min="3334" max="3334" width="12.140625" style="3" customWidth="1"/>
    <col min="3335" max="3335" width="11.28515625" style="3" customWidth="1"/>
    <col min="3336" max="3336" width="10.7109375" style="3" customWidth="1"/>
    <col min="3337" max="3337" width="10.42578125" style="3" customWidth="1"/>
    <col min="3338" max="3338" width="9.140625" style="3"/>
    <col min="3339" max="3339" width="10.28515625" style="3" customWidth="1"/>
    <col min="3340" max="3340" width="10.42578125" style="3" customWidth="1"/>
    <col min="3341" max="3584" width="9.140625" style="3"/>
    <col min="3585" max="3585" width="20.140625" style="3" customWidth="1"/>
    <col min="3586" max="3586" width="10" style="3" customWidth="1"/>
    <col min="3587" max="3587" width="10.7109375" style="3" customWidth="1"/>
    <col min="3588" max="3588" width="9.7109375" style="3" customWidth="1"/>
    <col min="3589" max="3589" width="11.42578125" style="3" customWidth="1"/>
    <col min="3590" max="3590" width="12.140625" style="3" customWidth="1"/>
    <col min="3591" max="3591" width="11.28515625" style="3" customWidth="1"/>
    <col min="3592" max="3592" width="10.7109375" style="3" customWidth="1"/>
    <col min="3593" max="3593" width="10.42578125" style="3" customWidth="1"/>
    <col min="3594" max="3594" width="9.140625" style="3"/>
    <col min="3595" max="3595" width="10.28515625" style="3" customWidth="1"/>
    <col min="3596" max="3596" width="10.42578125" style="3" customWidth="1"/>
    <col min="3597" max="3840" width="9.140625" style="3"/>
    <col min="3841" max="3841" width="20.140625" style="3" customWidth="1"/>
    <col min="3842" max="3842" width="10" style="3" customWidth="1"/>
    <col min="3843" max="3843" width="10.7109375" style="3" customWidth="1"/>
    <col min="3844" max="3844" width="9.7109375" style="3" customWidth="1"/>
    <col min="3845" max="3845" width="11.42578125" style="3" customWidth="1"/>
    <col min="3846" max="3846" width="12.140625" style="3" customWidth="1"/>
    <col min="3847" max="3847" width="11.28515625" style="3" customWidth="1"/>
    <col min="3848" max="3848" width="10.7109375" style="3" customWidth="1"/>
    <col min="3849" max="3849" width="10.42578125" style="3" customWidth="1"/>
    <col min="3850" max="3850" width="9.140625" style="3"/>
    <col min="3851" max="3851" width="10.28515625" style="3" customWidth="1"/>
    <col min="3852" max="3852" width="10.42578125" style="3" customWidth="1"/>
    <col min="3853" max="4096" width="9.140625" style="3"/>
    <col min="4097" max="4097" width="20.140625" style="3" customWidth="1"/>
    <col min="4098" max="4098" width="10" style="3" customWidth="1"/>
    <col min="4099" max="4099" width="10.7109375" style="3" customWidth="1"/>
    <col min="4100" max="4100" width="9.7109375" style="3" customWidth="1"/>
    <col min="4101" max="4101" width="11.42578125" style="3" customWidth="1"/>
    <col min="4102" max="4102" width="12.140625" style="3" customWidth="1"/>
    <col min="4103" max="4103" width="11.28515625" style="3" customWidth="1"/>
    <col min="4104" max="4104" width="10.7109375" style="3" customWidth="1"/>
    <col min="4105" max="4105" width="10.42578125" style="3" customWidth="1"/>
    <col min="4106" max="4106" width="9.140625" style="3"/>
    <col min="4107" max="4107" width="10.28515625" style="3" customWidth="1"/>
    <col min="4108" max="4108" width="10.42578125" style="3" customWidth="1"/>
    <col min="4109" max="4352" width="9.140625" style="3"/>
    <col min="4353" max="4353" width="20.140625" style="3" customWidth="1"/>
    <col min="4354" max="4354" width="10" style="3" customWidth="1"/>
    <col min="4355" max="4355" width="10.7109375" style="3" customWidth="1"/>
    <col min="4356" max="4356" width="9.7109375" style="3" customWidth="1"/>
    <col min="4357" max="4357" width="11.42578125" style="3" customWidth="1"/>
    <col min="4358" max="4358" width="12.140625" style="3" customWidth="1"/>
    <col min="4359" max="4359" width="11.28515625" style="3" customWidth="1"/>
    <col min="4360" max="4360" width="10.7109375" style="3" customWidth="1"/>
    <col min="4361" max="4361" width="10.42578125" style="3" customWidth="1"/>
    <col min="4362" max="4362" width="9.140625" style="3"/>
    <col min="4363" max="4363" width="10.28515625" style="3" customWidth="1"/>
    <col min="4364" max="4364" width="10.42578125" style="3" customWidth="1"/>
    <col min="4365" max="4608" width="9.140625" style="3"/>
    <col min="4609" max="4609" width="20.140625" style="3" customWidth="1"/>
    <col min="4610" max="4610" width="10" style="3" customWidth="1"/>
    <col min="4611" max="4611" width="10.7109375" style="3" customWidth="1"/>
    <col min="4612" max="4612" width="9.7109375" style="3" customWidth="1"/>
    <col min="4613" max="4613" width="11.42578125" style="3" customWidth="1"/>
    <col min="4614" max="4614" width="12.140625" style="3" customWidth="1"/>
    <col min="4615" max="4615" width="11.28515625" style="3" customWidth="1"/>
    <col min="4616" max="4616" width="10.7109375" style="3" customWidth="1"/>
    <col min="4617" max="4617" width="10.42578125" style="3" customWidth="1"/>
    <col min="4618" max="4618" width="9.140625" style="3"/>
    <col min="4619" max="4619" width="10.28515625" style="3" customWidth="1"/>
    <col min="4620" max="4620" width="10.42578125" style="3" customWidth="1"/>
    <col min="4621" max="4864" width="9.140625" style="3"/>
    <col min="4865" max="4865" width="20.140625" style="3" customWidth="1"/>
    <col min="4866" max="4866" width="10" style="3" customWidth="1"/>
    <col min="4867" max="4867" width="10.7109375" style="3" customWidth="1"/>
    <col min="4868" max="4868" width="9.7109375" style="3" customWidth="1"/>
    <col min="4869" max="4869" width="11.42578125" style="3" customWidth="1"/>
    <col min="4870" max="4870" width="12.140625" style="3" customWidth="1"/>
    <col min="4871" max="4871" width="11.28515625" style="3" customWidth="1"/>
    <col min="4872" max="4872" width="10.7109375" style="3" customWidth="1"/>
    <col min="4873" max="4873" width="10.42578125" style="3" customWidth="1"/>
    <col min="4874" max="4874" width="9.140625" style="3"/>
    <col min="4875" max="4875" width="10.28515625" style="3" customWidth="1"/>
    <col min="4876" max="4876" width="10.42578125" style="3" customWidth="1"/>
    <col min="4877" max="5120" width="9.140625" style="3"/>
    <col min="5121" max="5121" width="20.140625" style="3" customWidth="1"/>
    <col min="5122" max="5122" width="10" style="3" customWidth="1"/>
    <col min="5123" max="5123" width="10.7109375" style="3" customWidth="1"/>
    <col min="5124" max="5124" width="9.7109375" style="3" customWidth="1"/>
    <col min="5125" max="5125" width="11.42578125" style="3" customWidth="1"/>
    <col min="5126" max="5126" width="12.140625" style="3" customWidth="1"/>
    <col min="5127" max="5127" width="11.28515625" style="3" customWidth="1"/>
    <col min="5128" max="5128" width="10.7109375" style="3" customWidth="1"/>
    <col min="5129" max="5129" width="10.42578125" style="3" customWidth="1"/>
    <col min="5130" max="5130" width="9.140625" style="3"/>
    <col min="5131" max="5131" width="10.28515625" style="3" customWidth="1"/>
    <col min="5132" max="5132" width="10.42578125" style="3" customWidth="1"/>
    <col min="5133" max="5376" width="9.140625" style="3"/>
    <col min="5377" max="5377" width="20.140625" style="3" customWidth="1"/>
    <col min="5378" max="5378" width="10" style="3" customWidth="1"/>
    <col min="5379" max="5379" width="10.7109375" style="3" customWidth="1"/>
    <col min="5380" max="5380" width="9.7109375" style="3" customWidth="1"/>
    <col min="5381" max="5381" width="11.42578125" style="3" customWidth="1"/>
    <col min="5382" max="5382" width="12.140625" style="3" customWidth="1"/>
    <col min="5383" max="5383" width="11.28515625" style="3" customWidth="1"/>
    <col min="5384" max="5384" width="10.7109375" style="3" customWidth="1"/>
    <col min="5385" max="5385" width="10.42578125" style="3" customWidth="1"/>
    <col min="5386" max="5386" width="9.140625" style="3"/>
    <col min="5387" max="5387" width="10.28515625" style="3" customWidth="1"/>
    <col min="5388" max="5388" width="10.42578125" style="3" customWidth="1"/>
    <col min="5389" max="5632" width="9.140625" style="3"/>
    <col min="5633" max="5633" width="20.140625" style="3" customWidth="1"/>
    <col min="5634" max="5634" width="10" style="3" customWidth="1"/>
    <col min="5635" max="5635" width="10.7109375" style="3" customWidth="1"/>
    <col min="5636" max="5636" width="9.7109375" style="3" customWidth="1"/>
    <col min="5637" max="5637" width="11.42578125" style="3" customWidth="1"/>
    <col min="5638" max="5638" width="12.140625" style="3" customWidth="1"/>
    <col min="5639" max="5639" width="11.28515625" style="3" customWidth="1"/>
    <col min="5640" max="5640" width="10.7109375" style="3" customWidth="1"/>
    <col min="5641" max="5641" width="10.42578125" style="3" customWidth="1"/>
    <col min="5642" max="5642" width="9.140625" style="3"/>
    <col min="5643" max="5643" width="10.28515625" style="3" customWidth="1"/>
    <col min="5644" max="5644" width="10.42578125" style="3" customWidth="1"/>
    <col min="5645" max="5888" width="9.140625" style="3"/>
    <col min="5889" max="5889" width="20.140625" style="3" customWidth="1"/>
    <col min="5890" max="5890" width="10" style="3" customWidth="1"/>
    <col min="5891" max="5891" width="10.7109375" style="3" customWidth="1"/>
    <col min="5892" max="5892" width="9.7109375" style="3" customWidth="1"/>
    <col min="5893" max="5893" width="11.42578125" style="3" customWidth="1"/>
    <col min="5894" max="5894" width="12.140625" style="3" customWidth="1"/>
    <col min="5895" max="5895" width="11.28515625" style="3" customWidth="1"/>
    <col min="5896" max="5896" width="10.7109375" style="3" customWidth="1"/>
    <col min="5897" max="5897" width="10.42578125" style="3" customWidth="1"/>
    <col min="5898" max="5898" width="9.140625" style="3"/>
    <col min="5899" max="5899" width="10.28515625" style="3" customWidth="1"/>
    <col min="5900" max="5900" width="10.42578125" style="3" customWidth="1"/>
    <col min="5901" max="6144" width="9.140625" style="3"/>
    <col min="6145" max="6145" width="20.140625" style="3" customWidth="1"/>
    <col min="6146" max="6146" width="10" style="3" customWidth="1"/>
    <col min="6147" max="6147" width="10.7109375" style="3" customWidth="1"/>
    <col min="6148" max="6148" width="9.7109375" style="3" customWidth="1"/>
    <col min="6149" max="6149" width="11.42578125" style="3" customWidth="1"/>
    <col min="6150" max="6150" width="12.140625" style="3" customWidth="1"/>
    <col min="6151" max="6151" width="11.28515625" style="3" customWidth="1"/>
    <col min="6152" max="6152" width="10.7109375" style="3" customWidth="1"/>
    <col min="6153" max="6153" width="10.42578125" style="3" customWidth="1"/>
    <col min="6154" max="6154" width="9.140625" style="3"/>
    <col min="6155" max="6155" width="10.28515625" style="3" customWidth="1"/>
    <col min="6156" max="6156" width="10.42578125" style="3" customWidth="1"/>
    <col min="6157" max="6400" width="9.140625" style="3"/>
    <col min="6401" max="6401" width="20.140625" style="3" customWidth="1"/>
    <col min="6402" max="6402" width="10" style="3" customWidth="1"/>
    <col min="6403" max="6403" width="10.7109375" style="3" customWidth="1"/>
    <col min="6404" max="6404" width="9.7109375" style="3" customWidth="1"/>
    <col min="6405" max="6405" width="11.42578125" style="3" customWidth="1"/>
    <col min="6406" max="6406" width="12.140625" style="3" customWidth="1"/>
    <col min="6407" max="6407" width="11.28515625" style="3" customWidth="1"/>
    <col min="6408" max="6408" width="10.7109375" style="3" customWidth="1"/>
    <col min="6409" max="6409" width="10.42578125" style="3" customWidth="1"/>
    <col min="6410" max="6410" width="9.140625" style="3"/>
    <col min="6411" max="6411" width="10.28515625" style="3" customWidth="1"/>
    <col min="6412" max="6412" width="10.42578125" style="3" customWidth="1"/>
    <col min="6413" max="6656" width="9.140625" style="3"/>
    <col min="6657" max="6657" width="20.140625" style="3" customWidth="1"/>
    <col min="6658" max="6658" width="10" style="3" customWidth="1"/>
    <col min="6659" max="6659" width="10.7109375" style="3" customWidth="1"/>
    <col min="6660" max="6660" width="9.7109375" style="3" customWidth="1"/>
    <col min="6661" max="6661" width="11.42578125" style="3" customWidth="1"/>
    <col min="6662" max="6662" width="12.140625" style="3" customWidth="1"/>
    <col min="6663" max="6663" width="11.28515625" style="3" customWidth="1"/>
    <col min="6664" max="6664" width="10.7109375" style="3" customWidth="1"/>
    <col min="6665" max="6665" width="10.42578125" style="3" customWidth="1"/>
    <col min="6666" max="6666" width="9.140625" style="3"/>
    <col min="6667" max="6667" width="10.28515625" style="3" customWidth="1"/>
    <col min="6668" max="6668" width="10.42578125" style="3" customWidth="1"/>
    <col min="6669" max="6912" width="9.140625" style="3"/>
    <col min="6913" max="6913" width="20.140625" style="3" customWidth="1"/>
    <col min="6914" max="6914" width="10" style="3" customWidth="1"/>
    <col min="6915" max="6915" width="10.7109375" style="3" customWidth="1"/>
    <col min="6916" max="6916" width="9.7109375" style="3" customWidth="1"/>
    <col min="6917" max="6917" width="11.42578125" style="3" customWidth="1"/>
    <col min="6918" max="6918" width="12.140625" style="3" customWidth="1"/>
    <col min="6919" max="6919" width="11.28515625" style="3" customWidth="1"/>
    <col min="6920" max="6920" width="10.7109375" style="3" customWidth="1"/>
    <col min="6921" max="6921" width="10.42578125" style="3" customWidth="1"/>
    <col min="6922" max="6922" width="9.140625" style="3"/>
    <col min="6923" max="6923" width="10.28515625" style="3" customWidth="1"/>
    <col min="6924" max="6924" width="10.42578125" style="3" customWidth="1"/>
    <col min="6925" max="7168" width="9.140625" style="3"/>
    <col min="7169" max="7169" width="20.140625" style="3" customWidth="1"/>
    <col min="7170" max="7170" width="10" style="3" customWidth="1"/>
    <col min="7171" max="7171" width="10.7109375" style="3" customWidth="1"/>
    <col min="7172" max="7172" width="9.7109375" style="3" customWidth="1"/>
    <col min="7173" max="7173" width="11.42578125" style="3" customWidth="1"/>
    <col min="7174" max="7174" width="12.140625" style="3" customWidth="1"/>
    <col min="7175" max="7175" width="11.28515625" style="3" customWidth="1"/>
    <col min="7176" max="7176" width="10.7109375" style="3" customWidth="1"/>
    <col min="7177" max="7177" width="10.42578125" style="3" customWidth="1"/>
    <col min="7178" max="7178" width="9.140625" style="3"/>
    <col min="7179" max="7179" width="10.28515625" style="3" customWidth="1"/>
    <col min="7180" max="7180" width="10.42578125" style="3" customWidth="1"/>
    <col min="7181" max="7424" width="9.140625" style="3"/>
    <col min="7425" max="7425" width="20.140625" style="3" customWidth="1"/>
    <col min="7426" max="7426" width="10" style="3" customWidth="1"/>
    <col min="7427" max="7427" width="10.7109375" style="3" customWidth="1"/>
    <col min="7428" max="7428" width="9.7109375" style="3" customWidth="1"/>
    <col min="7429" max="7429" width="11.42578125" style="3" customWidth="1"/>
    <col min="7430" max="7430" width="12.140625" style="3" customWidth="1"/>
    <col min="7431" max="7431" width="11.28515625" style="3" customWidth="1"/>
    <col min="7432" max="7432" width="10.7109375" style="3" customWidth="1"/>
    <col min="7433" max="7433" width="10.42578125" style="3" customWidth="1"/>
    <col min="7434" max="7434" width="9.140625" style="3"/>
    <col min="7435" max="7435" width="10.28515625" style="3" customWidth="1"/>
    <col min="7436" max="7436" width="10.42578125" style="3" customWidth="1"/>
    <col min="7437" max="7680" width="9.140625" style="3"/>
    <col min="7681" max="7681" width="20.140625" style="3" customWidth="1"/>
    <col min="7682" max="7682" width="10" style="3" customWidth="1"/>
    <col min="7683" max="7683" width="10.7109375" style="3" customWidth="1"/>
    <col min="7684" max="7684" width="9.7109375" style="3" customWidth="1"/>
    <col min="7685" max="7685" width="11.42578125" style="3" customWidth="1"/>
    <col min="7686" max="7686" width="12.140625" style="3" customWidth="1"/>
    <col min="7687" max="7687" width="11.28515625" style="3" customWidth="1"/>
    <col min="7688" max="7688" width="10.7109375" style="3" customWidth="1"/>
    <col min="7689" max="7689" width="10.42578125" style="3" customWidth="1"/>
    <col min="7690" max="7690" width="9.140625" style="3"/>
    <col min="7691" max="7691" width="10.28515625" style="3" customWidth="1"/>
    <col min="7692" max="7692" width="10.42578125" style="3" customWidth="1"/>
    <col min="7693" max="7936" width="9.140625" style="3"/>
    <col min="7937" max="7937" width="20.140625" style="3" customWidth="1"/>
    <col min="7938" max="7938" width="10" style="3" customWidth="1"/>
    <col min="7939" max="7939" width="10.7109375" style="3" customWidth="1"/>
    <col min="7940" max="7940" width="9.7109375" style="3" customWidth="1"/>
    <col min="7941" max="7941" width="11.42578125" style="3" customWidth="1"/>
    <col min="7942" max="7942" width="12.140625" style="3" customWidth="1"/>
    <col min="7943" max="7943" width="11.28515625" style="3" customWidth="1"/>
    <col min="7944" max="7944" width="10.7109375" style="3" customWidth="1"/>
    <col min="7945" max="7945" width="10.42578125" style="3" customWidth="1"/>
    <col min="7946" max="7946" width="9.140625" style="3"/>
    <col min="7947" max="7947" width="10.28515625" style="3" customWidth="1"/>
    <col min="7948" max="7948" width="10.42578125" style="3" customWidth="1"/>
    <col min="7949" max="8192" width="9.140625" style="3"/>
    <col min="8193" max="8193" width="20.140625" style="3" customWidth="1"/>
    <col min="8194" max="8194" width="10" style="3" customWidth="1"/>
    <col min="8195" max="8195" width="10.7109375" style="3" customWidth="1"/>
    <col min="8196" max="8196" width="9.7109375" style="3" customWidth="1"/>
    <col min="8197" max="8197" width="11.42578125" style="3" customWidth="1"/>
    <col min="8198" max="8198" width="12.140625" style="3" customWidth="1"/>
    <col min="8199" max="8199" width="11.28515625" style="3" customWidth="1"/>
    <col min="8200" max="8200" width="10.7109375" style="3" customWidth="1"/>
    <col min="8201" max="8201" width="10.42578125" style="3" customWidth="1"/>
    <col min="8202" max="8202" width="9.140625" style="3"/>
    <col min="8203" max="8203" width="10.28515625" style="3" customWidth="1"/>
    <col min="8204" max="8204" width="10.42578125" style="3" customWidth="1"/>
    <col min="8205" max="8448" width="9.140625" style="3"/>
    <col min="8449" max="8449" width="20.140625" style="3" customWidth="1"/>
    <col min="8450" max="8450" width="10" style="3" customWidth="1"/>
    <col min="8451" max="8451" width="10.7109375" style="3" customWidth="1"/>
    <col min="8452" max="8452" width="9.7109375" style="3" customWidth="1"/>
    <col min="8453" max="8453" width="11.42578125" style="3" customWidth="1"/>
    <col min="8454" max="8454" width="12.140625" style="3" customWidth="1"/>
    <col min="8455" max="8455" width="11.28515625" style="3" customWidth="1"/>
    <col min="8456" max="8456" width="10.7109375" style="3" customWidth="1"/>
    <col min="8457" max="8457" width="10.42578125" style="3" customWidth="1"/>
    <col min="8458" max="8458" width="9.140625" style="3"/>
    <col min="8459" max="8459" width="10.28515625" style="3" customWidth="1"/>
    <col min="8460" max="8460" width="10.42578125" style="3" customWidth="1"/>
    <col min="8461" max="8704" width="9.140625" style="3"/>
    <col min="8705" max="8705" width="20.140625" style="3" customWidth="1"/>
    <col min="8706" max="8706" width="10" style="3" customWidth="1"/>
    <col min="8707" max="8707" width="10.7109375" style="3" customWidth="1"/>
    <col min="8708" max="8708" width="9.7109375" style="3" customWidth="1"/>
    <col min="8709" max="8709" width="11.42578125" style="3" customWidth="1"/>
    <col min="8710" max="8710" width="12.140625" style="3" customWidth="1"/>
    <col min="8711" max="8711" width="11.28515625" style="3" customWidth="1"/>
    <col min="8712" max="8712" width="10.7109375" style="3" customWidth="1"/>
    <col min="8713" max="8713" width="10.42578125" style="3" customWidth="1"/>
    <col min="8714" max="8714" width="9.140625" style="3"/>
    <col min="8715" max="8715" width="10.28515625" style="3" customWidth="1"/>
    <col min="8716" max="8716" width="10.42578125" style="3" customWidth="1"/>
    <col min="8717" max="8960" width="9.140625" style="3"/>
    <col min="8961" max="8961" width="20.140625" style="3" customWidth="1"/>
    <col min="8962" max="8962" width="10" style="3" customWidth="1"/>
    <col min="8963" max="8963" width="10.7109375" style="3" customWidth="1"/>
    <col min="8964" max="8964" width="9.7109375" style="3" customWidth="1"/>
    <col min="8965" max="8965" width="11.42578125" style="3" customWidth="1"/>
    <col min="8966" max="8966" width="12.140625" style="3" customWidth="1"/>
    <col min="8967" max="8967" width="11.28515625" style="3" customWidth="1"/>
    <col min="8968" max="8968" width="10.7109375" style="3" customWidth="1"/>
    <col min="8969" max="8969" width="10.42578125" style="3" customWidth="1"/>
    <col min="8970" max="8970" width="9.140625" style="3"/>
    <col min="8971" max="8971" width="10.28515625" style="3" customWidth="1"/>
    <col min="8972" max="8972" width="10.42578125" style="3" customWidth="1"/>
    <col min="8973" max="9216" width="9.140625" style="3"/>
    <col min="9217" max="9217" width="20.140625" style="3" customWidth="1"/>
    <col min="9218" max="9218" width="10" style="3" customWidth="1"/>
    <col min="9219" max="9219" width="10.7109375" style="3" customWidth="1"/>
    <col min="9220" max="9220" width="9.7109375" style="3" customWidth="1"/>
    <col min="9221" max="9221" width="11.42578125" style="3" customWidth="1"/>
    <col min="9222" max="9222" width="12.140625" style="3" customWidth="1"/>
    <col min="9223" max="9223" width="11.28515625" style="3" customWidth="1"/>
    <col min="9224" max="9224" width="10.7109375" style="3" customWidth="1"/>
    <col min="9225" max="9225" width="10.42578125" style="3" customWidth="1"/>
    <col min="9226" max="9226" width="9.140625" style="3"/>
    <col min="9227" max="9227" width="10.28515625" style="3" customWidth="1"/>
    <col min="9228" max="9228" width="10.42578125" style="3" customWidth="1"/>
    <col min="9229" max="9472" width="9.140625" style="3"/>
    <col min="9473" max="9473" width="20.140625" style="3" customWidth="1"/>
    <col min="9474" max="9474" width="10" style="3" customWidth="1"/>
    <col min="9475" max="9475" width="10.7109375" style="3" customWidth="1"/>
    <col min="9476" max="9476" width="9.7109375" style="3" customWidth="1"/>
    <col min="9477" max="9477" width="11.42578125" style="3" customWidth="1"/>
    <col min="9478" max="9478" width="12.140625" style="3" customWidth="1"/>
    <col min="9479" max="9479" width="11.28515625" style="3" customWidth="1"/>
    <col min="9480" max="9480" width="10.7109375" style="3" customWidth="1"/>
    <col min="9481" max="9481" width="10.42578125" style="3" customWidth="1"/>
    <col min="9482" max="9482" width="9.140625" style="3"/>
    <col min="9483" max="9483" width="10.28515625" style="3" customWidth="1"/>
    <col min="9484" max="9484" width="10.42578125" style="3" customWidth="1"/>
    <col min="9485" max="9728" width="9.140625" style="3"/>
    <col min="9729" max="9729" width="20.140625" style="3" customWidth="1"/>
    <col min="9730" max="9730" width="10" style="3" customWidth="1"/>
    <col min="9731" max="9731" width="10.7109375" style="3" customWidth="1"/>
    <col min="9732" max="9732" width="9.7109375" style="3" customWidth="1"/>
    <col min="9733" max="9733" width="11.42578125" style="3" customWidth="1"/>
    <col min="9734" max="9734" width="12.140625" style="3" customWidth="1"/>
    <col min="9735" max="9735" width="11.28515625" style="3" customWidth="1"/>
    <col min="9736" max="9736" width="10.7109375" style="3" customWidth="1"/>
    <col min="9737" max="9737" width="10.42578125" style="3" customWidth="1"/>
    <col min="9738" max="9738" width="9.140625" style="3"/>
    <col min="9739" max="9739" width="10.28515625" style="3" customWidth="1"/>
    <col min="9740" max="9740" width="10.42578125" style="3" customWidth="1"/>
    <col min="9741" max="9984" width="9.140625" style="3"/>
    <col min="9985" max="9985" width="20.140625" style="3" customWidth="1"/>
    <col min="9986" max="9986" width="10" style="3" customWidth="1"/>
    <col min="9987" max="9987" width="10.7109375" style="3" customWidth="1"/>
    <col min="9988" max="9988" width="9.7109375" style="3" customWidth="1"/>
    <col min="9989" max="9989" width="11.42578125" style="3" customWidth="1"/>
    <col min="9990" max="9990" width="12.140625" style="3" customWidth="1"/>
    <col min="9991" max="9991" width="11.28515625" style="3" customWidth="1"/>
    <col min="9992" max="9992" width="10.7109375" style="3" customWidth="1"/>
    <col min="9993" max="9993" width="10.42578125" style="3" customWidth="1"/>
    <col min="9994" max="9994" width="9.140625" style="3"/>
    <col min="9995" max="9995" width="10.28515625" style="3" customWidth="1"/>
    <col min="9996" max="9996" width="10.42578125" style="3" customWidth="1"/>
    <col min="9997" max="10240" width="9.140625" style="3"/>
    <col min="10241" max="10241" width="20.140625" style="3" customWidth="1"/>
    <col min="10242" max="10242" width="10" style="3" customWidth="1"/>
    <col min="10243" max="10243" width="10.7109375" style="3" customWidth="1"/>
    <col min="10244" max="10244" width="9.7109375" style="3" customWidth="1"/>
    <col min="10245" max="10245" width="11.42578125" style="3" customWidth="1"/>
    <col min="10246" max="10246" width="12.140625" style="3" customWidth="1"/>
    <col min="10247" max="10247" width="11.28515625" style="3" customWidth="1"/>
    <col min="10248" max="10248" width="10.7109375" style="3" customWidth="1"/>
    <col min="10249" max="10249" width="10.42578125" style="3" customWidth="1"/>
    <col min="10250" max="10250" width="9.140625" style="3"/>
    <col min="10251" max="10251" width="10.28515625" style="3" customWidth="1"/>
    <col min="10252" max="10252" width="10.42578125" style="3" customWidth="1"/>
    <col min="10253" max="10496" width="9.140625" style="3"/>
    <col min="10497" max="10497" width="20.140625" style="3" customWidth="1"/>
    <col min="10498" max="10498" width="10" style="3" customWidth="1"/>
    <col min="10499" max="10499" width="10.7109375" style="3" customWidth="1"/>
    <col min="10500" max="10500" width="9.7109375" style="3" customWidth="1"/>
    <col min="10501" max="10501" width="11.42578125" style="3" customWidth="1"/>
    <col min="10502" max="10502" width="12.140625" style="3" customWidth="1"/>
    <col min="10503" max="10503" width="11.28515625" style="3" customWidth="1"/>
    <col min="10504" max="10504" width="10.7109375" style="3" customWidth="1"/>
    <col min="10505" max="10505" width="10.42578125" style="3" customWidth="1"/>
    <col min="10506" max="10506" width="9.140625" style="3"/>
    <col min="10507" max="10507" width="10.28515625" style="3" customWidth="1"/>
    <col min="10508" max="10508" width="10.42578125" style="3" customWidth="1"/>
    <col min="10509" max="10752" width="9.140625" style="3"/>
    <col min="10753" max="10753" width="20.140625" style="3" customWidth="1"/>
    <col min="10754" max="10754" width="10" style="3" customWidth="1"/>
    <col min="10755" max="10755" width="10.7109375" style="3" customWidth="1"/>
    <col min="10756" max="10756" width="9.7109375" style="3" customWidth="1"/>
    <col min="10757" max="10757" width="11.42578125" style="3" customWidth="1"/>
    <col min="10758" max="10758" width="12.140625" style="3" customWidth="1"/>
    <col min="10759" max="10759" width="11.28515625" style="3" customWidth="1"/>
    <col min="10760" max="10760" width="10.7109375" style="3" customWidth="1"/>
    <col min="10761" max="10761" width="10.42578125" style="3" customWidth="1"/>
    <col min="10762" max="10762" width="9.140625" style="3"/>
    <col min="10763" max="10763" width="10.28515625" style="3" customWidth="1"/>
    <col min="10764" max="10764" width="10.42578125" style="3" customWidth="1"/>
    <col min="10765" max="11008" width="9.140625" style="3"/>
    <col min="11009" max="11009" width="20.140625" style="3" customWidth="1"/>
    <col min="11010" max="11010" width="10" style="3" customWidth="1"/>
    <col min="11011" max="11011" width="10.7109375" style="3" customWidth="1"/>
    <col min="11012" max="11012" width="9.7109375" style="3" customWidth="1"/>
    <col min="11013" max="11013" width="11.42578125" style="3" customWidth="1"/>
    <col min="11014" max="11014" width="12.140625" style="3" customWidth="1"/>
    <col min="11015" max="11015" width="11.28515625" style="3" customWidth="1"/>
    <col min="11016" max="11016" width="10.7109375" style="3" customWidth="1"/>
    <col min="11017" max="11017" width="10.42578125" style="3" customWidth="1"/>
    <col min="11018" max="11018" width="9.140625" style="3"/>
    <col min="11019" max="11019" width="10.28515625" style="3" customWidth="1"/>
    <col min="11020" max="11020" width="10.42578125" style="3" customWidth="1"/>
    <col min="11021" max="11264" width="9.140625" style="3"/>
    <col min="11265" max="11265" width="20.140625" style="3" customWidth="1"/>
    <col min="11266" max="11266" width="10" style="3" customWidth="1"/>
    <col min="11267" max="11267" width="10.7109375" style="3" customWidth="1"/>
    <col min="11268" max="11268" width="9.7109375" style="3" customWidth="1"/>
    <col min="11269" max="11269" width="11.42578125" style="3" customWidth="1"/>
    <col min="11270" max="11270" width="12.140625" style="3" customWidth="1"/>
    <col min="11271" max="11271" width="11.28515625" style="3" customWidth="1"/>
    <col min="11272" max="11272" width="10.7109375" style="3" customWidth="1"/>
    <col min="11273" max="11273" width="10.42578125" style="3" customWidth="1"/>
    <col min="11274" max="11274" width="9.140625" style="3"/>
    <col min="11275" max="11275" width="10.28515625" style="3" customWidth="1"/>
    <col min="11276" max="11276" width="10.42578125" style="3" customWidth="1"/>
    <col min="11277" max="11520" width="9.140625" style="3"/>
    <col min="11521" max="11521" width="20.140625" style="3" customWidth="1"/>
    <col min="11522" max="11522" width="10" style="3" customWidth="1"/>
    <col min="11523" max="11523" width="10.7109375" style="3" customWidth="1"/>
    <col min="11524" max="11524" width="9.7109375" style="3" customWidth="1"/>
    <col min="11525" max="11525" width="11.42578125" style="3" customWidth="1"/>
    <col min="11526" max="11526" width="12.140625" style="3" customWidth="1"/>
    <col min="11527" max="11527" width="11.28515625" style="3" customWidth="1"/>
    <col min="11528" max="11528" width="10.7109375" style="3" customWidth="1"/>
    <col min="11529" max="11529" width="10.42578125" style="3" customWidth="1"/>
    <col min="11530" max="11530" width="9.140625" style="3"/>
    <col min="11531" max="11531" width="10.28515625" style="3" customWidth="1"/>
    <col min="11532" max="11532" width="10.42578125" style="3" customWidth="1"/>
    <col min="11533" max="11776" width="9.140625" style="3"/>
    <col min="11777" max="11777" width="20.140625" style="3" customWidth="1"/>
    <col min="11778" max="11778" width="10" style="3" customWidth="1"/>
    <col min="11779" max="11779" width="10.7109375" style="3" customWidth="1"/>
    <col min="11780" max="11780" width="9.7109375" style="3" customWidth="1"/>
    <col min="11781" max="11781" width="11.42578125" style="3" customWidth="1"/>
    <col min="11782" max="11782" width="12.140625" style="3" customWidth="1"/>
    <col min="11783" max="11783" width="11.28515625" style="3" customWidth="1"/>
    <col min="11784" max="11784" width="10.7109375" style="3" customWidth="1"/>
    <col min="11785" max="11785" width="10.42578125" style="3" customWidth="1"/>
    <col min="11786" max="11786" width="9.140625" style="3"/>
    <col min="11787" max="11787" width="10.28515625" style="3" customWidth="1"/>
    <col min="11788" max="11788" width="10.42578125" style="3" customWidth="1"/>
    <col min="11789" max="12032" width="9.140625" style="3"/>
    <col min="12033" max="12033" width="20.140625" style="3" customWidth="1"/>
    <col min="12034" max="12034" width="10" style="3" customWidth="1"/>
    <col min="12035" max="12035" width="10.7109375" style="3" customWidth="1"/>
    <col min="12036" max="12036" width="9.7109375" style="3" customWidth="1"/>
    <col min="12037" max="12037" width="11.42578125" style="3" customWidth="1"/>
    <col min="12038" max="12038" width="12.140625" style="3" customWidth="1"/>
    <col min="12039" max="12039" width="11.28515625" style="3" customWidth="1"/>
    <col min="12040" max="12040" width="10.7109375" style="3" customWidth="1"/>
    <col min="12041" max="12041" width="10.42578125" style="3" customWidth="1"/>
    <col min="12042" max="12042" width="9.140625" style="3"/>
    <col min="12043" max="12043" width="10.28515625" style="3" customWidth="1"/>
    <col min="12044" max="12044" width="10.42578125" style="3" customWidth="1"/>
    <col min="12045" max="12288" width="9.140625" style="3"/>
    <col min="12289" max="12289" width="20.140625" style="3" customWidth="1"/>
    <col min="12290" max="12290" width="10" style="3" customWidth="1"/>
    <col min="12291" max="12291" width="10.7109375" style="3" customWidth="1"/>
    <col min="12292" max="12292" width="9.7109375" style="3" customWidth="1"/>
    <col min="12293" max="12293" width="11.42578125" style="3" customWidth="1"/>
    <col min="12294" max="12294" width="12.140625" style="3" customWidth="1"/>
    <col min="12295" max="12295" width="11.28515625" style="3" customWidth="1"/>
    <col min="12296" max="12296" width="10.7109375" style="3" customWidth="1"/>
    <col min="12297" max="12297" width="10.42578125" style="3" customWidth="1"/>
    <col min="12298" max="12298" width="9.140625" style="3"/>
    <col min="12299" max="12299" width="10.28515625" style="3" customWidth="1"/>
    <col min="12300" max="12300" width="10.42578125" style="3" customWidth="1"/>
    <col min="12301" max="12544" width="9.140625" style="3"/>
    <col min="12545" max="12545" width="20.140625" style="3" customWidth="1"/>
    <col min="12546" max="12546" width="10" style="3" customWidth="1"/>
    <col min="12547" max="12547" width="10.7109375" style="3" customWidth="1"/>
    <col min="12548" max="12548" width="9.7109375" style="3" customWidth="1"/>
    <col min="12549" max="12549" width="11.42578125" style="3" customWidth="1"/>
    <col min="12550" max="12550" width="12.140625" style="3" customWidth="1"/>
    <col min="12551" max="12551" width="11.28515625" style="3" customWidth="1"/>
    <col min="12552" max="12552" width="10.7109375" style="3" customWidth="1"/>
    <col min="12553" max="12553" width="10.42578125" style="3" customWidth="1"/>
    <col min="12554" max="12554" width="9.140625" style="3"/>
    <col min="12555" max="12555" width="10.28515625" style="3" customWidth="1"/>
    <col min="12556" max="12556" width="10.42578125" style="3" customWidth="1"/>
    <col min="12557" max="12800" width="9.140625" style="3"/>
    <col min="12801" max="12801" width="20.140625" style="3" customWidth="1"/>
    <col min="12802" max="12802" width="10" style="3" customWidth="1"/>
    <col min="12803" max="12803" width="10.7109375" style="3" customWidth="1"/>
    <col min="12804" max="12804" width="9.7109375" style="3" customWidth="1"/>
    <col min="12805" max="12805" width="11.42578125" style="3" customWidth="1"/>
    <col min="12806" max="12806" width="12.140625" style="3" customWidth="1"/>
    <col min="12807" max="12807" width="11.28515625" style="3" customWidth="1"/>
    <col min="12808" max="12808" width="10.7109375" style="3" customWidth="1"/>
    <col min="12809" max="12809" width="10.42578125" style="3" customWidth="1"/>
    <col min="12810" max="12810" width="9.140625" style="3"/>
    <col min="12811" max="12811" width="10.28515625" style="3" customWidth="1"/>
    <col min="12812" max="12812" width="10.42578125" style="3" customWidth="1"/>
    <col min="12813" max="13056" width="9.140625" style="3"/>
    <col min="13057" max="13057" width="20.140625" style="3" customWidth="1"/>
    <col min="13058" max="13058" width="10" style="3" customWidth="1"/>
    <col min="13059" max="13059" width="10.7109375" style="3" customWidth="1"/>
    <col min="13060" max="13060" width="9.7109375" style="3" customWidth="1"/>
    <col min="13061" max="13061" width="11.42578125" style="3" customWidth="1"/>
    <col min="13062" max="13062" width="12.140625" style="3" customWidth="1"/>
    <col min="13063" max="13063" width="11.28515625" style="3" customWidth="1"/>
    <col min="13064" max="13064" width="10.7109375" style="3" customWidth="1"/>
    <col min="13065" max="13065" width="10.42578125" style="3" customWidth="1"/>
    <col min="13066" max="13066" width="9.140625" style="3"/>
    <col min="13067" max="13067" width="10.28515625" style="3" customWidth="1"/>
    <col min="13068" max="13068" width="10.42578125" style="3" customWidth="1"/>
    <col min="13069" max="13312" width="9.140625" style="3"/>
    <col min="13313" max="13313" width="20.140625" style="3" customWidth="1"/>
    <col min="13314" max="13314" width="10" style="3" customWidth="1"/>
    <col min="13315" max="13315" width="10.7109375" style="3" customWidth="1"/>
    <col min="13316" max="13316" width="9.7109375" style="3" customWidth="1"/>
    <col min="13317" max="13317" width="11.42578125" style="3" customWidth="1"/>
    <col min="13318" max="13318" width="12.140625" style="3" customWidth="1"/>
    <col min="13319" max="13319" width="11.28515625" style="3" customWidth="1"/>
    <col min="13320" max="13320" width="10.7109375" style="3" customWidth="1"/>
    <col min="13321" max="13321" width="10.42578125" style="3" customWidth="1"/>
    <col min="13322" max="13322" width="9.140625" style="3"/>
    <col min="13323" max="13323" width="10.28515625" style="3" customWidth="1"/>
    <col min="13324" max="13324" width="10.42578125" style="3" customWidth="1"/>
    <col min="13325" max="13568" width="9.140625" style="3"/>
    <col min="13569" max="13569" width="20.140625" style="3" customWidth="1"/>
    <col min="13570" max="13570" width="10" style="3" customWidth="1"/>
    <col min="13571" max="13571" width="10.7109375" style="3" customWidth="1"/>
    <col min="13572" max="13572" width="9.7109375" style="3" customWidth="1"/>
    <col min="13573" max="13573" width="11.42578125" style="3" customWidth="1"/>
    <col min="13574" max="13574" width="12.140625" style="3" customWidth="1"/>
    <col min="13575" max="13575" width="11.28515625" style="3" customWidth="1"/>
    <col min="13576" max="13576" width="10.7109375" style="3" customWidth="1"/>
    <col min="13577" max="13577" width="10.42578125" style="3" customWidth="1"/>
    <col min="13578" max="13578" width="9.140625" style="3"/>
    <col min="13579" max="13579" width="10.28515625" style="3" customWidth="1"/>
    <col min="13580" max="13580" width="10.42578125" style="3" customWidth="1"/>
    <col min="13581" max="13824" width="9.140625" style="3"/>
    <col min="13825" max="13825" width="20.140625" style="3" customWidth="1"/>
    <col min="13826" max="13826" width="10" style="3" customWidth="1"/>
    <col min="13827" max="13827" width="10.7109375" style="3" customWidth="1"/>
    <col min="13828" max="13828" width="9.7109375" style="3" customWidth="1"/>
    <col min="13829" max="13829" width="11.42578125" style="3" customWidth="1"/>
    <col min="13830" max="13830" width="12.140625" style="3" customWidth="1"/>
    <col min="13831" max="13831" width="11.28515625" style="3" customWidth="1"/>
    <col min="13832" max="13832" width="10.7109375" style="3" customWidth="1"/>
    <col min="13833" max="13833" width="10.42578125" style="3" customWidth="1"/>
    <col min="13834" max="13834" width="9.140625" style="3"/>
    <col min="13835" max="13835" width="10.28515625" style="3" customWidth="1"/>
    <col min="13836" max="13836" width="10.42578125" style="3" customWidth="1"/>
    <col min="13837" max="14080" width="9.140625" style="3"/>
    <col min="14081" max="14081" width="20.140625" style="3" customWidth="1"/>
    <col min="14082" max="14082" width="10" style="3" customWidth="1"/>
    <col min="14083" max="14083" width="10.7109375" style="3" customWidth="1"/>
    <col min="14084" max="14084" width="9.7109375" style="3" customWidth="1"/>
    <col min="14085" max="14085" width="11.42578125" style="3" customWidth="1"/>
    <col min="14086" max="14086" width="12.140625" style="3" customWidth="1"/>
    <col min="14087" max="14087" width="11.28515625" style="3" customWidth="1"/>
    <col min="14088" max="14088" width="10.7109375" style="3" customWidth="1"/>
    <col min="14089" max="14089" width="10.42578125" style="3" customWidth="1"/>
    <col min="14090" max="14090" width="9.140625" style="3"/>
    <col min="14091" max="14091" width="10.28515625" style="3" customWidth="1"/>
    <col min="14092" max="14092" width="10.42578125" style="3" customWidth="1"/>
    <col min="14093" max="14336" width="9.140625" style="3"/>
    <col min="14337" max="14337" width="20.140625" style="3" customWidth="1"/>
    <col min="14338" max="14338" width="10" style="3" customWidth="1"/>
    <col min="14339" max="14339" width="10.7109375" style="3" customWidth="1"/>
    <col min="14340" max="14340" width="9.7109375" style="3" customWidth="1"/>
    <col min="14341" max="14341" width="11.42578125" style="3" customWidth="1"/>
    <col min="14342" max="14342" width="12.140625" style="3" customWidth="1"/>
    <col min="14343" max="14343" width="11.28515625" style="3" customWidth="1"/>
    <col min="14344" max="14344" width="10.7109375" style="3" customWidth="1"/>
    <col min="14345" max="14345" width="10.42578125" style="3" customWidth="1"/>
    <col min="14346" max="14346" width="9.140625" style="3"/>
    <col min="14347" max="14347" width="10.28515625" style="3" customWidth="1"/>
    <col min="14348" max="14348" width="10.42578125" style="3" customWidth="1"/>
    <col min="14349" max="14592" width="9.140625" style="3"/>
    <col min="14593" max="14593" width="20.140625" style="3" customWidth="1"/>
    <col min="14594" max="14594" width="10" style="3" customWidth="1"/>
    <col min="14595" max="14595" width="10.7109375" style="3" customWidth="1"/>
    <col min="14596" max="14596" width="9.7109375" style="3" customWidth="1"/>
    <col min="14597" max="14597" width="11.42578125" style="3" customWidth="1"/>
    <col min="14598" max="14598" width="12.140625" style="3" customWidth="1"/>
    <col min="14599" max="14599" width="11.28515625" style="3" customWidth="1"/>
    <col min="14600" max="14600" width="10.7109375" style="3" customWidth="1"/>
    <col min="14601" max="14601" width="10.42578125" style="3" customWidth="1"/>
    <col min="14602" max="14602" width="9.140625" style="3"/>
    <col min="14603" max="14603" width="10.28515625" style="3" customWidth="1"/>
    <col min="14604" max="14604" width="10.42578125" style="3" customWidth="1"/>
    <col min="14605" max="14848" width="9.140625" style="3"/>
    <col min="14849" max="14849" width="20.140625" style="3" customWidth="1"/>
    <col min="14850" max="14850" width="10" style="3" customWidth="1"/>
    <col min="14851" max="14851" width="10.7109375" style="3" customWidth="1"/>
    <col min="14852" max="14852" width="9.7109375" style="3" customWidth="1"/>
    <col min="14853" max="14853" width="11.42578125" style="3" customWidth="1"/>
    <col min="14854" max="14854" width="12.140625" style="3" customWidth="1"/>
    <col min="14855" max="14855" width="11.28515625" style="3" customWidth="1"/>
    <col min="14856" max="14856" width="10.7109375" style="3" customWidth="1"/>
    <col min="14857" max="14857" width="10.42578125" style="3" customWidth="1"/>
    <col min="14858" max="14858" width="9.140625" style="3"/>
    <col min="14859" max="14859" width="10.28515625" style="3" customWidth="1"/>
    <col min="14860" max="14860" width="10.42578125" style="3" customWidth="1"/>
    <col min="14861" max="15104" width="9.140625" style="3"/>
    <col min="15105" max="15105" width="20.140625" style="3" customWidth="1"/>
    <col min="15106" max="15106" width="10" style="3" customWidth="1"/>
    <col min="15107" max="15107" width="10.7109375" style="3" customWidth="1"/>
    <col min="15108" max="15108" width="9.7109375" style="3" customWidth="1"/>
    <col min="15109" max="15109" width="11.42578125" style="3" customWidth="1"/>
    <col min="15110" max="15110" width="12.140625" style="3" customWidth="1"/>
    <col min="15111" max="15111" width="11.28515625" style="3" customWidth="1"/>
    <col min="15112" max="15112" width="10.7109375" style="3" customWidth="1"/>
    <col min="15113" max="15113" width="10.42578125" style="3" customWidth="1"/>
    <col min="15114" max="15114" width="9.140625" style="3"/>
    <col min="15115" max="15115" width="10.28515625" style="3" customWidth="1"/>
    <col min="15116" max="15116" width="10.42578125" style="3" customWidth="1"/>
    <col min="15117" max="15360" width="9.140625" style="3"/>
    <col min="15361" max="15361" width="20.140625" style="3" customWidth="1"/>
    <col min="15362" max="15362" width="10" style="3" customWidth="1"/>
    <col min="15363" max="15363" width="10.7109375" style="3" customWidth="1"/>
    <col min="15364" max="15364" width="9.7109375" style="3" customWidth="1"/>
    <col min="15365" max="15365" width="11.42578125" style="3" customWidth="1"/>
    <col min="15366" max="15366" width="12.140625" style="3" customWidth="1"/>
    <col min="15367" max="15367" width="11.28515625" style="3" customWidth="1"/>
    <col min="15368" max="15368" width="10.7109375" style="3" customWidth="1"/>
    <col min="15369" max="15369" width="10.42578125" style="3" customWidth="1"/>
    <col min="15370" max="15370" width="9.140625" style="3"/>
    <col min="15371" max="15371" width="10.28515625" style="3" customWidth="1"/>
    <col min="15372" max="15372" width="10.42578125" style="3" customWidth="1"/>
    <col min="15373" max="15616" width="9.140625" style="3"/>
    <col min="15617" max="15617" width="20.140625" style="3" customWidth="1"/>
    <col min="15618" max="15618" width="10" style="3" customWidth="1"/>
    <col min="15619" max="15619" width="10.7109375" style="3" customWidth="1"/>
    <col min="15620" max="15620" width="9.7109375" style="3" customWidth="1"/>
    <col min="15621" max="15621" width="11.42578125" style="3" customWidth="1"/>
    <col min="15622" max="15622" width="12.140625" style="3" customWidth="1"/>
    <col min="15623" max="15623" width="11.28515625" style="3" customWidth="1"/>
    <col min="15624" max="15624" width="10.7109375" style="3" customWidth="1"/>
    <col min="15625" max="15625" width="10.42578125" style="3" customWidth="1"/>
    <col min="15626" max="15626" width="9.140625" style="3"/>
    <col min="15627" max="15627" width="10.28515625" style="3" customWidth="1"/>
    <col min="15628" max="15628" width="10.42578125" style="3" customWidth="1"/>
    <col min="15629" max="15872" width="9.140625" style="3"/>
    <col min="15873" max="15873" width="20.140625" style="3" customWidth="1"/>
    <col min="15874" max="15874" width="10" style="3" customWidth="1"/>
    <col min="15875" max="15875" width="10.7109375" style="3" customWidth="1"/>
    <col min="15876" max="15876" width="9.7109375" style="3" customWidth="1"/>
    <col min="15877" max="15877" width="11.42578125" style="3" customWidth="1"/>
    <col min="15878" max="15878" width="12.140625" style="3" customWidth="1"/>
    <col min="15879" max="15879" width="11.28515625" style="3" customWidth="1"/>
    <col min="15880" max="15880" width="10.7109375" style="3" customWidth="1"/>
    <col min="15881" max="15881" width="10.42578125" style="3" customWidth="1"/>
    <col min="15882" max="15882" width="9.140625" style="3"/>
    <col min="15883" max="15883" width="10.28515625" style="3" customWidth="1"/>
    <col min="15884" max="15884" width="10.42578125" style="3" customWidth="1"/>
    <col min="15885" max="16128" width="9.140625" style="3"/>
    <col min="16129" max="16129" width="20.140625" style="3" customWidth="1"/>
    <col min="16130" max="16130" width="10" style="3" customWidth="1"/>
    <col min="16131" max="16131" width="10.7109375" style="3" customWidth="1"/>
    <col min="16132" max="16132" width="9.7109375" style="3" customWidth="1"/>
    <col min="16133" max="16133" width="11.42578125" style="3" customWidth="1"/>
    <col min="16134" max="16134" width="12.140625" style="3" customWidth="1"/>
    <col min="16135" max="16135" width="11.28515625" style="3" customWidth="1"/>
    <col min="16136" max="16136" width="10.7109375" style="3" customWidth="1"/>
    <col min="16137" max="16137" width="10.42578125" style="3" customWidth="1"/>
    <col min="16138" max="16138" width="9.140625" style="3"/>
    <col min="16139" max="16139" width="10.28515625" style="3" customWidth="1"/>
    <col min="16140" max="16140" width="10.42578125" style="3" customWidth="1"/>
    <col min="16141" max="16384" width="9.140625" style="3"/>
  </cols>
  <sheetData>
    <row r="1" spans="1:12" ht="19.5">
      <c r="A1" s="1455" t="s">
        <v>357</v>
      </c>
      <c r="B1" s="1455"/>
      <c r="C1" s="1456"/>
      <c r="D1" s="1456"/>
      <c r="E1" s="1457" t="s">
        <v>520</v>
      </c>
      <c r="G1" s="1458"/>
      <c r="H1" s="1456"/>
      <c r="I1" s="1456"/>
      <c r="J1" s="1456"/>
      <c r="K1" s="1456"/>
    </row>
    <row r="2" spans="1:12" ht="15" customHeight="1" thickBot="1">
      <c r="A2" s="1459" t="s">
        <v>272</v>
      </c>
      <c r="B2" s="1459"/>
      <c r="C2" s="1456"/>
      <c r="D2" s="1456"/>
      <c r="E2" s="1456"/>
      <c r="F2" s="1458"/>
      <c r="G2" s="1456"/>
      <c r="H2" s="1456"/>
      <c r="I2" s="1456"/>
      <c r="J2" s="1456"/>
      <c r="K2" s="1456"/>
    </row>
    <row r="3" spans="1:12" ht="21" thickBot="1">
      <c r="A3" s="1460" t="s">
        <v>4</v>
      </c>
      <c r="B3" s="1461"/>
      <c r="C3" s="1461"/>
      <c r="D3" s="1461"/>
      <c r="E3" s="1461"/>
      <c r="F3" s="1461"/>
      <c r="G3" s="1461"/>
      <c r="H3" s="1461"/>
      <c r="I3" s="1461"/>
      <c r="J3" s="1461"/>
      <c r="K3" s="1461"/>
      <c r="L3" s="1462"/>
    </row>
    <row r="4" spans="1:12">
      <c r="A4" s="1463"/>
      <c r="B4" s="1464"/>
      <c r="C4" s="1465" t="s">
        <v>5</v>
      </c>
      <c r="D4" s="1465"/>
      <c r="E4" s="1465"/>
      <c r="F4" s="1465"/>
      <c r="G4" s="1466"/>
      <c r="H4" s="1615" t="s">
        <v>6</v>
      </c>
      <c r="I4" s="1616"/>
      <c r="J4" s="1467" t="s">
        <v>7</v>
      </c>
      <c r="K4" s="1468" t="s">
        <v>8</v>
      </c>
      <c r="L4" s="1469"/>
    </row>
    <row r="5" spans="1:12" ht="15.75">
      <c r="A5" s="1470" t="s">
        <v>9</v>
      </c>
      <c r="B5" s="1471" t="s">
        <v>10</v>
      </c>
      <c r="C5" s="1472" t="s">
        <v>36</v>
      </c>
      <c r="D5" s="1472"/>
      <c r="E5" s="1473" t="s">
        <v>37</v>
      </c>
      <c r="F5" s="1474"/>
      <c r="G5" s="1475"/>
      <c r="H5" s="1617" t="s">
        <v>11</v>
      </c>
      <c r="I5" s="1618"/>
      <c r="J5" s="1476" t="s">
        <v>12</v>
      </c>
      <c r="K5" s="1477" t="s">
        <v>13</v>
      </c>
      <c r="L5" s="1478"/>
    </row>
    <row r="6" spans="1:12" ht="26.25" thickBot="1">
      <c r="A6" s="1479" t="s">
        <v>14</v>
      </c>
      <c r="B6" s="1480" t="s">
        <v>15</v>
      </c>
      <c r="C6" s="1481" t="s">
        <v>517</v>
      </c>
      <c r="D6" s="1481" t="s">
        <v>511</v>
      </c>
      <c r="E6" s="1482" t="s">
        <v>517</v>
      </c>
      <c r="F6" s="1483" t="s">
        <v>511</v>
      </c>
      <c r="G6" s="1484" t="s">
        <v>16</v>
      </c>
      <c r="H6" s="1485" t="s">
        <v>517</v>
      </c>
      <c r="I6" s="1486" t="s">
        <v>16</v>
      </c>
      <c r="J6" s="1487" t="s">
        <v>16</v>
      </c>
      <c r="K6" s="1488" t="s">
        <v>517</v>
      </c>
      <c r="L6" s="1489" t="s">
        <v>17</v>
      </c>
    </row>
    <row r="7" spans="1:12" ht="15" thickBot="1">
      <c r="A7" s="1490" t="s">
        <v>18</v>
      </c>
      <c r="B7" s="1491" t="s">
        <v>19</v>
      </c>
      <c r="C7" s="1492">
        <v>20788.653061407906</v>
      </c>
      <c r="D7" s="1492">
        <v>21032.083651132507</v>
      </c>
      <c r="E7" s="1493">
        <v>21204.426122636065</v>
      </c>
      <c r="F7" s="1494">
        <v>21452.725324155159</v>
      </c>
      <c r="G7" s="1495">
        <v>-1.1574249787252722</v>
      </c>
      <c r="H7" s="1496">
        <v>313.92685053848174</v>
      </c>
      <c r="I7" s="1496">
        <v>0.1658219105051125</v>
      </c>
      <c r="J7" s="1497">
        <v>-1.7649790989317231</v>
      </c>
      <c r="K7" s="1496">
        <v>100</v>
      </c>
      <c r="L7" s="1498" t="s">
        <v>19</v>
      </c>
    </row>
    <row r="8" spans="1:12" ht="15" thickBot="1">
      <c r="A8" s="1499"/>
      <c r="B8" s="1500"/>
      <c r="C8" s="1501"/>
      <c r="D8" s="1501"/>
      <c r="E8" s="1501"/>
      <c r="F8" s="1501"/>
      <c r="G8" s="1502"/>
      <c r="H8" s="1497"/>
      <c r="I8" s="1497"/>
      <c r="J8" s="1497"/>
      <c r="K8" s="1497"/>
      <c r="L8" s="1503"/>
    </row>
    <row r="9" spans="1:12" ht="15">
      <c r="A9" s="1504" t="s">
        <v>80</v>
      </c>
      <c r="B9" s="1505" t="s">
        <v>19</v>
      </c>
      <c r="C9" s="1506">
        <v>20478.442876287205</v>
      </c>
      <c r="D9" s="1506">
        <v>21076.030403050107</v>
      </c>
      <c r="E9" s="1507">
        <v>20888.011733812949</v>
      </c>
      <c r="F9" s="1507">
        <v>21497.551011111111</v>
      </c>
      <c r="G9" s="1508">
        <v>-2.8353893752042643</v>
      </c>
      <c r="H9" s="1509">
        <v>231.66666666666666</v>
      </c>
      <c r="I9" s="1509">
        <v>-5.6155360901745093</v>
      </c>
      <c r="J9" s="1509">
        <v>9.0909090909090917</v>
      </c>
      <c r="K9" s="1509">
        <v>0.1260835303388495</v>
      </c>
      <c r="L9" s="1510">
        <v>1.2546863156107077E-2</v>
      </c>
    </row>
    <row r="10" spans="1:12" ht="15">
      <c r="A10" s="1511" t="s">
        <v>81</v>
      </c>
      <c r="B10" s="1512" t="s">
        <v>19</v>
      </c>
      <c r="C10" s="1513">
        <v>21901.333363705104</v>
      </c>
      <c r="D10" s="1513">
        <v>22080.013262469569</v>
      </c>
      <c r="E10" s="1514">
        <v>22339.360030979205</v>
      </c>
      <c r="F10" s="1514">
        <v>22521.613527718961</v>
      </c>
      <c r="G10" s="1515">
        <v>-0.80923818586728991</v>
      </c>
      <c r="H10" s="1516">
        <v>345.72022310756978</v>
      </c>
      <c r="I10" s="1516">
        <v>-0.5901901029494423</v>
      </c>
      <c r="J10" s="1516">
        <v>1.3240755691910222</v>
      </c>
      <c r="K10" s="1516">
        <v>32.965589703178352</v>
      </c>
      <c r="L10" s="1517">
        <v>1.0050178912363563</v>
      </c>
    </row>
    <row r="11" spans="1:12" ht="15">
      <c r="A11" s="1518" t="s">
        <v>82</v>
      </c>
      <c r="B11" s="1519" t="s">
        <v>19</v>
      </c>
      <c r="C11" s="1520">
        <v>21811.870184633073</v>
      </c>
      <c r="D11" s="1520">
        <v>21853.872511334408</v>
      </c>
      <c r="E11" s="1521">
        <v>22248.107588325736</v>
      </c>
      <c r="F11" s="1521">
        <v>22290.949961561095</v>
      </c>
      <c r="G11" s="1522">
        <v>-0.19219626489331623</v>
      </c>
      <c r="H11" s="1523">
        <v>397.2450331125828</v>
      </c>
      <c r="I11" s="1523">
        <v>0.80538257105258559</v>
      </c>
      <c r="J11" s="1523">
        <v>5.0231839258114377</v>
      </c>
      <c r="K11" s="1523">
        <v>7.1394799054373532</v>
      </c>
      <c r="L11" s="1524">
        <v>0.46145957205241306</v>
      </c>
    </row>
    <row r="12" spans="1:12" ht="15">
      <c r="A12" s="1518" t="s">
        <v>83</v>
      </c>
      <c r="B12" s="1519" t="s">
        <v>19</v>
      </c>
      <c r="C12" s="1520" t="s">
        <v>200</v>
      </c>
      <c r="D12" s="1520" t="s">
        <v>200</v>
      </c>
      <c r="E12" s="1521" t="s">
        <v>200</v>
      </c>
      <c r="F12" s="1521" t="s">
        <v>200</v>
      </c>
      <c r="G12" s="1525" t="s">
        <v>73</v>
      </c>
      <c r="H12" s="1523" t="s">
        <v>200</v>
      </c>
      <c r="I12" s="1523" t="s">
        <v>200</v>
      </c>
      <c r="J12" s="1523" t="s">
        <v>200</v>
      </c>
      <c r="K12" s="1523">
        <v>7.3548726030995534E-2</v>
      </c>
      <c r="L12" s="1524" t="s">
        <v>200</v>
      </c>
    </row>
    <row r="13" spans="1:12" ht="15">
      <c r="A13" s="1518" t="s">
        <v>71</v>
      </c>
      <c r="B13" s="1519" t="s">
        <v>19</v>
      </c>
      <c r="C13" s="1520">
        <v>18527.586450718572</v>
      </c>
      <c r="D13" s="1520">
        <v>19158.911231788003</v>
      </c>
      <c r="E13" s="1521">
        <v>18898.138179732945</v>
      </c>
      <c r="F13" s="1521">
        <v>19542.089456423764</v>
      </c>
      <c r="G13" s="1522">
        <v>-3.2952017650248919</v>
      </c>
      <c r="H13" s="1523">
        <v>280.81188204683434</v>
      </c>
      <c r="I13" s="1523">
        <v>-1.3618661807078651</v>
      </c>
      <c r="J13" s="1523">
        <v>-7.3523503415026115</v>
      </c>
      <c r="K13" s="1523">
        <v>36.34357762017337</v>
      </c>
      <c r="L13" s="1524">
        <v>-2.1917993731692533</v>
      </c>
    </row>
    <row r="14" spans="1:12" ht="15.75" thickBot="1">
      <c r="A14" s="1526" t="s">
        <v>84</v>
      </c>
      <c r="B14" s="1527" t="s">
        <v>19</v>
      </c>
      <c r="C14" s="1528">
        <v>21869.224631773403</v>
      </c>
      <c r="D14" s="1528">
        <v>22050.812449716668</v>
      </c>
      <c r="E14" s="1529">
        <v>22306.609124408871</v>
      </c>
      <c r="F14" s="1529">
        <v>22491.828698711</v>
      </c>
      <c r="G14" s="1530">
        <v>-0.82349717661127397</v>
      </c>
      <c r="H14" s="1531">
        <v>295.41734533183353</v>
      </c>
      <c r="I14" s="1531">
        <v>1.7653056418705668</v>
      </c>
      <c r="J14" s="1531">
        <v>1.4145562400182523</v>
      </c>
      <c r="K14" s="1531">
        <v>23.35172051484108</v>
      </c>
      <c r="L14" s="1532">
        <v>0.7321199574792594</v>
      </c>
    </row>
    <row r="15" spans="1:12" ht="15" thickBot="1">
      <c r="A15" s="1499"/>
      <c r="B15" s="1533"/>
      <c r="C15" s="1501"/>
      <c r="D15" s="1501"/>
      <c r="E15" s="1501"/>
      <c r="F15" s="1501"/>
      <c r="G15" s="1502"/>
      <c r="H15" s="1497"/>
      <c r="I15" s="1497"/>
      <c r="J15" s="1497"/>
      <c r="K15" s="1497"/>
      <c r="L15" s="1503"/>
    </row>
    <row r="16" spans="1:12" ht="14.25">
      <c r="A16" s="1534" t="s">
        <v>85</v>
      </c>
      <c r="B16" s="1535" t="s">
        <v>21</v>
      </c>
      <c r="C16" s="1536" t="s">
        <v>200</v>
      </c>
      <c r="D16" s="1536" t="s">
        <v>73</v>
      </c>
      <c r="E16" s="1537" t="s">
        <v>200</v>
      </c>
      <c r="F16" s="1537" t="s">
        <v>73</v>
      </c>
      <c r="G16" s="1538" t="s">
        <v>73</v>
      </c>
      <c r="H16" s="1539" t="s">
        <v>200</v>
      </c>
      <c r="I16" s="1539" t="s">
        <v>73</v>
      </c>
      <c r="J16" s="1540" t="s">
        <v>73</v>
      </c>
      <c r="K16" s="1540">
        <v>5.2534804307853948E-3</v>
      </c>
      <c r="L16" s="1541" t="s">
        <v>73</v>
      </c>
    </row>
    <row r="17" spans="1:12" ht="15">
      <c r="A17" s="1511" t="s">
        <v>85</v>
      </c>
      <c r="B17" s="1542" t="s">
        <v>22</v>
      </c>
      <c r="C17" s="1520" t="s">
        <v>73</v>
      </c>
      <c r="D17" s="1520" t="s">
        <v>73</v>
      </c>
      <c r="E17" s="1521" t="s">
        <v>73</v>
      </c>
      <c r="F17" s="1521" t="s">
        <v>73</v>
      </c>
      <c r="G17" s="1522" t="s">
        <v>73</v>
      </c>
      <c r="H17" s="1523" t="s">
        <v>73</v>
      </c>
      <c r="I17" s="1523" t="s">
        <v>73</v>
      </c>
      <c r="J17" s="1543" t="s">
        <v>73</v>
      </c>
      <c r="K17" s="1543" t="s">
        <v>73</v>
      </c>
      <c r="L17" s="1544" t="s">
        <v>73</v>
      </c>
    </row>
    <row r="18" spans="1:12" ht="15">
      <c r="A18" s="1511" t="s">
        <v>85</v>
      </c>
      <c r="B18" s="1542" t="s">
        <v>23</v>
      </c>
      <c r="C18" s="1520" t="s">
        <v>200</v>
      </c>
      <c r="D18" s="1520" t="s">
        <v>73</v>
      </c>
      <c r="E18" s="1521" t="s">
        <v>200</v>
      </c>
      <c r="F18" s="1521" t="s">
        <v>73</v>
      </c>
      <c r="G18" s="1522" t="s">
        <v>73</v>
      </c>
      <c r="H18" s="1523" t="s">
        <v>200</v>
      </c>
      <c r="I18" s="1523" t="s">
        <v>73</v>
      </c>
      <c r="J18" s="1543" t="s">
        <v>73</v>
      </c>
      <c r="K18" s="1543">
        <v>5.2534804307853948E-3</v>
      </c>
      <c r="L18" s="1544" t="s">
        <v>73</v>
      </c>
    </row>
    <row r="19" spans="1:12" ht="14.25">
      <c r="A19" s="1534" t="s">
        <v>85</v>
      </c>
      <c r="B19" s="1545" t="s">
        <v>24</v>
      </c>
      <c r="C19" s="1546">
        <v>21483.73010521282</v>
      </c>
      <c r="D19" s="1546">
        <v>21678.445803040318</v>
      </c>
      <c r="E19" s="1547">
        <v>21913.404707317077</v>
      </c>
      <c r="F19" s="1547">
        <v>22112.014719101124</v>
      </c>
      <c r="G19" s="1548">
        <v>-0.89819952775483969</v>
      </c>
      <c r="H19" s="1549">
        <v>234.28571428571428</v>
      </c>
      <c r="I19" s="1549">
        <v>-12.249254921265095</v>
      </c>
      <c r="J19" s="1550">
        <v>-30</v>
      </c>
      <c r="K19" s="1550">
        <v>3.6774363015497767E-2</v>
      </c>
      <c r="L19" s="1551">
        <v>-1.4833212976657885E-2</v>
      </c>
    </row>
    <row r="20" spans="1:12" ht="15">
      <c r="A20" s="1511" t="s">
        <v>85</v>
      </c>
      <c r="B20" s="1542" t="s">
        <v>25</v>
      </c>
      <c r="C20" s="1520">
        <v>21451.176470588234</v>
      </c>
      <c r="D20" s="1520">
        <v>21974.850000000002</v>
      </c>
      <c r="E20" s="1521">
        <v>21880.2</v>
      </c>
      <c r="F20" s="1521">
        <v>22414.347000000002</v>
      </c>
      <c r="G20" s="1522">
        <v>-2.3830584937406423</v>
      </c>
      <c r="H20" s="1523">
        <v>240</v>
      </c>
      <c r="I20" s="1523">
        <v>-11.569638909358874</v>
      </c>
      <c r="J20" s="1543">
        <v>-28.571428571428569</v>
      </c>
      <c r="K20" s="1543">
        <v>2.6267402153926978E-2</v>
      </c>
      <c r="L20" s="1544">
        <v>-9.8579010405819775E-3</v>
      </c>
    </row>
    <row r="21" spans="1:12" ht="15">
      <c r="A21" s="1511" t="s">
        <v>85</v>
      </c>
      <c r="B21" s="1542" t="s">
        <v>26</v>
      </c>
      <c r="C21" s="1520" t="s">
        <v>200</v>
      </c>
      <c r="D21" s="1520">
        <v>20947.058823529413</v>
      </c>
      <c r="E21" s="1521" t="s">
        <v>200</v>
      </c>
      <c r="F21" s="1521">
        <v>21366</v>
      </c>
      <c r="G21" s="1522" t="s">
        <v>73</v>
      </c>
      <c r="H21" s="1523" t="s">
        <v>200</v>
      </c>
      <c r="I21" s="1523" t="s">
        <v>73</v>
      </c>
      <c r="J21" s="1543" t="s">
        <v>73</v>
      </c>
      <c r="K21" s="1543">
        <v>1.050696086157079E-2</v>
      </c>
      <c r="L21" s="1544" t="s">
        <v>73</v>
      </c>
    </row>
    <row r="22" spans="1:12" ht="14.25">
      <c r="A22" s="1534" t="s">
        <v>85</v>
      </c>
      <c r="B22" s="1545" t="s">
        <v>27</v>
      </c>
      <c r="C22" s="1546">
        <v>19726.17520661157</v>
      </c>
      <c r="D22" s="1546">
        <v>20486.854901960785</v>
      </c>
      <c r="E22" s="1547">
        <v>20120.6987107438</v>
      </c>
      <c r="F22" s="1547">
        <v>20896.592000000001</v>
      </c>
      <c r="G22" s="1548">
        <v>-3.7130135347247086</v>
      </c>
      <c r="H22" s="1549">
        <v>226.875</v>
      </c>
      <c r="I22" s="1549">
        <v>-0.27472527472527475</v>
      </c>
      <c r="J22" s="1550">
        <v>33.333333333333329</v>
      </c>
      <c r="K22" s="1550">
        <v>8.4055686892566317E-2</v>
      </c>
      <c r="L22" s="1551">
        <v>2.2126595701979543E-2</v>
      </c>
    </row>
    <row r="23" spans="1:12" ht="15">
      <c r="A23" s="1511" t="s">
        <v>85</v>
      </c>
      <c r="B23" s="1542" t="s">
        <v>28</v>
      </c>
      <c r="C23" s="1520">
        <v>19653.908823529411</v>
      </c>
      <c r="D23" s="1520">
        <v>20486.854901960785</v>
      </c>
      <c r="E23" s="1521">
        <v>20046.987000000001</v>
      </c>
      <c r="F23" s="1521">
        <v>20896.592000000001</v>
      </c>
      <c r="G23" s="1522">
        <v>-4.0657586653364319</v>
      </c>
      <c r="H23" s="1523">
        <v>224</v>
      </c>
      <c r="I23" s="1523">
        <v>-1.5384615384615385</v>
      </c>
      <c r="J23" s="1543">
        <v>25</v>
      </c>
      <c r="K23" s="1543">
        <v>7.8802206461780933E-2</v>
      </c>
      <c r="L23" s="1544">
        <v>1.6873115271194158E-2</v>
      </c>
    </row>
    <row r="24" spans="1:12" ht="15.75" thickBot="1">
      <c r="A24" s="1552" t="s">
        <v>85</v>
      </c>
      <c r="B24" s="1553" t="s">
        <v>29</v>
      </c>
      <c r="C24" s="1554" t="s">
        <v>200</v>
      </c>
      <c r="D24" s="1554" t="s">
        <v>73</v>
      </c>
      <c r="E24" s="1555" t="s">
        <v>200</v>
      </c>
      <c r="F24" s="1555" t="s">
        <v>73</v>
      </c>
      <c r="G24" s="1556" t="s">
        <v>73</v>
      </c>
      <c r="H24" s="1543" t="s">
        <v>200</v>
      </c>
      <c r="I24" s="1543" t="s">
        <v>73</v>
      </c>
      <c r="J24" s="1543" t="s">
        <v>73</v>
      </c>
      <c r="K24" s="1543">
        <v>5.2534804307853948E-3</v>
      </c>
      <c r="L24" s="1544" t="s">
        <v>73</v>
      </c>
    </row>
    <row r="25" spans="1:12" ht="15" thickBot="1">
      <c r="A25" s="1499"/>
      <c r="B25" s="1533"/>
      <c r="C25" s="1501"/>
      <c r="D25" s="1501"/>
      <c r="E25" s="1501"/>
      <c r="F25" s="1501"/>
      <c r="G25" s="1502"/>
      <c r="H25" s="1497"/>
      <c r="I25" s="1497"/>
      <c r="J25" s="1497"/>
      <c r="K25" s="1497"/>
      <c r="L25" s="1503"/>
    </row>
    <row r="26" spans="1:12" ht="14.25">
      <c r="A26" s="1534" t="s">
        <v>86</v>
      </c>
      <c r="B26" s="1535" t="s">
        <v>21</v>
      </c>
      <c r="C26" s="1536">
        <v>22406.72906279183</v>
      </c>
      <c r="D26" s="1536">
        <v>22839.187492493671</v>
      </c>
      <c r="E26" s="1537">
        <v>22854.863644047666</v>
      </c>
      <c r="F26" s="1537">
        <v>23295.971242343545</v>
      </c>
      <c r="G26" s="1538">
        <v>-1.8934930581220286</v>
      </c>
      <c r="H26" s="1539">
        <v>406.77020933977457</v>
      </c>
      <c r="I26" s="1539">
        <v>-0.91632093484196497</v>
      </c>
      <c r="J26" s="1540">
        <v>-17.2</v>
      </c>
      <c r="K26" s="1540">
        <v>3.2624113475177303</v>
      </c>
      <c r="L26" s="1541">
        <v>-0.60815685189394353</v>
      </c>
    </row>
    <row r="27" spans="1:12" ht="15">
      <c r="A27" s="1511" t="s">
        <v>86</v>
      </c>
      <c r="B27" s="1542" t="s">
        <v>22</v>
      </c>
      <c r="C27" s="1520">
        <v>22481.657843137255</v>
      </c>
      <c r="D27" s="1520">
        <v>22965.400980392154</v>
      </c>
      <c r="E27" s="1521">
        <v>22931.291000000001</v>
      </c>
      <c r="F27" s="1521">
        <v>23424.708999999999</v>
      </c>
      <c r="G27" s="1522">
        <v>-2.1063996995650958</v>
      </c>
      <c r="H27" s="1523">
        <v>401.3</v>
      </c>
      <c r="I27" s="1523">
        <v>-0.88910842183254291</v>
      </c>
      <c r="J27" s="1543">
        <v>-17.813765182186234</v>
      </c>
      <c r="K27" s="1543">
        <v>2.1329130548988702</v>
      </c>
      <c r="L27" s="1544">
        <v>-0.41650119911361871</v>
      </c>
    </row>
    <row r="28" spans="1:12" ht="15">
      <c r="A28" s="1511" t="s">
        <v>86</v>
      </c>
      <c r="B28" s="1542" t="s">
        <v>23</v>
      </c>
      <c r="C28" s="1520">
        <v>22270.615686274508</v>
      </c>
      <c r="D28" s="1520">
        <v>22605.163725490194</v>
      </c>
      <c r="E28" s="1521">
        <v>22716.027999999998</v>
      </c>
      <c r="F28" s="1521">
        <v>23057.267</v>
      </c>
      <c r="G28" s="1522">
        <v>-1.479962911476028</v>
      </c>
      <c r="H28" s="1523">
        <v>417.1</v>
      </c>
      <c r="I28" s="1523">
        <v>-1.0204081632652955</v>
      </c>
      <c r="J28" s="1543">
        <v>-16.015625</v>
      </c>
      <c r="K28" s="1543">
        <v>1.1294982926188599</v>
      </c>
      <c r="L28" s="1544">
        <v>-0.19165565278032459</v>
      </c>
    </row>
    <row r="29" spans="1:12" ht="14.25">
      <c r="A29" s="1534" t="s">
        <v>86</v>
      </c>
      <c r="B29" s="1545" t="s">
        <v>24</v>
      </c>
      <c r="C29" s="1546">
        <v>22320.443503883584</v>
      </c>
      <c r="D29" s="1546">
        <v>22551.533008254355</v>
      </c>
      <c r="E29" s="1547">
        <v>22766.852373961257</v>
      </c>
      <c r="F29" s="1547">
        <v>23002.563668419443</v>
      </c>
      <c r="G29" s="1548">
        <v>-1.0247174960841317</v>
      </c>
      <c r="H29" s="1549">
        <v>368.75811654526541</v>
      </c>
      <c r="I29" s="1549">
        <v>0.96907108034558587</v>
      </c>
      <c r="J29" s="1550">
        <v>1.9628647214854114</v>
      </c>
      <c r="K29" s="1550">
        <v>10.097189387969529</v>
      </c>
      <c r="L29" s="1551">
        <v>0.36916131344818837</v>
      </c>
    </row>
    <row r="30" spans="1:12" ht="15">
      <c r="A30" s="1511" t="s">
        <v>86</v>
      </c>
      <c r="B30" s="1542" t="s">
        <v>25</v>
      </c>
      <c r="C30" s="1520">
        <v>22435.429411764704</v>
      </c>
      <c r="D30" s="1520">
        <v>22645.195098039214</v>
      </c>
      <c r="E30" s="1521">
        <v>22884.137999999999</v>
      </c>
      <c r="F30" s="1521">
        <v>23098.098999999998</v>
      </c>
      <c r="G30" s="1522">
        <v>-0.92631432569407268</v>
      </c>
      <c r="H30" s="1523">
        <v>358.1</v>
      </c>
      <c r="I30" s="1523">
        <v>1.0725373976855805</v>
      </c>
      <c r="J30" s="1543">
        <v>8.3892617449664433E-2</v>
      </c>
      <c r="K30" s="1543">
        <v>6.2674021539269766</v>
      </c>
      <c r="L30" s="1544">
        <v>0.11577909566202393</v>
      </c>
    </row>
    <row r="31" spans="1:12" ht="15">
      <c r="A31" s="1511" t="s">
        <v>86</v>
      </c>
      <c r="B31" s="1542" t="s">
        <v>26</v>
      </c>
      <c r="C31" s="1520">
        <v>22145.947058823531</v>
      </c>
      <c r="D31" s="1520">
        <v>22402.862745098038</v>
      </c>
      <c r="E31" s="1521">
        <v>22588.866000000002</v>
      </c>
      <c r="F31" s="1521">
        <v>22850.92</v>
      </c>
      <c r="G31" s="1522">
        <v>-1.1467984658823209</v>
      </c>
      <c r="H31" s="1523">
        <v>386.2</v>
      </c>
      <c r="I31" s="1523">
        <v>0.57291666666666363</v>
      </c>
      <c r="J31" s="1543">
        <v>5.1948051948051948</v>
      </c>
      <c r="K31" s="1543">
        <v>3.8297872340425529</v>
      </c>
      <c r="L31" s="1544">
        <v>0.25338221778616665</v>
      </c>
    </row>
    <row r="32" spans="1:12" ht="14.25">
      <c r="A32" s="1534" t="s">
        <v>86</v>
      </c>
      <c r="B32" s="1545" t="s">
        <v>27</v>
      </c>
      <c r="C32" s="1546">
        <v>21549.78554980156</v>
      </c>
      <c r="D32" s="1546">
        <v>21597.590567374154</v>
      </c>
      <c r="E32" s="1547">
        <v>21980.78126079759</v>
      </c>
      <c r="F32" s="1547">
        <v>22029.542378721639</v>
      </c>
      <c r="G32" s="1548">
        <v>-0.22134421626091913</v>
      </c>
      <c r="H32" s="1549">
        <v>323.6969453376206</v>
      </c>
      <c r="I32" s="1549">
        <v>-0.49301623341101947</v>
      </c>
      <c r="J32" s="1550">
        <v>4.8903878583473865</v>
      </c>
      <c r="K32" s="1550">
        <v>19.605988967691097</v>
      </c>
      <c r="L32" s="1551">
        <v>1.2440134296821199</v>
      </c>
    </row>
    <row r="33" spans="1:12" ht="15">
      <c r="A33" s="1511" t="s">
        <v>86</v>
      </c>
      <c r="B33" s="1542" t="s">
        <v>28</v>
      </c>
      <c r="C33" s="1520">
        <v>21622.713725490197</v>
      </c>
      <c r="D33" s="1520">
        <v>21583.337254901962</v>
      </c>
      <c r="E33" s="1521">
        <v>22055.168000000001</v>
      </c>
      <c r="F33" s="1521">
        <v>22015.004000000001</v>
      </c>
      <c r="G33" s="1522">
        <v>0.1824392128204958</v>
      </c>
      <c r="H33" s="1523">
        <v>313.10000000000002</v>
      </c>
      <c r="I33" s="1523">
        <v>-0.28662420382164877</v>
      </c>
      <c r="J33" s="1543">
        <v>10.500410172272355</v>
      </c>
      <c r="K33" s="1543">
        <v>14.152876280535857</v>
      </c>
      <c r="L33" s="1544">
        <v>1.5709492536483101</v>
      </c>
    </row>
    <row r="34" spans="1:12" ht="15.75" thickBot="1">
      <c r="A34" s="1552" t="s">
        <v>86</v>
      </c>
      <c r="B34" s="1553" t="s">
        <v>29</v>
      </c>
      <c r="C34" s="1554">
        <v>21381.02549019608</v>
      </c>
      <c r="D34" s="1554">
        <v>21625.432352941174</v>
      </c>
      <c r="E34" s="1555">
        <v>21808.646000000001</v>
      </c>
      <c r="F34" s="1555">
        <v>22057.940999999999</v>
      </c>
      <c r="G34" s="1556">
        <v>-1.130182549676773</v>
      </c>
      <c r="H34" s="1543">
        <v>351.2</v>
      </c>
      <c r="I34" s="1543">
        <v>0.37153472420691952</v>
      </c>
      <c r="J34" s="1543">
        <v>-7.3214285714285721</v>
      </c>
      <c r="K34" s="1543">
        <v>5.4531126871552402</v>
      </c>
      <c r="L34" s="1544">
        <v>-0.32693582396619281</v>
      </c>
    </row>
    <row r="35" spans="1:12" ht="15.75" thickBot="1">
      <c r="A35" s="1557"/>
      <c r="B35" s="1558"/>
      <c r="C35" s="1559"/>
      <c r="D35" s="1559"/>
      <c r="E35" s="1559"/>
      <c r="F35" s="1559"/>
      <c r="G35" s="1560"/>
      <c r="H35" s="1561"/>
      <c r="I35" s="1561"/>
      <c r="J35" s="1561"/>
      <c r="K35" s="1561"/>
      <c r="L35" s="1562"/>
    </row>
    <row r="36" spans="1:12" ht="15">
      <c r="A36" s="1511" t="s">
        <v>87</v>
      </c>
      <c r="B36" s="1563" t="s">
        <v>26</v>
      </c>
      <c r="C36" s="1564">
        <v>22233.249019607843</v>
      </c>
      <c r="D36" s="1564">
        <v>22265.184313725491</v>
      </c>
      <c r="E36" s="1565">
        <v>22677.914000000001</v>
      </c>
      <c r="F36" s="1565">
        <v>22710.488000000001</v>
      </c>
      <c r="G36" s="1566">
        <v>-0.14343152819966054</v>
      </c>
      <c r="H36" s="1567">
        <v>419.4</v>
      </c>
      <c r="I36" s="1567">
        <v>1.6234552944027112</v>
      </c>
      <c r="J36" s="1567">
        <v>5.6363636363636367</v>
      </c>
      <c r="K36" s="1567">
        <v>3.0522721302863145</v>
      </c>
      <c r="L36" s="1568">
        <v>0.21385545071775391</v>
      </c>
    </row>
    <row r="37" spans="1:12" ht="15.75" thickBot="1">
      <c r="A37" s="1552" t="s">
        <v>87</v>
      </c>
      <c r="B37" s="1553" t="s">
        <v>29</v>
      </c>
      <c r="C37" s="1554">
        <v>21465.214705882354</v>
      </c>
      <c r="D37" s="1554">
        <v>21523.939215686274</v>
      </c>
      <c r="E37" s="1555">
        <v>21894.519</v>
      </c>
      <c r="F37" s="1555">
        <v>21954.418000000001</v>
      </c>
      <c r="G37" s="1556">
        <v>-0.27283346796075963</v>
      </c>
      <c r="H37" s="1543">
        <v>380.7</v>
      </c>
      <c r="I37" s="1543">
        <v>0.10518012095713312</v>
      </c>
      <c r="J37" s="1543">
        <v>4.56989247311828</v>
      </c>
      <c r="K37" s="1543">
        <v>4.0872077751510378</v>
      </c>
      <c r="L37" s="1544">
        <v>0.24760412133465781</v>
      </c>
    </row>
    <row r="38" spans="1:12" ht="15.75" thickBot="1">
      <c r="A38" s="1557"/>
      <c r="B38" s="1558"/>
      <c r="C38" s="1559"/>
      <c r="D38" s="1559"/>
      <c r="E38" s="1559"/>
      <c r="F38" s="1559"/>
      <c r="G38" s="1560"/>
      <c r="H38" s="1561"/>
      <c r="I38" s="1561"/>
      <c r="J38" s="1561"/>
      <c r="K38" s="1561"/>
      <c r="L38" s="1562"/>
    </row>
    <row r="39" spans="1:12" ht="14.25">
      <c r="A39" s="1534" t="s">
        <v>88</v>
      </c>
      <c r="B39" s="1535" t="s">
        <v>21</v>
      </c>
      <c r="C39" s="1536" t="s">
        <v>200</v>
      </c>
      <c r="D39" s="1536" t="s">
        <v>200</v>
      </c>
      <c r="E39" s="1537" t="s">
        <v>200</v>
      </c>
      <c r="F39" s="1537" t="s">
        <v>200</v>
      </c>
      <c r="G39" s="1538" t="s">
        <v>73</v>
      </c>
      <c r="H39" s="1539" t="s">
        <v>200</v>
      </c>
      <c r="I39" s="1539" t="s">
        <v>73</v>
      </c>
      <c r="J39" s="1540" t="s">
        <v>73</v>
      </c>
      <c r="K39" s="1540">
        <v>2.6267402153926978E-2</v>
      </c>
      <c r="L39" s="1541" t="s">
        <v>73</v>
      </c>
    </row>
    <row r="40" spans="1:12" ht="15">
      <c r="A40" s="1518" t="s">
        <v>88</v>
      </c>
      <c r="B40" s="1542" t="s">
        <v>22</v>
      </c>
      <c r="C40" s="1520" t="s">
        <v>200</v>
      </c>
      <c r="D40" s="1520" t="s">
        <v>73</v>
      </c>
      <c r="E40" s="1521" t="s">
        <v>200</v>
      </c>
      <c r="F40" s="1521" t="s">
        <v>73</v>
      </c>
      <c r="G40" s="1522" t="s">
        <v>73</v>
      </c>
      <c r="H40" s="1523" t="s">
        <v>200</v>
      </c>
      <c r="I40" s="1523" t="s">
        <v>73</v>
      </c>
      <c r="J40" s="1543" t="s">
        <v>73</v>
      </c>
      <c r="K40" s="1543">
        <v>1.050696086157079E-2</v>
      </c>
      <c r="L40" s="1544" t="s">
        <v>73</v>
      </c>
    </row>
    <row r="41" spans="1:12" ht="15">
      <c r="A41" s="1518" t="s">
        <v>88</v>
      </c>
      <c r="B41" s="1542" t="s">
        <v>23</v>
      </c>
      <c r="C41" s="1520" t="s">
        <v>200</v>
      </c>
      <c r="D41" s="1520" t="s">
        <v>73</v>
      </c>
      <c r="E41" s="1521" t="s">
        <v>200</v>
      </c>
      <c r="F41" s="1521" t="s">
        <v>73</v>
      </c>
      <c r="G41" s="1522" t="s">
        <v>73</v>
      </c>
      <c r="H41" s="1523" t="s">
        <v>200</v>
      </c>
      <c r="I41" s="1523" t="s">
        <v>73</v>
      </c>
      <c r="J41" s="1543" t="s">
        <v>73</v>
      </c>
      <c r="K41" s="1543">
        <v>1.5760441292356188E-2</v>
      </c>
      <c r="L41" s="1544" t="s">
        <v>73</v>
      </c>
    </row>
    <row r="42" spans="1:12" ht="15">
      <c r="A42" s="1518" t="s">
        <v>88</v>
      </c>
      <c r="B42" s="1542" t="s">
        <v>30</v>
      </c>
      <c r="C42" s="1520" t="s">
        <v>73</v>
      </c>
      <c r="D42" s="1520" t="s">
        <v>200</v>
      </c>
      <c r="E42" s="1521" t="s">
        <v>73</v>
      </c>
      <c r="F42" s="1521" t="s">
        <v>200</v>
      </c>
      <c r="G42" s="1522" t="s">
        <v>73</v>
      </c>
      <c r="H42" s="1523" t="s">
        <v>73</v>
      </c>
      <c r="I42" s="1523" t="s">
        <v>73</v>
      </c>
      <c r="J42" s="1543" t="s">
        <v>73</v>
      </c>
      <c r="K42" s="1543" t="s">
        <v>73</v>
      </c>
      <c r="L42" s="1544" t="s">
        <v>73</v>
      </c>
    </row>
    <row r="43" spans="1:12" ht="14.25">
      <c r="A43" s="1569" t="s">
        <v>88</v>
      </c>
      <c r="B43" s="1545" t="s">
        <v>24</v>
      </c>
      <c r="C43" s="1546" t="s">
        <v>73</v>
      </c>
      <c r="D43" s="1546" t="s">
        <v>200</v>
      </c>
      <c r="E43" s="1547" t="s">
        <v>73</v>
      </c>
      <c r="F43" s="1547" t="s">
        <v>200</v>
      </c>
      <c r="G43" s="1548" t="s">
        <v>73</v>
      </c>
      <c r="H43" s="1549" t="s">
        <v>73</v>
      </c>
      <c r="I43" s="1549" t="s">
        <v>73</v>
      </c>
      <c r="J43" s="1550" t="s">
        <v>73</v>
      </c>
      <c r="K43" s="1550" t="s">
        <v>73</v>
      </c>
      <c r="L43" s="1551" t="s">
        <v>73</v>
      </c>
    </row>
    <row r="44" spans="1:12" ht="15">
      <c r="A44" s="1518" t="s">
        <v>88</v>
      </c>
      <c r="B44" s="1542" t="s">
        <v>26</v>
      </c>
      <c r="C44" s="1520" t="s">
        <v>73</v>
      </c>
      <c r="D44" s="1520" t="s">
        <v>200</v>
      </c>
      <c r="E44" s="1521" t="s">
        <v>73</v>
      </c>
      <c r="F44" s="1521" t="s">
        <v>200</v>
      </c>
      <c r="G44" s="1522" t="s">
        <v>73</v>
      </c>
      <c r="H44" s="1523" t="s">
        <v>73</v>
      </c>
      <c r="I44" s="1523" t="s">
        <v>73</v>
      </c>
      <c r="J44" s="1543" t="s">
        <v>73</v>
      </c>
      <c r="K44" s="1543" t="s">
        <v>73</v>
      </c>
      <c r="L44" s="1544" t="s">
        <v>73</v>
      </c>
    </row>
    <row r="45" spans="1:12" ht="15">
      <c r="A45" s="1518" t="s">
        <v>88</v>
      </c>
      <c r="B45" s="1542" t="s">
        <v>31</v>
      </c>
      <c r="C45" s="1520" t="s">
        <v>73</v>
      </c>
      <c r="D45" s="1520" t="s">
        <v>200</v>
      </c>
      <c r="E45" s="1521" t="s">
        <v>73</v>
      </c>
      <c r="F45" s="1521" t="s">
        <v>200</v>
      </c>
      <c r="G45" s="1522" t="s">
        <v>73</v>
      </c>
      <c r="H45" s="1523" t="s">
        <v>73</v>
      </c>
      <c r="I45" s="1523" t="s">
        <v>73</v>
      </c>
      <c r="J45" s="1543" t="s">
        <v>73</v>
      </c>
      <c r="K45" s="1543" t="s">
        <v>73</v>
      </c>
      <c r="L45" s="1544" t="s">
        <v>73</v>
      </c>
    </row>
    <row r="46" spans="1:12" ht="14.25">
      <c r="A46" s="1569" t="s">
        <v>88</v>
      </c>
      <c r="B46" s="1545" t="s">
        <v>27</v>
      </c>
      <c r="C46" s="1546" t="s">
        <v>200</v>
      </c>
      <c r="D46" s="1546" t="s">
        <v>200</v>
      </c>
      <c r="E46" s="1547" t="s">
        <v>200</v>
      </c>
      <c r="F46" s="1547" t="s">
        <v>200</v>
      </c>
      <c r="G46" s="1548" t="s">
        <v>73</v>
      </c>
      <c r="H46" s="1549" t="s">
        <v>200</v>
      </c>
      <c r="I46" s="1549" t="s">
        <v>73</v>
      </c>
      <c r="J46" s="1550" t="s">
        <v>73</v>
      </c>
      <c r="K46" s="1550">
        <v>4.7281323877068557E-2</v>
      </c>
      <c r="L46" s="1551" t="s">
        <v>73</v>
      </c>
    </row>
    <row r="47" spans="1:12" ht="15">
      <c r="A47" s="1518" t="s">
        <v>88</v>
      </c>
      <c r="B47" s="1542" t="s">
        <v>29</v>
      </c>
      <c r="C47" s="1520" t="s">
        <v>200</v>
      </c>
      <c r="D47" s="1520" t="s">
        <v>200</v>
      </c>
      <c r="E47" s="1521" t="s">
        <v>200</v>
      </c>
      <c r="F47" s="1521" t="s">
        <v>200</v>
      </c>
      <c r="G47" s="1522" t="s">
        <v>73</v>
      </c>
      <c r="H47" s="1523" t="s">
        <v>200</v>
      </c>
      <c r="I47" s="1523" t="s">
        <v>73</v>
      </c>
      <c r="J47" s="1543" t="s">
        <v>73</v>
      </c>
      <c r="K47" s="1543">
        <v>5.2534804307853948E-3</v>
      </c>
      <c r="L47" s="1544" t="s">
        <v>73</v>
      </c>
    </row>
    <row r="48" spans="1:12" ht="15.75" thickBot="1">
      <c r="A48" s="1570" t="s">
        <v>88</v>
      </c>
      <c r="B48" s="1542" t="s">
        <v>32</v>
      </c>
      <c r="C48" s="1554" t="s">
        <v>200</v>
      </c>
      <c r="D48" s="1554" t="s">
        <v>73</v>
      </c>
      <c r="E48" s="1555" t="s">
        <v>200</v>
      </c>
      <c r="F48" s="1571" t="s">
        <v>73</v>
      </c>
      <c r="G48" s="1556" t="s">
        <v>73</v>
      </c>
      <c r="H48" s="1543" t="s">
        <v>200</v>
      </c>
      <c r="I48" s="1543" t="s">
        <v>73</v>
      </c>
      <c r="J48" s="1543" t="s">
        <v>73</v>
      </c>
      <c r="K48" s="1543">
        <v>4.2027843446283158E-2</v>
      </c>
      <c r="L48" s="1544" t="s">
        <v>73</v>
      </c>
    </row>
    <row r="49" spans="1:12" ht="15.75" thickBot="1">
      <c r="A49" s="1557"/>
      <c r="B49" s="1558"/>
      <c r="C49" s="1559"/>
      <c r="D49" s="1559"/>
      <c r="E49" s="1559"/>
      <c r="F49" s="1559"/>
      <c r="G49" s="1560"/>
      <c r="H49" s="1561"/>
      <c r="I49" s="1561"/>
      <c r="J49" s="1561"/>
      <c r="K49" s="1561"/>
      <c r="L49" s="1562"/>
    </row>
    <row r="50" spans="1:12" ht="14.25">
      <c r="A50" s="1534" t="s">
        <v>20</v>
      </c>
      <c r="B50" s="1535" t="s">
        <v>24</v>
      </c>
      <c r="C50" s="1536">
        <v>19859.758777427724</v>
      </c>
      <c r="D50" s="1536">
        <v>20562.426285623449</v>
      </c>
      <c r="E50" s="1537">
        <v>20256.953952976277</v>
      </c>
      <c r="F50" s="1537">
        <v>20973.674811335917</v>
      </c>
      <c r="G50" s="1538">
        <v>-3.4172402538265008</v>
      </c>
      <c r="H50" s="1539">
        <v>345.87739557739559</v>
      </c>
      <c r="I50" s="1539">
        <v>-2.4172068863597298</v>
      </c>
      <c r="J50" s="1540">
        <v>-17.192268565615461</v>
      </c>
      <c r="K50" s="1540">
        <v>4.2763330706593123</v>
      </c>
      <c r="L50" s="1541">
        <v>-0.79669164936958747</v>
      </c>
    </row>
    <row r="51" spans="1:12" ht="15">
      <c r="A51" s="1511" t="s">
        <v>20</v>
      </c>
      <c r="B51" s="1542" t="s">
        <v>25</v>
      </c>
      <c r="C51" s="1520">
        <v>19771.55</v>
      </c>
      <c r="D51" s="1520">
        <v>20970.542156862746</v>
      </c>
      <c r="E51" s="1521">
        <v>20166.981</v>
      </c>
      <c r="F51" s="1521">
        <v>21389.953000000001</v>
      </c>
      <c r="G51" s="1522">
        <v>-5.717506719159231</v>
      </c>
      <c r="H51" s="1523">
        <v>318.2</v>
      </c>
      <c r="I51" s="1523">
        <v>-10.843373493975902</v>
      </c>
      <c r="J51" s="1543">
        <v>-28.956228956228959</v>
      </c>
      <c r="K51" s="1543">
        <v>1.1084843708957184</v>
      </c>
      <c r="L51" s="1544">
        <v>-0.42426063607130438</v>
      </c>
    </row>
    <row r="52" spans="1:12" ht="15">
      <c r="A52" s="1511" t="s">
        <v>20</v>
      </c>
      <c r="B52" s="1542" t="s">
        <v>26</v>
      </c>
      <c r="C52" s="1520">
        <v>19956.657843137255</v>
      </c>
      <c r="D52" s="1520">
        <v>20408.467647058824</v>
      </c>
      <c r="E52" s="1521">
        <v>20355.791000000001</v>
      </c>
      <c r="F52" s="1521">
        <v>20816.636999999999</v>
      </c>
      <c r="G52" s="1522">
        <v>-2.2138350205174726</v>
      </c>
      <c r="H52" s="1523">
        <v>340</v>
      </c>
      <c r="I52" s="1523">
        <v>5.8858151854028443E-2</v>
      </c>
      <c r="J52" s="1543">
        <v>-11.450381679389313</v>
      </c>
      <c r="K52" s="1543">
        <v>1.8282111899133175</v>
      </c>
      <c r="L52" s="1544">
        <v>-0.1999665465783993</v>
      </c>
    </row>
    <row r="53" spans="1:12" ht="15">
      <c r="A53" s="1511" t="s">
        <v>20</v>
      </c>
      <c r="B53" s="1542" t="s">
        <v>31</v>
      </c>
      <c r="C53" s="1520">
        <v>19802.065686274509</v>
      </c>
      <c r="D53" s="1520">
        <v>20353.98137254902</v>
      </c>
      <c r="E53" s="1521">
        <v>20198.107</v>
      </c>
      <c r="F53" s="1521">
        <v>20761.061000000002</v>
      </c>
      <c r="G53" s="1522">
        <v>-2.7115858866750666</v>
      </c>
      <c r="H53" s="1523">
        <v>376.8</v>
      </c>
      <c r="I53" s="1523">
        <v>1.3993541442411164</v>
      </c>
      <c r="J53" s="1543">
        <v>-12.969283276450511</v>
      </c>
      <c r="K53" s="1543">
        <v>1.3396375098502757</v>
      </c>
      <c r="L53" s="1544">
        <v>-0.17246446671988491</v>
      </c>
    </row>
    <row r="54" spans="1:12" ht="14.25">
      <c r="A54" s="1534" t="s">
        <v>20</v>
      </c>
      <c r="B54" s="1545" t="s">
        <v>27</v>
      </c>
      <c r="C54" s="1546">
        <v>19002.241800922602</v>
      </c>
      <c r="D54" s="1546">
        <v>19465.81068085536</v>
      </c>
      <c r="E54" s="1547">
        <v>19382.286636941055</v>
      </c>
      <c r="F54" s="1547">
        <v>19855.126894472469</v>
      </c>
      <c r="G54" s="1548">
        <v>-2.3814517028498541</v>
      </c>
      <c r="H54" s="1549">
        <v>293.27395908543923</v>
      </c>
      <c r="I54" s="1549">
        <v>-0.3167684821183549</v>
      </c>
      <c r="J54" s="1550">
        <v>-9.0411558669001746</v>
      </c>
      <c r="K54" s="1550">
        <v>21.828211189913318</v>
      </c>
      <c r="L54" s="1551">
        <v>-1.7461295233033844</v>
      </c>
    </row>
    <row r="55" spans="1:12" ht="15">
      <c r="A55" s="1511" t="s">
        <v>20</v>
      </c>
      <c r="B55" s="1542" t="s">
        <v>28</v>
      </c>
      <c r="C55" s="1520">
        <v>18804.735294117647</v>
      </c>
      <c r="D55" s="1520">
        <v>19253.200980392157</v>
      </c>
      <c r="E55" s="1521">
        <v>19180.830000000002</v>
      </c>
      <c r="F55" s="1521">
        <v>19638.264999999999</v>
      </c>
      <c r="G55" s="1522">
        <v>-2.3293045490525648</v>
      </c>
      <c r="H55" s="1523">
        <v>269.60000000000002</v>
      </c>
      <c r="I55" s="1523">
        <v>0.29761904761905184</v>
      </c>
      <c r="J55" s="1543">
        <v>-3.7309511297950606</v>
      </c>
      <c r="K55" s="1543">
        <v>9.6243761491988451</v>
      </c>
      <c r="L55" s="1544">
        <v>-0.19654556210837626</v>
      </c>
    </row>
    <row r="56" spans="1:12" ht="15">
      <c r="A56" s="1511" t="s">
        <v>20</v>
      </c>
      <c r="B56" s="1542" t="s">
        <v>29</v>
      </c>
      <c r="C56" s="1520">
        <v>19066.168627450978</v>
      </c>
      <c r="D56" s="1520">
        <v>19567.25882352941</v>
      </c>
      <c r="E56" s="1521">
        <v>19447.491999999998</v>
      </c>
      <c r="F56" s="1521">
        <v>19958.603999999999</v>
      </c>
      <c r="G56" s="1522">
        <v>-2.5608604689987389</v>
      </c>
      <c r="H56" s="1523">
        <v>303.5</v>
      </c>
      <c r="I56" s="1523">
        <v>-0.71965979718678075</v>
      </c>
      <c r="J56" s="1543">
        <v>-13.64522417153996</v>
      </c>
      <c r="K56" s="1543">
        <v>9.3091673233517209</v>
      </c>
      <c r="L56" s="1544">
        <v>-1.2807072702386169</v>
      </c>
    </row>
    <row r="57" spans="1:12" ht="15">
      <c r="A57" s="1511" t="s">
        <v>20</v>
      </c>
      <c r="B57" s="1542" t="s">
        <v>32</v>
      </c>
      <c r="C57" s="1520">
        <v>19340.383333333331</v>
      </c>
      <c r="D57" s="1520">
        <v>19685.74705882353</v>
      </c>
      <c r="E57" s="1521">
        <v>19727.190999999999</v>
      </c>
      <c r="F57" s="1521">
        <v>20079.462</v>
      </c>
      <c r="G57" s="1522">
        <v>-1.7543846543298853</v>
      </c>
      <c r="H57" s="1523">
        <v>339.1</v>
      </c>
      <c r="I57" s="1523">
        <v>1.3448894202032275</v>
      </c>
      <c r="J57" s="1543">
        <v>-10.114192495921696</v>
      </c>
      <c r="K57" s="1543">
        <v>2.8946677173627529</v>
      </c>
      <c r="L57" s="1544">
        <v>-0.26887669095638822</v>
      </c>
    </row>
    <row r="58" spans="1:12" ht="14.25">
      <c r="A58" s="1534" t="s">
        <v>20</v>
      </c>
      <c r="B58" s="1545" t="s">
        <v>33</v>
      </c>
      <c r="C58" s="1546">
        <v>16372.840335346362</v>
      </c>
      <c r="D58" s="1546">
        <v>17079.054188771464</v>
      </c>
      <c r="E58" s="1547">
        <v>16700.297142053289</v>
      </c>
      <c r="F58" s="1547">
        <v>17420.635272546893</v>
      </c>
      <c r="G58" s="1548">
        <v>-4.1349705060916033</v>
      </c>
      <c r="H58" s="1549">
        <v>227.06983068240123</v>
      </c>
      <c r="I58" s="1549">
        <v>0.37963039752645455</v>
      </c>
      <c r="J58" s="1550">
        <v>1.7223382045929019</v>
      </c>
      <c r="K58" s="1550">
        <v>10.239033359600736</v>
      </c>
      <c r="L58" s="1551">
        <v>0.35102179950371415</v>
      </c>
    </row>
    <row r="59" spans="1:12" ht="15">
      <c r="A59" s="1511" t="s">
        <v>20</v>
      </c>
      <c r="B59" s="1542" t="s">
        <v>74</v>
      </c>
      <c r="C59" s="1572">
        <v>16149.245098039215</v>
      </c>
      <c r="D59" s="1572">
        <v>16602.796078431373</v>
      </c>
      <c r="E59" s="1573">
        <v>16472.23</v>
      </c>
      <c r="F59" s="1573">
        <v>16934.851999999999</v>
      </c>
      <c r="G59" s="1574">
        <v>-2.7317746857191278</v>
      </c>
      <c r="H59" s="1575">
        <v>217.2</v>
      </c>
      <c r="I59" s="1575">
        <v>0.32332563510392087</v>
      </c>
      <c r="J59" s="1576">
        <v>10.763569457221712</v>
      </c>
      <c r="K59" s="1576">
        <v>6.3251904386656159</v>
      </c>
      <c r="L59" s="1577">
        <v>0.71544692831829693</v>
      </c>
    </row>
    <row r="60" spans="1:12" ht="15">
      <c r="A60" s="1511" t="s">
        <v>20</v>
      </c>
      <c r="B60" s="1542" t="s">
        <v>34</v>
      </c>
      <c r="C60" s="1520">
        <v>16658.04117647059</v>
      </c>
      <c r="D60" s="1520">
        <v>17521.688235294117</v>
      </c>
      <c r="E60" s="1521">
        <v>16991.202000000001</v>
      </c>
      <c r="F60" s="1521">
        <v>17872.121999999999</v>
      </c>
      <c r="G60" s="1522">
        <v>-4.9290173824910006</v>
      </c>
      <c r="H60" s="1523">
        <v>236.7</v>
      </c>
      <c r="I60" s="1523">
        <v>1.1970927746900313</v>
      </c>
      <c r="J60" s="1543">
        <v>-12.396694214876034</v>
      </c>
      <c r="K60" s="1543">
        <v>3.3412135539795114</v>
      </c>
      <c r="L60" s="1544">
        <v>-0.40549646305098896</v>
      </c>
    </row>
    <row r="61" spans="1:12" ht="15.75" thickBot="1">
      <c r="A61" s="1511" t="s">
        <v>20</v>
      </c>
      <c r="B61" s="1542" t="s">
        <v>35</v>
      </c>
      <c r="C61" s="1520">
        <v>16881.591176470589</v>
      </c>
      <c r="D61" s="1520">
        <v>18385.811764705879</v>
      </c>
      <c r="E61" s="1521">
        <v>17219.223000000002</v>
      </c>
      <c r="F61" s="1521">
        <v>18753.527999999998</v>
      </c>
      <c r="G61" s="1522">
        <v>-8.1814205839029146</v>
      </c>
      <c r="H61" s="1523">
        <v>279.89999999999998</v>
      </c>
      <c r="I61" s="1523">
        <v>1.9672131147540901</v>
      </c>
      <c r="J61" s="1543">
        <v>5.825242718446602</v>
      </c>
      <c r="K61" s="1543">
        <v>0.57262936695560807</v>
      </c>
      <c r="L61" s="1544">
        <v>4.1071334236404855E-2</v>
      </c>
    </row>
    <row r="62" spans="1:12" ht="15.75" thickBot="1">
      <c r="A62" s="1557"/>
      <c r="B62" s="1558"/>
      <c r="C62" s="1559"/>
      <c r="D62" s="1559"/>
      <c r="E62" s="1559"/>
      <c r="F62" s="1559"/>
      <c r="G62" s="1560"/>
      <c r="H62" s="1561"/>
      <c r="I62" s="1561"/>
      <c r="J62" s="1561"/>
      <c r="K62" s="1561"/>
      <c r="L62" s="1562"/>
    </row>
    <row r="63" spans="1:12" ht="14.25">
      <c r="A63" s="1534" t="s">
        <v>89</v>
      </c>
      <c r="B63" s="1545" t="s">
        <v>21</v>
      </c>
      <c r="C63" s="1546">
        <v>23102.897225966171</v>
      </c>
      <c r="D63" s="1546">
        <v>23039.408970304077</v>
      </c>
      <c r="E63" s="1547">
        <v>23564.955170485497</v>
      </c>
      <c r="F63" s="1547">
        <v>23500.197149710159</v>
      </c>
      <c r="G63" s="1548">
        <v>0.27556373405206425</v>
      </c>
      <c r="H63" s="1549">
        <v>344.78038674033149</v>
      </c>
      <c r="I63" s="1549">
        <v>2.1758238110231005</v>
      </c>
      <c r="J63" s="1550">
        <v>-27.744510978043913</v>
      </c>
      <c r="K63" s="1550">
        <v>1.9017599159443133</v>
      </c>
      <c r="L63" s="1551">
        <v>-0.68377964126268487</v>
      </c>
    </row>
    <row r="64" spans="1:12" ht="15">
      <c r="A64" s="1511" t="s">
        <v>89</v>
      </c>
      <c r="B64" s="1542" t="s">
        <v>22</v>
      </c>
      <c r="C64" s="1520">
        <v>22352.122549019608</v>
      </c>
      <c r="D64" s="1520">
        <v>21349.723529411764</v>
      </c>
      <c r="E64" s="1521">
        <v>22799.165000000001</v>
      </c>
      <c r="F64" s="1521">
        <v>21776.718000000001</v>
      </c>
      <c r="G64" s="1522">
        <v>4.6951381746321923</v>
      </c>
      <c r="H64" s="1523">
        <v>317.89999999999998</v>
      </c>
      <c r="I64" s="1523">
        <v>0.60126582278480289</v>
      </c>
      <c r="J64" s="1543">
        <v>-1.5873015873015872</v>
      </c>
      <c r="K64" s="1543">
        <v>0.3257157867086945</v>
      </c>
      <c r="L64" s="1544">
        <v>5.8805795811389672E-4</v>
      </c>
    </row>
    <row r="65" spans="1:12" ht="15">
      <c r="A65" s="1511" t="s">
        <v>89</v>
      </c>
      <c r="B65" s="1542" t="s">
        <v>23</v>
      </c>
      <c r="C65" s="1520">
        <v>23448.109803921569</v>
      </c>
      <c r="D65" s="1520">
        <v>23246.796078431373</v>
      </c>
      <c r="E65" s="1521">
        <v>23917.072</v>
      </c>
      <c r="F65" s="1521">
        <v>23711.732</v>
      </c>
      <c r="G65" s="1522">
        <v>0.86598482135341348</v>
      </c>
      <c r="H65" s="1523">
        <v>338.9</v>
      </c>
      <c r="I65" s="1523">
        <v>1.7412188531972244</v>
      </c>
      <c r="J65" s="1543">
        <v>-21.428571428571427</v>
      </c>
      <c r="K65" s="1543">
        <v>1.0979774100341475</v>
      </c>
      <c r="L65" s="1544">
        <v>-0.27478411135719272</v>
      </c>
    </row>
    <row r="66" spans="1:12" ht="15">
      <c r="A66" s="1511" t="s">
        <v>89</v>
      </c>
      <c r="B66" s="1542" t="s">
        <v>30</v>
      </c>
      <c r="C66" s="1520">
        <v>22821.102941176472</v>
      </c>
      <c r="D66" s="1520">
        <v>23291.55</v>
      </c>
      <c r="E66" s="1521">
        <v>23277.525000000001</v>
      </c>
      <c r="F66" s="1521">
        <v>23757.381000000001</v>
      </c>
      <c r="G66" s="1522">
        <v>-2.0198185986914958</v>
      </c>
      <c r="H66" s="1523">
        <v>376.6</v>
      </c>
      <c r="I66" s="1523">
        <v>6.9886363636363704</v>
      </c>
      <c r="J66" s="1543">
        <v>-47.093023255813954</v>
      </c>
      <c r="K66" s="1543">
        <v>0.47806671920147092</v>
      </c>
      <c r="L66" s="1544">
        <v>-0.40958358786360616</v>
      </c>
    </row>
    <row r="67" spans="1:12" ht="14.25">
      <c r="A67" s="1534" t="s">
        <v>89</v>
      </c>
      <c r="B67" s="1545" t="s">
        <v>24</v>
      </c>
      <c r="C67" s="1546">
        <v>22658.021249097903</v>
      </c>
      <c r="D67" s="1546">
        <v>22759.850924642473</v>
      </c>
      <c r="E67" s="1547">
        <v>23111.18167407986</v>
      </c>
      <c r="F67" s="1547">
        <v>23215.047943135323</v>
      </c>
      <c r="G67" s="1548">
        <v>-0.44740923779214553</v>
      </c>
      <c r="H67" s="1549">
        <v>313.39865361077113</v>
      </c>
      <c r="I67" s="1549">
        <v>2.4744523082226575</v>
      </c>
      <c r="J67" s="1550">
        <v>0.73982737361282369</v>
      </c>
      <c r="K67" s="1550">
        <v>8.5841870239033362</v>
      </c>
      <c r="L67" s="1551">
        <v>0.21343819797569097</v>
      </c>
    </row>
    <row r="68" spans="1:12" ht="15">
      <c r="A68" s="1511" t="s">
        <v>89</v>
      </c>
      <c r="B68" s="1542" t="s">
        <v>25</v>
      </c>
      <c r="C68" s="1520">
        <v>21936.219607843137</v>
      </c>
      <c r="D68" s="1520">
        <v>21878.512745098036</v>
      </c>
      <c r="E68" s="1521">
        <v>22374.944</v>
      </c>
      <c r="F68" s="1521">
        <v>22316.082999999999</v>
      </c>
      <c r="G68" s="1522">
        <v>0.2637604457735741</v>
      </c>
      <c r="H68" s="1523">
        <v>275.89999999999998</v>
      </c>
      <c r="I68" s="1523">
        <v>1.6206261510128832</v>
      </c>
      <c r="J68" s="1543">
        <v>-2.2222222222222223</v>
      </c>
      <c r="K68" s="1543">
        <v>1.155765694772787</v>
      </c>
      <c r="L68" s="1544">
        <v>-5.4047650507151879E-3</v>
      </c>
    </row>
    <row r="69" spans="1:12" ht="15">
      <c r="A69" s="1511" t="s">
        <v>89</v>
      </c>
      <c r="B69" s="1542" t="s">
        <v>26</v>
      </c>
      <c r="C69" s="1520">
        <v>22817.492156862747</v>
      </c>
      <c r="D69" s="1520">
        <v>22940.118627450978</v>
      </c>
      <c r="E69" s="1521">
        <v>23273.842000000001</v>
      </c>
      <c r="F69" s="1521">
        <v>23398.920999999998</v>
      </c>
      <c r="G69" s="1522">
        <v>-0.53455028973343655</v>
      </c>
      <c r="H69" s="1523">
        <v>310.3</v>
      </c>
      <c r="I69" s="1523">
        <v>2.3416886543535695</v>
      </c>
      <c r="J69" s="1543">
        <v>3.9045553145336225</v>
      </c>
      <c r="K69" s="1543">
        <v>5.0328342526924086</v>
      </c>
      <c r="L69" s="1544">
        <v>0.27461574621565799</v>
      </c>
    </row>
    <row r="70" spans="1:12" ht="15">
      <c r="A70" s="1511" t="s">
        <v>89</v>
      </c>
      <c r="B70" s="1542" t="s">
        <v>31</v>
      </c>
      <c r="C70" s="1520">
        <v>22634.627450980392</v>
      </c>
      <c r="D70" s="1520">
        <v>22781.985294117647</v>
      </c>
      <c r="E70" s="1521">
        <v>23087.32</v>
      </c>
      <c r="F70" s="1521">
        <v>23237.625</v>
      </c>
      <c r="G70" s="1522">
        <v>-0.64681739205276056</v>
      </c>
      <c r="H70" s="1523">
        <v>338</v>
      </c>
      <c r="I70" s="1523">
        <v>3.3007334963325219</v>
      </c>
      <c r="J70" s="1543">
        <v>-4</v>
      </c>
      <c r="K70" s="1543">
        <v>2.3955870764381402</v>
      </c>
      <c r="L70" s="1544">
        <v>-5.5772783189253161E-2</v>
      </c>
    </row>
    <row r="71" spans="1:12" ht="14.25">
      <c r="A71" s="1534" t="s">
        <v>89</v>
      </c>
      <c r="B71" s="1545" t="s">
        <v>27</v>
      </c>
      <c r="C71" s="1546">
        <v>21044.070534213686</v>
      </c>
      <c r="D71" s="1546">
        <v>21196.198227866291</v>
      </c>
      <c r="E71" s="1547">
        <v>21464.951944897959</v>
      </c>
      <c r="F71" s="1547">
        <v>21620.122192423616</v>
      </c>
      <c r="G71" s="1548">
        <v>-0.71771216714045061</v>
      </c>
      <c r="H71" s="1549">
        <v>276.12339730502248</v>
      </c>
      <c r="I71" s="1549">
        <v>2.7666344623154484</v>
      </c>
      <c r="J71" s="1550">
        <v>8.3628318584070804</v>
      </c>
      <c r="K71" s="1550">
        <v>12.865773574993433</v>
      </c>
      <c r="L71" s="1551">
        <v>1.2024614007662571</v>
      </c>
    </row>
    <row r="72" spans="1:12" ht="15">
      <c r="A72" s="1511" t="s">
        <v>89</v>
      </c>
      <c r="B72" s="1542" t="s">
        <v>28</v>
      </c>
      <c r="C72" s="1520">
        <v>20377.202941176471</v>
      </c>
      <c r="D72" s="1520">
        <v>20353.561764705883</v>
      </c>
      <c r="E72" s="1521">
        <v>20784.746999999999</v>
      </c>
      <c r="F72" s="1521">
        <v>20760.633000000002</v>
      </c>
      <c r="G72" s="1522">
        <v>0.11615252771915846</v>
      </c>
      <c r="H72" s="1523">
        <v>243.5</v>
      </c>
      <c r="I72" s="1523">
        <v>4.5064377682403434</v>
      </c>
      <c r="J72" s="1543">
        <v>12.149532710280374</v>
      </c>
      <c r="K72" s="1543">
        <v>3.7825059101654848</v>
      </c>
      <c r="L72" s="1544">
        <v>0.4692995314690922</v>
      </c>
    </row>
    <row r="73" spans="1:12" ht="15">
      <c r="A73" s="1511" t="s">
        <v>89</v>
      </c>
      <c r="B73" s="1542" t="s">
        <v>29</v>
      </c>
      <c r="C73" s="1520">
        <v>21416.394117647062</v>
      </c>
      <c r="D73" s="1520">
        <v>21395.669607843134</v>
      </c>
      <c r="E73" s="1521">
        <v>21844.722000000002</v>
      </c>
      <c r="F73" s="1521">
        <v>21823.582999999999</v>
      </c>
      <c r="G73" s="1522">
        <v>9.6863104468239036E-2</v>
      </c>
      <c r="H73" s="1523">
        <v>280.8</v>
      </c>
      <c r="I73" s="1523">
        <v>1.1527377521613791</v>
      </c>
      <c r="J73" s="1523">
        <v>3.4018987341772151</v>
      </c>
      <c r="K73" s="1523">
        <v>6.8662989230365126</v>
      </c>
      <c r="L73" s="1524">
        <v>0.3431013176280393</v>
      </c>
    </row>
    <row r="74" spans="1:12" ht="15.75" thickBot="1">
      <c r="A74" s="1578" t="s">
        <v>89</v>
      </c>
      <c r="B74" s="1579" t="s">
        <v>32</v>
      </c>
      <c r="C74" s="1528">
        <v>20896.679411764708</v>
      </c>
      <c r="D74" s="1528">
        <v>21721.152941176471</v>
      </c>
      <c r="E74" s="1529">
        <v>21314.613000000001</v>
      </c>
      <c r="F74" s="1529">
        <v>22155.576000000001</v>
      </c>
      <c r="G74" s="1530">
        <v>-3.7957171594184671</v>
      </c>
      <c r="H74" s="1531">
        <v>317.3</v>
      </c>
      <c r="I74" s="1531">
        <v>5.2055702917771836</v>
      </c>
      <c r="J74" s="1531">
        <v>19.209039548022599</v>
      </c>
      <c r="K74" s="1531">
        <v>2.2169687417914368</v>
      </c>
      <c r="L74" s="1532">
        <v>0.3900605516691269</v>
      </c>
    </row>
    <row r="75" spans="1:12">
      <c r="A75" s="1580"/>
      <c r="B75" s="1580"/>
      <c r="C75" s="1581"/>
      <c r="D75" s="1581"/>
      <c r="E75" s="1581"/>
      <c r="F75" s="1581"/>
      <c r="G75" s="1582"/>
      <c r="H75" s="1582"/>
      <c r="I75" s="1582"/>
      <c r="J75" s="1582"/>
      <c r="K75" s="1582"/>
      <c r="L75" s="1583"/>
    </row>
    <row r="76" spans="1:12" ht="13.5" thickBot="1">
      <c r="G76" s="1583"/>
      <c r="H76" s="1583"/>
      <c r="I76" s="1583"/>
      <c r="J76" s="1583"/>
      <c r="K76" s="1583"/>
      <c r="L76" s="1584"/>
    </row>
    <row r="77" spans="1:12" ht="21" thickBot="1">
      <c r="A77" s="1460" t="s">
        <v>270</v>
      </c>
      <c r="B77" s="1461"/>
      <c r="C77" s="1461"/>
      <c r="D77" s="1461"/>
      <c r="E77" s="1461"/>
      <c r="F77" s="1461"/>
      <c r="G77" s="1585"/>
      <c r="H77" s="1585"/>
      <c r="I77" s="1585"/>
      <c r="J77" s="1585"/>
      <c r="K77" s="1585"/>
      <c r="L77" s="1586"/>
    </row>
    <row r="78" spans="1:12">
      <c r="A78" s="1463"/>
      <c r="B78" s="1464"/>
      <c r="C78" s="1465" t="s">
        <v>5</v>
      </c>
      <c r="D78" s="1465" t="s">
        <v>5</v>
      </c>
      <c r="E78" s="1465"/>
      <c r="F78" s="1465"/>
      <c r="G78" s="1466"/>
      <c r="H78" s="1615" t="s">
        <v>6</v>
      </c>
      <c r="I78" s="1616"/>
      <c r="J78" s="1467" t="s">
        <v>7</v>
      </c>
      <c r="K78" s="1468" t="s">
        <v>8</v>
      </c>
      <c r="L78" s="1469"/>
    </row>
    <row r="79" spans="1:12" ht="15.75">
      <c r="A79" s="1470" t="s">
        <v>9</v>
      </c>
      <c r="B79" s="1471" t="s">
        <v>10</v>
      </c>
      <c r="C79" s="1472" t="s">
        <v>36</v>
      </c>
      <c r="D79" s="1472" t="s">
        <v>36</v>
      </c>
      <c r="E79" s="1473" t="s">
        <v>37</v>
      </c>
      <c r="F79" s="1474"/>
      <c r="G79" s="1475"/>
      <c r="H79" s="1617" t="s">
        <v>11</v>
      </c>
      <c r="I79" s="1618"/>
      <c r="J79" s="1476" t="s">
        <v>12</v>
      </c>
      <c r="K79" s="1477" t="s">
        <v>13</v>
      </c>
      <c r="L79" s="1478"/>
    </row>
    <row r="80" spans="1:12" ht="26.25" thickBot="1">
      <c r="A80" s="1479" t="s">
        <v>14</v>
      </c>
      <c r="B80" s="1480" t="s">
        <v>15</v>
      </c>
      <c r="C80" s="1481" t="s">
        <v>517</v>
      </c>
      <c r="D80" s="1481" t="s">
        <v>511</v>
      </c>
      <c r="E80" s="1482" t="s">
        <v>517</v>
      </c>
      <c r="F80" s="1483" t="s">
        <v>511</v>
      </c>
      <c r="G80" s="1484" t="s">
        <v>16</v>
      </c>
      <c r="H80" s="1485" t="s">
        <v>517</v>
      </c>
      <c r="I80" s="1486" t="s">
        <v>16</v>
      </c>
      <c r="J80" s="1487" t="s">
        <v>16</v>
      </c>
      <c r="K80" s="1488" t="s">
        <v>517</v>
      </c>
      <c r="L80" s="1489" t="s">
        <v>17</v>
      </c>
    </row>
    <row r="81" spans="1:12" ht="15" thickBot="1">
      <c r="A81" s="1490" t="s">
        <v>18</v>
      </c>
      <c r="B81" s="1491" t="s">
        <v>19</v>
      </c>
      <c r="C81" s="1492">
        <v>21096.852226653675</v>
      </c>
      <c r="D81" s="1492">
        <v>21257.554542281076</v>
      </c>
      <c r="E81" s="1493">
        <v>21518.78927118675</v>
      </c>
      <c r="F81" s="1494">
        <v>21682.705633126698</v>
      </c>
      <c r="G81" s="1495">
        <v>-0.75597743525843686</v>
      </c>
      <c r="H81" s="1496">
        <v>317.20783442469599</v>
      </c>
      <c r="I81" s="1496">
        <v>-0.15510201142196511</v>
      </c>
      <c r="J81" s="1497">
        <v>-4.0825482279048897</v>
      </c>
      <c r="K81" s="1496">
        <v>100</v>
      </c>
      <c r="L81" s="1498" t="s">
        <v>19</v>
      </c>
    </row>
    <row r="82" spans="1:12" ht="15" thickBot="1">
      <c r="A82" s="1499"/>
      <c r="B82" s="1500"/>
      <c r="C82" s="1501"/>
      <c r="D82" s="1501"/>
      <c r="E82" s="1501"/>
      <c r="F82" s="1501"/>
      <c r="G82" s="1502"/>
      <c r="H82" s="1497"/>
      <c r="I82" s="1497"/>
      <c r="J82" s="1497"/>
      <c r="K82" s="1497"/>
      <c r="L82" s="1503"/>
    </row>
    <row r="83" spans="1:12" ht="15">
      <c r="A83" s="1504" t="s">
        <v>80</v>
      </c>
      <c r="B83" s="1505" t="s">
        <v>19</v>
      </c>
      <c r="C83" s="1506">
        <v>20676.18760848602</v>
      </c>
      <c r="D83" s="1506">
        <v>20299.230392156864</v>
      </c>
      <c r="E83" s="1507">
        <v>21089.71136065574</v>
      </c>
      <c r="F83" s="1507">
        <v>20705.215</v>
      </c>
      <c r="G83" s="1508">
        <v>1.8570025022958681</v>
      </c>
      <c r="H83" s="1509">
        <v>271.11111111111109</v>
      </c>
      <c r="I83" s="1509">
        <v>8.4444444444444358</v>
      </c>
      <c r="J83" s="1509">
        <v>50</v>
      </c>
      <c r="K83" s="1509">
        <v>0.10523854069223575</v>
      </c>
      <c r="L83" s="1510">
        <v>3.7943789682814477E-2</v>
      </c>
    </row>
    <row r="84" spans="1:12" ht="15">
      <c r="A84" s="1511" t="s">
        <v>81</v>
      </c>
      <c r="B84" s="1512" t="s">
        <v>19</v>
      </c>
      <c r="C84" s="1513">
        <v>22053.62652116402</v>
      </c>
      <c r="D84" s="1513">
        <v>22186.608371131355</v>
      </c>
      <c r="E84" s="1514">
        <v>22494.6990515873</v>
      </c>
      <c r="F84" s="1514">
        <v>22630.340538553981</v>
      </c>
      <c r="G84" s="1515">
        <v>-0.59937890344865163</v>
      </c>
      <c r="H84" s="1516">
        <v>345.67339252908761</v>
      </c>
      <c r="I84" s="1516">
        <v>-0.90461694633885803</v>
      </c>
      <c r="J84" s="1516">
        <v>5.3208642373427928</v>
      </c>
      <c r="K84" s="1516">
        <v>38.189897100093546</v>
      </c>
      <c r="L84" s="1517">
        <v>3.4097266200576613</v>
      </c>
    </row>
    <row r="85" spans="1:12" ht="15">
      <c r="A85" s="1518" t="s">
        <v>82</v>
      </c>
      <c r="B85" s="1519" t="s">
        <v>19</v>
      </c>
      <c r="C85" s="1520">
        <v>21721.875134007365</v>
      </c>
      <c r="D85" s="1520">
        <v>21796.918601886155</v>
      </c>
      <c r="E85" s="1521">
        <v>22156.312636687511</v>
      </c>
      <c r="F85" s="1521">
        <v>22232.856973923877</v>
      </c>
      <c r="G85" s="1522">
        <v>-0.34428475533370378</v>
      </c>
      <c r="H85" s="1523">
        <v>400.42727272727274</v>
      </c>
      <c r="I85" s="1523">
        <v>-1.0350965389053384</v>
      </c>
      <c r="J85" s="1523">
        <v>12.598425196850393</v>
      </c>
      <c r="K85" s="1523">
        <v>8.3606173994387269</v>
      </c>
      <c r="L85" s="1524">
        <v>1.2385895842749761</v>
      </c>
    </row>
    <row r="86" spans="1:12" ht="15">
      <c r="A86" s="1518" t="s">
        <v>83</v>
      </c>
      <c r="B86" s="1519" t="s">
        <v>19</v>
      </c>
      <c r="C86" s="1520" t="s">
        <v>73</v>
      </c>
      <c r="D86" s="1520" t="s">
        <v>73</v>
      </c>
      <c r="E86" s="1521" t="s">
        <v>73</v>
      </c>
      <c r="F86" s="1521" t="s">
        <v>73</v>
      </c>
      <c r="G86" s="1522" t="s">
        <v>73</v>
      </c>
      <c r="H86" s="1523" t="s">
        <v>73</v>
      </c>
      <c r="I86" s="1523" t="s">
        <v>73</v>
      </c>
      <c r="J86" s="1523" t="s">
        <v>73</v>
      </c>
      <c r="K86" s="1523" t="s">
        <v>73</v>
      </c>
      <c r="L86" s="1524" t="s">
        <v>73</v>
      </c>
    </row>
    <row r="87" spans="1:12" ht="15">
      <c r="A87" s="1518" t="s">
        <v>71</v>
      </c>
      <c r="B87" s="1519" t="s">
        <v>19</v>
      </c>
      <c r="C87" s="1520">
        <v>18412.965512745388</v>
      </c>
      <c r="D87" s="1520">
        <v>19399.563667075407</v>
      </c>
      <c r="E87" s="1521">
        <v>18781.224823000295</v>
      </c>
      <c r="F87" s="1521">
        <v>19787.554940416914</v>
      </c>
      <c r="G87" s="1522">
        <v>-5.0856718803653074</v>
      </c>
      <c r="H87" s="1523">
        <v>276.94254230617867</v>
      </c>
      <c r="I87" s="1523">
        <v>-2.9992353853739782</v>
      </c>
      <c r="J87" s="1523">
        <v>-17.899838449111471</v>
      </c>
      <c r="K87" s="1523">
        <v>29.712347988774557</v>
      </c>
      <c r="L87" s="1524">
        <v>-5.0005277402519148</v>
      </c>
    </row>
    <row r="88" spans="1:12" ht="15.75" thickBot="1">
      <c r="A88" s="1526" t="s">
        <v>84</v>
      </c>
      <c r="B88" s="1527" t="s">
        <v>19</v>
      </c>
      <c r="C88" s="1528">
        <v>22163.324649814942</v>
      </c>
      <c r="D88" s="1528">
        <v>22078.248239100842</v>
      </c>
      <c r="E88" s="1529">
        <v>22606.591142811241</v>
      </c>
      <c r="F88" s="1529">
        <v>22519.813203882859</v>
      </c>
      <c r="G88" s="1530">
        <v>0.38534040288318255</v>
      </c>
      <c r="H88" s="1531">
        <v>292.59554675903024</v>
      </c>
      <c r="I88" s="1531">
        <v>-8.596138787233229E-2</v>
      </c>
      <c r="J88" s="1531">
        <v>-2.7898027898027897</v>
      </c>
      <c r="K88" s="1531">
        <v>23.631898971000936</v>
      </c>
      <c r="L88" s="1532">
        <v>0.31426774623646736</v>
      </c>
    </row>
    <row r="89" spans="1:12" ht="15" thickBot="1">
      <c r="A89" s="1499"/>
      <c r="B89" s="1533"/>
      <c r="C89" s="1501"/>
      <c r="D89" s="1501"/>
      <c r="E89" s="1501"/>
      <c r="F89" s="1501"/>
      <c r="G89" s="1502"/>
      <c r="H89" s="1497"/>
      <c r="I89" s="1497"/>
      <c r="J89" s="1497"/>
      <c r="K89" s="1497"/>
      <c r="L89" s="1503"/>
    </row>
    <row r="90" spans="1:12" ht="14.25">
      <c r="A90" s="1534" t="s">
        <v>85</v>
      </c>
      <c r="B90" s="1535" t="s">
        <v>21</v>
      </c>
      <c r="C90" s="1536" t="s">
        <v>73</v>
      </c>
      <c r="D90" s="1536" t="s">
        <v>73</v>
      </c>
      <c r="E90" s="1537" t="s">
        <v>73</v>
      </c>
      <c r="F90" s="1537" t="s">
        <v>73</v>
      </c>
      <c r="G90" s="1538" t="s">
        <v>73</v>
      </c>
      <c r="H90" s="1539" t="s">
        <v>73</v>
      </c>
      <c r="I90" s="1539" t="s">
        <v>73</v>
      </c>
      <c r="J90" s="1540" t="s">
        <v>73</v>
      </c>
      <c r="K90" s="1540" t="s">
        <v>73</v>
      </c>
      <c r="L90" s="1541" t="s">
        <v>73</v>
      </c>
    </row>
    <row r="91" spans="1:12" ht="15">
      <c r="A91" s="1511" t="s">
        <v>85</v>
      </c>
      <c r="B91" s="1542" t="s">
        <v>22</v>
      </c>
      <c r="C91" s="1520" t="s">
        <v>73</v>
      </c>
      <c r="D91" s="1520" t="s">
        <v>73</v>
      </c>
      <c r="E91" s="1521" t="s">
        <v>73</v>
      </c>
      <c r="F91" s="1521" t="s">
        <v>73</v>
      </c>
      <c r="G91" s="1522" t="s">
        <v>73</v>
      </c>
      <c r="H91" s="1523" t="s">
        <v>73</v>
      </c>
      <c r="I91" s="1523" t="s">
        <v>73</v>
      </c>
      <c r="J91" s="1543" t="s">
        <v>73</v>
      </c>
      <c r="K91" s="1543" t="s">
        <v>73</v>
      </c>
      <c r="L91" s="1544" t="s">
        <v>73</v>
      </c>
    </row>
    <row r="92" spans="1:12" ht="15">
      <c r="A92" s="1511" t="s">
        <v>85</v>
      </c>
      <c r="B92" s="1542" t="s">
        <v>23</v>
      </c>
      <c r="C92" s="1520" t="s">
        <v>73</v>
      </c>
      <c r="D92" s="1520" t="s">
        <v>73</v>
      </c>
      <c r="E92" s="1521" t="s">
        <v>73</v>
      </c>
      <c r="F92" s="1521" t="s">
        <v>73</v>
      </c>
      <c r="G92" s="1522" t="s">
        <v>73</v>
      </c>
      <c r="H92" s="1523" t="s">
        <v>73</v>
      </c>
      <c r="I92" s="1523" t="s">
        <v>73</v>
      </c>
      <c r="J92" s="1543" t="s">
        <v>73</v>
      </c>
      <c r="K92" s="1543" t="s">
        <v>73</v>
      </c>
      <c r="L92" s="1544" t="s">
        <v>73</v>
      </c>
    </row>
    <row r="93" spans="1:12" ht="14.25">
      <c r="A93" s="1534" t="s">
        <v>85</v>
      </c>
      <c r="B93" s="1545" t="s">
        <v>24</v>
      </c>
      <c r="C93" s="1546" t="s">
        <v>200</v>
      </c>
      <c r="D93" s="1546" t="s">
        <v>200</v>
      </c>
      <c r="E93" s="1547" t="s">
        <v>200</v>
      </c>
      <c r="F93" s="1547" t="s">
        <v>200</v>
      </c>
      <c r="G93" s="1548" t="s">
        <v>73</v>
      </c>
      <c r="H93" s="1549" t="s">
        <v>200</v>
      </c>
      <c r="I93" s="1549" t="s">
        <v>73</v>
      </c>
      <c r="J93" s="1550" t="s">
        <v>73</v>
      </c>
      <c r="K93" s="1550">
        <v>3.5079513564078575E-2</v>
      </c>
      <c r="L93" s="1551" t="s">
        <v>73</v>
      </c>
    </row>
    <row r="94" spans="1:12" ht="15">
      <c r="A94" s="1511" t="s">
        <v>85</v>
      </c>
      <c r="B94" s="1542" t="s">
        <v>25</v>
      </c>
      <c r="C94" s="1520" t="s">
        <v>200</v>
      </c>
      <c r="D94" s="1520" t="s">
        <v>200</v>
      </c>
      <c r="E94" s="1521" t="s">
        <v>200</v>
      </c>
      <c r="F94" s="1521" t="s">
        <v>200</v>
      </c>
      <c r="G94" s="1522" t="s">
        <v>73</v>
      </c>
      <c r="H94" s="1523" t="s">
        <v>200</v>
      </c>
      <c r="I94" s="1523" t="s">
        <v>73</v>
      </c>
      <c r="J94" s="1543" t="s">
        <v>73</v>
      </c>
      <c r="K94" s="1543">
        <v>2.3386342376052385E-2</v>
      </c>
      <c r="L94" s="1544" t="s">
        <v>73</v>
      </c>
    </row>
    <row r="95" spans="1:12" ht="15">
      <c r="A95" s="1511" t="s">
        <v>85</v>
      </c>
      <c r="B95" s="1542" t="s">
        <v>26</v>
      </c>
      <c r="C95" s="1520" t="s">
        <v>200</v>
      </c>
      <c r="D95" s="1520" t="s">
        <v>73</v>
      </c>
      <c r="E95" s="1521" t="s">
        <v>200</v>
      </c>
      <c r="F95" s="1521" t="s">
        <v>73</v>
      </c>
      <c r="G95" s="1522" t="s">
        <v>73</v>
      </c>
      <c r="H95" s="1523" t="s">
        <v>200</v>
      </c>
      <c r="I95" s="1523" t="s">
        <v>73</v>
      </c>
      <c r="J95" s="1543" t="s">
        <v>73</v>
      </c>
      <c r="K95" s="1543">
        <v>1.1693171188026192E-2</v>
      </c>
      <c r="L95" s="1544" t="s">
        <v>73</v>
      </c>
    </row>
    <row r="96" spans="1:12" ht="14.25">
      <c r="A96" s="1534" t="s">
        <v>85</v>
      </c>
      <c r="B96" s="1545" t="s">
        <v>27</v>
      </c>
      <c r="C96" s="1546">
        <v>19565.496078431373</v>
      </c>
      <c r="D96" s="1546">
        <v>19285.613725490195</v>
      </c>
      <c r="E96" s="1547">
        <v>19956.806</v>
      </c>
      <c r="F96" s="1547">
        <v>19671.326000000001</v>
      </c>
      <c r="G96" s="1548">
        <v>1.4512493972190768</v>
      </c>
      <c r="H96" s="1549">
        <v>270</v>
      </c>
      <c r="I96" s="1549">
        <v>9.0909090909090917</v>
      </c>
      <c r="J96" s="1550">
        <v>50</v>
      </c>
      <c r="K96" s="1550">
        <v>7.015902712815715E-2</v>
      </c>
      <c r="L96" s="1551">
        <v>2.5295859788542978E-2</v>
      </c>
    </row>
    <row r="97" spans="1:12" ht="15">
      <c r="A97" s="1511" t="s">
        <v>85</v>
      </c>
      <c r="B97" s="1542" t="s">
        <v>28</v>
      </c>
      <c r="C97" s="1520">
        <v>19565.496078431373</v>
      </c>
      <c r="D97" s="1520">
        <v>19285.613725490195</v>
      </c>
      <c r="E97" s="1521">
        <v>19956.806</v>
      </c>
      <c r="F97" s="1521">
        <v>19671.326000000001</v>
      </c>
      <c r="G97" s="1522">
        <v>1.4512493972190768</v>
      </c>
      <c r="H97" s="1523">
        <v>270</v>
      </c>
      <c r="I97" s="1523">
        <v>9.0909090909090917</v>
      </c>
      <c r="J97" s="1543">
        <v>50</v>
      </c>
      <c r="K97" s="1543">
        <v>7.015902712815715E-2</v>
      </c>
      <c r="L97" s="1544">
        <v>2.5295859788542978E-2</v>
      </c>
    </row>
    <row r="98" spans="1:12" ht="15.75" thickBot="1">
      <c r="A98" s="1552" t="s">
        <v>85</v>
      </c>
      <c r="B98" s="1553" t="s">
        <v>29</v>
      </c>
      <c r="C98" s="1554" t="s">
        <v>73</v>
      </c>
      <c r="D98" s="1554" t="s">
        <v>73</v>
      </c>
      <c r="E98" s="1555" t="s">
        <v>73</v>
      </c>
      <c r="F98" s="1555" t="s">
        <v>73</v>
      </c>
      <c r="G98" s="1556" t="s">
        <v>73</v>
      </c>
      <c r="H98" s="1543" t="s">
        <v>73</v>
      </c>
      <c r="I98" s="1543" t="s">
        <v>73</v>
      </c>
      <c r="J98" s="1543" t="s">
        <v>73</v>
      </c>
      <c r="K98" s="1543" t="s">
        <v>73</v>
      </c>
      <c r="L98" s="1544" t="s">
        <v>73</v>
      </c>
    </row>
    <row r="99" spans="1:12" ht="15" thickBot="1">
      <c r="A99" s="1499"/>
      <c r="B99" s="1533"/>
      <c r="C99" s="1501"/>
      <c r="D99" s="1501"/>
      <c r="E99" s="1501"/>
      <c r="F99" s="1501"/>
      <c r="G99" s="1502"/>
      <c r="H99" s="1497"/>
      <c r="I99" s="1497"/>
      <c r="J99" s="1497"/>
      <c r="K99" s="1497"/>
      <c r="L99" s="1503"/>
    </row>
    <row r="100" spans="1:12" ht="14.25">
      <c r="A100" s="1534" t="s">
        <v>86</v>
      </c>
      <c r="B100" s="1535" t="s">
        <v>21</v>
      </c>
      <c r="C100" s="1536">
        <v>22351.842281603149</v>
      </c>
      <c r="D100" s="1536">
        <v>22777.316199864988</v>
      </c>
      <c r="E100" s="1537">
        <v>22798.879127235214</v>
      </c>
      <c r="F100" s="1537">
        <v>23232.862523862288</v>
      </c>
      <c r="G100" s="1538">
        <v>-1.8679721286231239</v>
      </c>
      <c r="H100" s="1539">
        <v>402.51245674740488</v>
      </c>
      <c r="I100" s="1539">
        <v>-0.92146141342245924</v>
      </c>
      <c r="J100" s="1540">
        <v>-7.07395498392283</v>
      </c>
      <c r="K100" s="1540">
        <v>3.3793264733395696</v>
      </c>
      <c r="L100" s="1541">
        <v>-0.10878478731543284</v>
      </c>
    </row>
    <row r="101" spans="1:12" ht="15">
      <c r="A101" s="1511" t="s">
        <v>86</v>
      </c>
      <c r="B101" s="1542" t="s">
        <v>22</v>
      </c>
      <c r="C101" s="1520">
        <v>22432.886274509805</v>
      </c>
      <c r="D101" s="1520">
        <v>22981.26176470588</v>
      </c>
      <c r="E101" s="1521">
        <v>22881.544000000002</v>
      </c>
      <c r="F101" s="1521">
        <v>23440.886999999999</v>
      </c>
      <c r="G101" s="1522">
        <v>-2.3861853009231142</v>
      </c>
      <c r="H101" s="1523">
        <v>393.3</v>
      </c>
      <c r="I101" s="1523">
        <v>-1.5765765765765791</v>
      </c>
      <c r="J101" s="1543">
        <v>-6.9364161849710975</v>
      </c>
      <c r="K101" s="1543">
        <v>1.8826005612722172</v>
      </c>
      <c r="L101" s="1544">
        <v>-5.7731426166095945E-2</v>
      </c>
    </row>
    <row r="102" spans="1:12" ht="15">
      <c r="A102" s="1511" t="s">
        <v>86</v>
      </c>
      <c r="B102" s="1542" t="s">
        <v>23</v>
      </c>
      <c r="C102" s="1520">
        <v>22255.017647058823</v>
      </c>
      <c r="D102" s="1520">
        <v>22530.920588235294</v>
      </c>
      <c r="E102" s="1521">
        <v>22700.117999999999</v>
      </c>
      <c r="F102" s="1521">
        <v>22981.539000000001</v>
      </c>
      <c r="G102" s="1522">
        <v>-1.2245524549074023</v>
      </c>
      <c r="H102" s="1523">
        <v>414.1</v>
      </c>
      <c r="I102" s="1523">
        <v>-0.120598166907863</v>
      </c>
      <c r="J102" s="1543">
        <v>-7.2463768115942031</v>
      </c>
      <c r="K102" s="1543">
        <v>1.4967259120673526</v>
      </c>
      <c r="L102" s="1544">
        <v>-5.1053361149336451E-2</v>
      </c>
    </row>
    <row r="103" spans="1:12" ht="14.25">
      <c r="A103" s="1534" t="s">
        <v>86</v>
      </c>
      <c r="B103" s="1545" t="s">
        <v>24</v>
      </c>
      <c r="C103" s="1546">
        <v>22425.945165773261</v>
      </c>
      <c r="D103" s="1546">
        <v>22766.504466371374</v>
      </c>
      <c r="E103" s="1547">
        <v>22874.464069088725</v>
      </c>
      <c r="F103" s="1547">
        <v>23221.834555698802</v>
      </c>
      <c r="G103" s="1548">
        <v>-1.495878741952499</v>
      </c>
      <c r="H103" s="1549">
        <v>365.81106032906763</v>
      </c>
      <c r="I103" s="1549">
        <v>-0.86290604170676777</v>
      </c>
      <c r="J103" s="1550">
        <v>10.728744939271255</v>
      </c>
      <c r="K103" s="1550">
        <v>12.792329279700654</v>
      </c>
      <c r="L103" s="1551">
        <v>1.711126946815952</v>
      </c>
    </row>
    <row r="104" spans="1:12" ht="15">
      <c r="A104" s="1511" t="s">
        <v>86</v>
      </c>
      <c r="B104" s="1542" t="s">
        <v>25</v>
      </c>
      <c r="C104" s="1520">
        <v>22640.514705882353</v>
      </c>
      <c r="D104" s="1520">
        <v>22951.287254901959</v>
      </c>
      <c r="E104" s="1521">
        <v>23093.325000000001</v>
      </c>
      <c r="F104" s="1521">
        <v>23410.312999999998</v>
      </c>
      <c r="G104" s="1522">
        <v>-1.3540528057014769</v>
      </c>
      <c r="H104" s="1523">
        <v>355.2</v>
      </c>
      <c r="I104" s="1523">
        <v>-0.83752093802345073</v>
      </c>
      <c r="J104" s="1543">
        <v>7.8832116788321169</v>
      </c>
      <c r="K104" s="1543">
        <v>8.6412535079513564</v>
      </c>
      <c r="L104" s="1544">
        <v>0.95843610104242849</v>
      </c>
    </row>
    <row r="105" spans="1:12" ht="15">
      <c r="A105" s="1511" t="s">
        <v>86</v>
      </c>
      <c r="B105" s="1542" t="s">
        <v>26</v>
      </c>
      <c r="C105" s="1520">
        <v>22016.982352941177</v>
      </c>
      <c r="D105" s="1520">
        <v>22386.117647058822</v>
      </c>
      <c r="E105" s="1521">
        <v>22457.322</v>
      </c>
      <c r="F105" s="1521">
        <v>22833.84</v>
      </c>
      <c r="G105" s="1522">
        <v>-1.6489473518251858</v>
      </c>
      <c r="H105" s="1523">
        <v>387.9</v>
      </c>
      <c r="I105" s="1523">
        <v>-1.3980681240467718</v>
      </c>
      <c r="J105" s="1543">
        <v>17.161716171617162</v>
      </c>
      <c r="K105" s="1543">
        <v>4.1510757717492988</v>
      </c>
      <c r="L105" s="1544">
        <v>0.75269084577352485</v>
      </c>
    </row>
    <row r="106" spans="1:12" ht="14.25">
      <c r="A106" s="1534" t="s">
        <v>86</v>
      </c>
      <c r="B106" s="1545" t="s">
        <v>27</v>
      </c>
      <c r="C106" s="1546">
        <v>21753.683503981087</v>
      </c>
      <c r="D106" s="1546">
        <v>21702.480862913686</v>
      </c>
      <c r="E106" s="1547">
        <v>22188.757174060709</v>
      </c>
      <c r="F106" s="1547">
        <v>22136.530480171961</v>
      </c>
      <c r="G106" s="1548">
        <v>0.23592989847947538</v>
      </c>
      <c r="H106" s="1549">
        <v>325.25007966011685</v>
      </c>
      <c r="I106" s="1549">
        <v>-0.79639645590301111</v>
      </c>
      <c r="J106" s="1550">
        <v>4.4950055493895666</v>
      </c>
      <c r="K106" s="1550">
        <v>22.018241347053323</v>
      </c>
      <c r="L106" s="1551">
        <v>1.8073844605571345</v>
      </c>
    </row>
    <row r="107" spans="1:12" ht="15">
      <c r="A107" s="1511" t="s">
        <v>86</v>
      </c>
      <c r="B107" s="1542" t="s">
        <v>28</v>
      </c>
      <c r="C107" s="1520">
        <v>21900.151960784311</v>
      </c>
      <c r="D107" s="1520">
        <v>21784.48039215686</v>
      </c>
      <c r="E107" s="1521">
        <v>22338.154999999999</v>
      </c>
      <c r="F107" s="1521">
        <v>22220.17</v>
      </c>
      <c r="G107" s="1522">
        <v>0.53098153614486565</v>
      </c>
      <c r="H107" s="1523">
        <v>314.89999999999998</v>
      </c>
      <c r="I107" s="1523">
        <v>-0.15852885225110971</v>
      </c>
      <c r="J107" s="1543">
        <v>7.0266272189349106</v>
      </c>
      <c r="K107" s="1543">
        <v>16.920018709073901</v>
      </c>
      <c r="L107" s="1544">
        <v>1.7562681482843097</v>
      </c>
    </row>
    <row r="108" spans="1:12" ht="15.75" thickBot="1">
      <c r="A108" s="1552" t="s">
        <v>86</v>
      </c>
      <c r="B108" s="1553" t="s">
        <v>29</v>
      </c>
      <c r="C108" s="1554">
        <v>21328.001960784313</v>
      </c>
      <c r="D108" s="1554">
        <v>21489.749999999996</v>
      </c>
      <c r="E108" s="1555">
        <v>21754.562000000002</v>
      </c>
      <c r="F108" s="1555">
        <v>21919.544999999998</v>
      </c>
      <c r="G108" s="1556">
        <v>-0.75267529503918329</v>
      </c>
      <c r="H108" s="1543">
        <v>359.6</v>
      </c>
      <c r="I108" s="1543">
        <v>-1.560361346838212</v>
      </c>
      <c r="J108" s="1543">
        <v>-3.1111111111111112</v>
      </c>
      <c r="K108" s="1543">
        <v>5.0982226379794202</v>
      </c>
      <c r="L108" s="1544">
        <v>5.1116312272825759E-2</v>
      </c>
    </row>
    <row r="109" spans="1:12" ht="15.75" thickBot="1">
      <c r="A109" s="1557"/>
      <c r="B109" s="1558"/>
      <c r="C109" s="1559"/>
      <c r="D109" s="1559"/>
      <c r="E109" s="1559"/>
      <c r="F109" s="1559"/>
      <c r="G109" s="1560"/>
      <c r="H109" s="1561"/>
      <c r="I109" s="1561"/>
      <c r="J109" s="1561"/>
      <c r="K109" s="1561"/>
      <c r="L109" s="1562"/>
    </row>
    <row r="110" spans="1:12" ht="15">
      <c r="A110" s="1511" t="s">
        <v>87</v>
      </c>
      <c r="B110" s="1563" t="s">
        <v>26</v>
      </c>
      <c r="C110" s="1564">
        <v>22106.791176470586</v>
      </c>
      <c r="D110" s="1564">
        <v>22221.131372549018</v>
      </c>
      <c r="E110" s="1565">
        <v>22548.927</v>
      </c>
      <c r="F110" s="1565">
        <v>22665.554</v>
      </c>
      <c r="G110" s="1566">
        <v>-0.51455614100586466</v>
      </c>
      <c r="H110" s="1567">
        <v>420.5</v>
      </c>
      <c r="I110" s="1567">
        <v>0.59808612440191389</v>
      </c>
      <c r="J110" s="1567">
        <v>7.2607260726072615</v>
      </c>
      <c r="K110" s="1567">
        <v>3.8002806361085129</v>
      </c>
      <c r="L110" s="1568">
        <v>0.40189571013273895</v>
      </c>
    </row>
    <row r="111" spans="1:12" ht="15.75" thickBot="1">
      <c r="A111" s="1552" t="s">
        <v>87</v>
      </c>
      <c r="B111" s="1553" t="s">
        <v>29</v>
      </c>
      <c r="C111" s="1554">
        <v>21370.321568627449</v>
      </c>
      <c r="D111" s="1554">
        <v>21384.493137254904</v>
      </c>
      <c r="E111" s="1555">
        <v>21797.727999999999</v>
      </c>
      <c r="F111" s="1555">
        <v>21812.183000000001</v>
      </c>
      <c r="G111" s="1556">
        <v>-6.6270304077321124E-2</v>
      </c>
      <c r="H111" s="1543">
        <v>383.7</v>
      </c>
      <c r="I111" s="1543">
        <v>-2.2171253822629944</v>
      </c>
      <c r="J111" s="1543">
        <v>17.46987951807229</v>
      </c>
      <c r="K111" s="1543">
        <v>4.5603367633302154</v>
      </c>
      <c r="L111" s="1544">
        <v>0.83669387414223895</v>
      </c>
    </row>
    <row r="112" spans="1:12" ht="15.75" thickBot="1">
      <c r="A112" s="1557"/>
      <c r="B112" s="1558"/>
      <c r="C112" s="1559"/>
      <c r="D112" s="1559"/>
      <c r="E112" s="1559"/>
      <c r="F112" s="1559"/>
      <c r="G112" s="1560"/>
      <c r="H112" s="1561"/>
      <c r="I112" s="1561"/>
      <c r="J112" s="1561"/>
      <c r="K112" s="1561"/>
      <c r="L112" s="1562"/>
    </row>
    <row r="113" spans="1:12" ht="14.25">
      <c r="A113" s="1534" t="s">
        <v>88</v>
      </c>
      <c r="B113" s="1535" t="s">
        <v>21</v>
      </c>
      <c r="C113" s="1536" t="s">
        <v>73</v>
      </c>
      <c r="D113" s="1536" t="s">
        <v>73</v>
      </c>
      <c r="E113" s="1537" t="s">
        <v>73</v>
      </c>
      <c r="F113" s="1537" t="s">
        <v>73</v>
      </c>
      <c r="G113" s="1538" t="s">
        <v>73</v>
      </c>
      <c r="H113" s="1539" t="s">
        <v>73</v>
      </c>
      <c r="I113" s="1539" t="s">
        <v>73</v>
      </c>
      <c r="J113" s="1540" t="s">
        <v>73</v>
      </c>
      <c r="K113" s="1540" t="s">
        <v>73</v>
      </c>
      <c r="L113" s="1541" t="s">
        <v>73</v>
      </c>
    </row>
    <row r="114" spans="1:12" ht="15">
      <c r="A114" s="1518" t="s">
        <v>88</v>
      </c>
      <c r="B114" s="1542" t="s">
        <v>22</v>
      </c>
      <c r="C114" s="1520" t="s">
        <v>73</v>
      </c>
      <c r="D114" s="1520" t="s">
        <v>73</v>
      </c>
      <c r="E114" s="1521" t="s">
        <v>73</v>
      </c>
      <c r="F114" s="1521" t="s">
        <v>73</v>
      </c>
      <c r="G114" s="1522" t="s">
        <v>73</v>
      </c>
      <c r="H114" s="1523" t="s">
        <v>73</v>
      </c>
      <c r="I114" s="1523" t="s">
        <v>73</v>
      </c>
      <c r="J114" s="1543" t="s">
        <v>73</v>
      </c>
      <c r="K114" s="1543" t="s">
        <v>73</v>
      </c>
      <c r="L114" s="1544" t="s">
        <v>73</v>
      </c>
    </row>
    <row r="115" spans="1:12" ht="15">
      <c r="A115" s="1518" t="s">
        <v>88</v>
      </c>
      <c r="B115" s="1542" t="s">
        <v>23</v>
      </c>
      <c r="C115" s="1520" t="s">
        <v>73</v>
      </c>
      <c r="D115" s="1520" t="s">
        <v>73</v>
      </c>
      <c r="E115" s="1521" t="s">
        <v>73</v>
      </c>
      <c r="F115" s="1521" t="s">
        <v>73</v>
      </c>
      <c r="G115" s="1522" t="s">
        <v>73</v>
      </c>
      <c r="H115" s="1523" t="s">
        <v>73</v>
      </c>
      <c r="I115" s="1523" t="s">
        <v>73</v>
      </c>
      <c r="J115" s="1543" t="s">
        <v>73</v>
      </c>
      <c r="K115" s="1543" t="s">
        <v>73</v>
      </c>
      <c r="L115" s="1544" t="s">
        <v>73</v>
      </c>
    </row>
    <row r="116" spans="1:12" ht="15">
      <c r="A116" s="1518" t="s">
        <v>88</v>
      </c>
      <c r="B116" s="1542" t="s">
        <v>30</v>
      </c>
      <c r="C116" s="1520" t="s">
        <v>73</v>
      </c>
      <c r="D116" s="1520" t="s">
        <v>73</v>
      </c>
      <c r="E116" s="1521" t="s">
        <v>73</v>
      </c>
      <c r="F116" s="1521" t="s">
        <v>73</v>
      </c>
      <c r="G116" s="1522" t="s">
        <v>73</v>
      </c>
      <c r="H116" s="1523" t="s">
        <v>73</v>
      </c>
      <c r="I116" s="1523" t="s">
        <v>73</v>
      </c>
      <c r="J116" s="1543" t="s">
        <v>73</v>
      </c>
      <c r="K116" s="1543" t="s">
        <v>73</v>
      </c>
      <c r="L116" s="1544" t="s">
        <v>73</v>
      </c>
    </row>
    <row r="117" spans="1:12" ht="14.25">
      <c r="A117" s="1569" t="s">
        <v>88</v>
      </c>
      <c r="B117" s="1545" t="s">
        <v>24</v>
      </c>
      <c r="C117" s="1546" t="s">
        <v>73</v>
      </c>
      <c r="D117" s="1546" t="s">
        <v>73</v>
      </c>
      <c r="E117" s="1547" t="s">
        <v>73</v>
      </c>
      <c r="F117" s="1547" t="s">
        <v>73</v>
      </c>
      <c r="G117" s="1548" t="s">
        <v>73</v>
      </c>
      <c r="H117" s="1549" t="s">
        <v>73</v>
      </c>
      <c r="I117" s="1549" t="s">
        <v>73</v>
      </c>
      <c r="J117" s="1550" t="s">
        <v>73</v>
      </c>
      <c r="K117" s="1550" t="s">
        <v>73</v>
      </c>
      <c r="L117" s="1551" t="s">
        <v>73</v>
      </c>
    </row>
    <row r="118" spans="1:12" ht="15">
      <c r="A118" s="1518" t="s">
        <v>88</v>
      </c>
      <c r="B118" s="1542" t="s">
        <v>26</v>
      </c>
      <c r="C118" s="1520" t="s">
        <v>73</v>
      </c>
      <c r="D118" s="1520" t="s">
        <v>73</v>
      </c>
      <c r="E118" s="1521" t="s">
        <v>73</v>
      </c>
      <c r="F118" s="1521" t="s">
        <v>73</v>
      </c>
      <c r="G118" s="1522" t="s">
        <v>73</v>
      </c>
      <c r="H118" s="1523" t="s">
        <v>73</v>
      </c>
      <c r="I118" s="1523" t="s">
        <v>73</v>
      </c>
      <c r="J118" s="1543" t="s">
        <v>73</v>
      </c>
      <c r="K118" s="1543" t="s">
        <v>73</v>
      </c>
      <c r="L118" s="1544" t="s">
        <v>73</v>
      </c>
    </row>
    <row r="119" spans="1:12" ht="15">
      <c r="A119" s="1518" t="s">
        <v>88</v>
      </c>
      <c r="B119" s="1542" t="s">
        <v>31</v>
      </c>
      <c r="C119" s="1520" t="s">
        <v>73</v>
      </c>
      <c r="D119" s="1520" t="s">
        <v>73</v>
      </c>
      <c r="E119" s="1521" t="s">
        <v>73</v>
      </c>
      <c r="F119" s="1521" t="s">
        <v>73</v>
      </c>
      <c r="G119" s="1522" t="s">
        <v>73</v>
      </c>
      <c r="H119" s="1523" t="s">
        <v>73</v>
      </c>
      <c r="I119" s="1523" t="s">
        <v>73</v>
      </c>
      <c r="J119" s="1543" t="s">
        <v>73</v>
      </c>
      <c r="K119" s="1543" t="s">
        <v>73</v>
      </c>
      <c r="L119" s="1544" t="s">
        <v>73</v>
      </c>
    </row>
    <row r="120" spans="1:12" ht="14.25">
      <c r="A120" s="1569" t="s">
        <v>88</v>
      </c>
      <c r="B120" s="1545" t="s">
        <v>27</v>
      </c>
      <c r="C120" s="1546" t="s">
        <v>73</v>
      </c>
      <c r="D120" s="1546" t="s">
        <v>73</v>
      </c>
      <c r="E120" s="1547" t="s">
        <v>73</v>
      </c>
      <c r="F120" s="1547" t="s">
        <v>73</v>
      </c>
      <c r="G120" s="1548" t="s">
        <v>73</v>
      </c>
      <c r="H120" s="1549" t="s">
        <v>73</v>
      </c>
      <c r="I120" s="1549" t="s">
        <v>73</v>
      </c>
      <c r="J120" s="1550" t="s">
        <v>73</v>
      </c>
      <c r="K120" s="1550" t="s">
        <v>73</v>
      </c>
      <c r="L120" s="1551" t="s">
        <v>73</v>
      </c>
    </row>
    <row r="121" spans="1:12" ht="15">
      <c r="A121" s="1518" t="s">
        <v>88</v>
      </c>
      <c r="B121" s="1542" t="s">
        <v>29</v>
      </c>
      <c r="C121" s="1520" t="s">
        <v>73</v>
      </c>
      <c r="D121" s="1520" t="s">
        <v>73</v>
      </c>
      <c r="E121" s="1521" t="s">
        <v>73</v>
      </c>
      <c r="F121" s="1521" t="s">
        <v>73</v>
      </c>
      <c r="G121" s="1522" t="s">
        <v>73</v>
      </c>
      <c r="H121" s="1523" t="s">
        <v>73</v>
      </c>
      <c r="I121" s="1523" t="s">
        <v>73</v>
      </c>
      <c r="J121" s="1543" t="s">
        <v>73</v>
      </c>
      <c r="K121" s="1543" t="s">
        <v>73</v>
      </c>
      <c r="L121" s="1544" t="s">
        <v>73</v>
      </c>
    </row>
    <row r="122" spans="1:12" ht="15.75" thickBot="1">
      <c r="A122" s="1570" t="s">
        <v>88</v>
      </c>
      <c r="B122" s="1542" t="s">
        <v>32</v>
      </c>
      <c r="C122" s="1554" t="s">
        <v>73</v>
      </c>
      <c r="D122" s="1554" t="s">
        <v>73</v>
      </c>
      <c r="E122" s="1555" t="s">
        <v>73</v>
      </c>
      <c r="F122" s="1555" t="s">
        <v>73</v>
      </c>
      <c r="G122" s="1556" t="s">
        <v>73</v>
      </c>
      <c r="H122" s="1543" t="s">
        <v>73</v>
      </c>
      <c r="I122" s="1543" t="s">
        <v>73</v>
      </c>
      <c r="J122" s="1543" t="s">
        <v>73</v>
      </c>
      <c r="K122" s="1543" t="s">
        <v>73</v>
      </c>
      <c r="L122" s="1544" t="s">
        <v>73</v>
      </c>
    </row>
    <row r="123" spans="1:12" ht="15.75" thickBot="1">
      <c r="A123" s="1557"/>
      <c r="B123" s="1558"/>
      <c r="C123" s="1559"/>
      <c r="D123" s="1559"/>
      <c r="E123" s="1559"/>
      <c r="F123" s="1559"/>
      <c r="G123" s="1560"/>
      <c r="H123" s="1561"/>
      <c r="I123" s="1561"/>
      <c r="J123" s="1561"/>
      <c r="K123" s="1561"/>
      <c r="L123" s="1562"/>
    </row>
    <row r="124" spans="1:12" ht="14.25">
      <c r="A124" s="1534" t="s">
        <v>20</v>
      </c>
      <c r="B124" s="1535" t="s">
        <v>24</v>
      </c>
      <c r="C124" s="1536">
        <v>19940.305598224513</v>
      </c>
      <c r="D124" s="1536">
        <v>21193.858477092028</v>
      </c>
      <c r="E124" s="1537">
        <v>20339.111710189005</v>
      </c>
      <c r="F124" s="1537">
        <v>21617.735646633868</v>
      </c>
      <c r="G124" s="1538">
        <v>-5.9146987332318472</v>
      </c>
      <c r="H124" s="1539">
        <v>338.43382352941177</v>
      </c>
      <c r="I124" s="1539">
        <v>-6.8355949557557434</v>
      </c>
      <c r="J124" s="1540">
        <v>-38.461538461538467</v>
      </c>
      <c r="K124" s="1540">
        <v>3.1805425631431246</v>
      </c>
      <c r="L124" s="1541">
        <v>-1.7768374278842418</v>
      </c>
    </row>
    <row r="125" spans="1:12" ht="15">
      <c r="A125" s="1511" t="s">
        <v>20</v>
      </c>
      <c r="B125" s="1542" t="s">
        <v>25</v>
      </c>
      <c r="C125" s="1520">
        <v>20349.232352941177</v>
      </c>
      <c r="D125" s="1520">
        <v>21523.024509803923</v>
      </c>
      <c r="E125" s="1521">
        <v>20756.217000000001</v>
      </c>
      <c r="F125" s="1521">
        <v>21953.485000000001</v>
      </c>
      <c r="G125" s="1522">
        <v>-5.4536580410809492</v>
      </c>
      <c r="H125" s="1523">
        <v>316.60000000000002</v>
      </c>
      <c r="I125" s="1523">
        <v>-16.176859941752706</v>
      </c>
      <c r="J125" s="1543">
        <v>-66.19047619047619</v>
      </c>
      <c r="K125" s="1543">
        <v>0.83021515434985971</v>
      </c>
      <c r="L125" s="1544">
        <v>-1.5251011309798843</v>
      </c>
    </row>
    <row r="126" spans="1:12" ht="15">
      <c r="A126" s="1511" t="s">
        <v>20</v>
      </c>
      <c r="B126" s="1542" t="s">
        <v>26</v>
      </c>
      <c r="C126" s="1520">
        <v>19903.55</v>
      </c>
      <c r="D126" s="1520">
        <v>20816.001960784313</v>
      </c>
      <c r="E126" s="1521">
        <v>20301.620999999999</v>
      </c>
      <c r="F126" s="1521">
        <v>21232.322</v>
      </c>
      <c r="G126" s="1522">
        <v>-4.3834160013210086</v>
      </c>
      <c r="H126" s="1523">
        <v>342.8</v>
      </c>
      <c r="I126" s="1523">
        <v>0.79388415172007898</v>
      </c>
      <c r="J126" s="1543">
        <v>1.2422360248447204</v>
      </c>
      <c r="K126" s="1543">
        <v>1.9059869036482695</v>
      </c>
      <c r="L126" s="1544">
        <v>0.1002444182287987</v>
      </c>
    </row>
    <row r="127" spans="1:12" ht="15">
      <c r="A127" s="1511" t="s">
        <v>20</v>
      </c>
      <c r="B127" s="1542" t="s">
        <v>31</v>
      </c>
      <c r="C127" s="1520">
        <v>19419.227450980394</v>
      </c>
      <c r="D127" s="1520">
        <v>20989.327450980392</v>
      </c>
      <c r="E127" s="1521">
        <v>19807.612000000001</v>
      </c>
      <c r="F127" s="1521">
        <v>21409.114000000001</v>
      </c>
      <c r="G127" s="1522">
        <v>-7.4804683650150139</v>
      </c>
      <c r="H127" s="1523">
        <v>360.5</v>
      </c>
      <c r="I127" s="1523">
        <v>-3.3771106941838704</v>
      </c>
      <c r="J127" s="1543">
        <v>-46.478873239436616</v>
      </c>
      <c r="K127" s="1543">
        <v>0.44434050514499529</v>
      </c>
      <c r="L127" s="1544">
        <v>-0.35198071513315637</v>
      </c>
    </row>
    <row r="128" spans="1:12" ht="14.25">
      <c r="A128" s="1534" t="s">
        <v>20</v>
      </c>
      <c r="B128" s="1545" t="s">
        <v>27</v>
      </c>
      <c r="C128" s="1546">
        <v>18734.724587650991</v>
      </c>
      <c r="D128" s="1546">
        <v>19424.508526256457</v>
      </c>
      <c r="E128" s="1547">
        <v>19109.419079404011</v>
      </c>
      <c r="F128" s="1547">
        <v>19812.998696781586</v>
      </c>
      <c r="G128" s="1548">
        <v>-3.5511011136939281</v>
      </c>
      <c r="H128" s="1549">
        <v>292.17575351640994</v>
      </c>
      <c r="I128" s="1549">
        <v>-0.24568256647866243</v>
      </c>
      <c r="J128" s="1550">
        <v>-19.20995670995671</v>
      </c>
      <c r="K128" s="1550">
        <v>17.457904583723106</v>
      </c>
      <c r="L128" s="1551">
        <v>-3.2688787271786452</v>
      </c>
    </row>
    <row r="129" spans="1:12" ht="15">
      <c r="A129" s="1511" t="s">
        <v>20</v>
      </c>
      <c r="B129" s="1542" t="s">
        <v>28</v>
      </c>
      <c r="C129" s="1520">
        <v>18854.132352941175</v>
      </c>
      <c r="D129" s="1520">
        <v>19308.788235294116</v>
      </c>
      <c r="E129" s="1521">
        <v>19231.215</v>
      </c>
      <c r="F129" s="1521">
        <v>19694.964</v>
      </c>
      <c r="G129" s="1522">
        <v>-2.354657769366828</v>
      </c>
      <c r="H129" s="1523">
        <v>269.89999999999998</v>
      </c>
      <c r="I129" s="1523">
        <v>1.0104790419161636</v>
      </c>
      <c r="J129" s="1543">
        <v>-10.74074074074074</v>
      </c>
      <c r="K129" s="1543">
        <v>8.4541627689429362</v>
      </c>
      <c r="L129" s="1544">
        <v>-0.63062861732893438</v>
      </c>
    </row>
    <row r="130" spans="1:12" ht="15">
      <c r="A130" s="1511" t="s">
        <v>20</v>
      </c>
      <c r="B130" s="1542" t="s">
        <v>29</v>
      </c>
      <c r="C130" s="1520">
        <v>18715.52156862745</v>
      </c>
      <c r="D130" s="1520">
        <v>19476.776470588236</v>
      </c>
      <c r="E130" s="1521">
        <v>19089.831999999999</v>
      </c>
      <c r="F130" s="1521">
        <v>19866.312000000002</v>
      </c>
      <c r="G130" s="1522">
        <v>-3.9085261522118611</v>
      </c>
      <c r="H130" s="1523">
        <v>310.39999999999998</v>
      </c>
      <c r="I130" s="1523">
        <v>0.55069646906381231</v>
      </c>
      <c r="J130" s="1543">
        <v>-23.318872017353577</v>
      </c>
      <c r="K130" s="1543">
        <v>8.2670720299345177</v>
      </c>
      <c r="L130" s="1544">
        <v>-2.0738880418465495</v>
      </c>
    </row>
    <row r="131" spans="1:12" ht="15">
      <c r="A131" s="1511" t="s">
        <v>20</v>
      </c>
      <c r="B131" s="1542" t="s">
        <v>32</v>
      </c>
      <c r="C131" s="1520">
        <v>17852.185294117648</v>
      </c>
      <c r="D131" s="1520">
        <v>19677.351960784315</v>
      </c>
      <c r="E131" s="1521">
        <v>18209.228999999999</v>
      </c>
      <c r="F131" s="1521">
        <v>20070.899000000001</v>
      </c>
      <c r="G131" s="1522">
        <v>-9.2754689264292622</v>
      </c>
      <c r="H131" s="1523">
        <v>343.3</v>
      </c>
      <c r="I131" s="1523">
        <v>-0.98067493510238746</v>
      </c>
      <c r="J131" s="1543">
        <v>-45.689655172413794</v>
      </c>
      <c r="K131" s="1543">
        <v>0.73666978484565016</v>
      </c>
      <c r="L131" s="1544">
        <v>-0.56436206800316102</v>
      </c>
    </row>
    <row r="132" spans="1:12" ht="14.25">
      <c r="A132" s="1534" t="s">
        <v>20</v>
      </c>
      <c r="B132" s="1545" t="s">
        <v>33</v>
      </c>
      <c r="C132" s="1546">
        <v>16811.242079289812</v>
      </c>
      <c r="D132" s="1546">
        <v>17740.625368166078</v>
      </c>
      <c r="E132" s="1547">
        <v>17147.46692087561</v>
      </c>
      <c r="F132" s="1547">
        <v>18095.437875529398</v>
      </c>
      <c r="G132" s="1548">
        <v>-5.2387290165314946</v>
      </c>
      <c r="H132" s="1549">
        <v>226.08067010309279</v>
      </c>
      <c r="I132" s="1549">
        <v>0.10403377284425143</v>
      </c>
      <c r="J132" s="1550">
        <v>-3.6024844720496891</v>
      </c>
      <c r="K132" s="1550">
        <v>9.0739008419083245</v>
      </c>
      <c r="L132" s="1551">
        <v>4.5188414810970912E-2</v>
      </c>
    </row>
    <row r="133" spans="1:12" ht="15">
      <c r="A133" s="1511" t="s">
        <v>20</v>
      </c>
      <c r="B133" s="1542" t="s">
        <v>74</v>
      </c>
      <c r="C133" s="1572">
        <v>16459.669607843138</v>
      </c>
      <c r="D133" s="1572">
        <v>16993.104901960785</v>
      </c>
      <c r="E133" s="1573">
        <v>16788.863000000001</v>
      </c>
      <c r="F133" s="1573">
        <v>17332.967000000001</v>
      </c>
      <c r="G133" s="1574">
        <v>-3.1391278827219793</v>
      </c>
      <c r="H133" s="1575">
        <v>212.3</v>
      </c>
      <c r="I133" s="1575">
        <v>-1.2098650535132593</v>
      </c>
      <c r="J133" s="1576">
        <v>13.636363636363635</v>
      </c>
      <c r="K133" s="1576">
        <v>5.8465855940130966</v>
      </c>
      <c r="L133" s="1577">
        <v>0.91163718665553706</v>
      </c>
    </row>
    <row r="134" spans="1:12" ht="15">
      <c r="A134" s="1511" t="s">
        <v>20</v>
      </c>
      <c r="B134" s="1542" t="s">
        <v>34</v>
      </c>
      <c r="C134" s="1520">
        <v>17528.880392156861</v>
      </c>
      <c r="D134" s="1520">
        <v>18393.975490196077</v>
      </c>
      <c r="E134" s="1521">
        <v>17879.457999999999</v>
      </c>
      <c r="F134" s="1521">
        <v>18761.855</v>
      </c>
      <c r="G134" s="1522">
        <v>-4.7031436923481227</v>
      </c>
      <c r="H134" s="1523">
        <v>240.6</v>
      </c>
      <c r="I134" s="1523">
        <v>4.6997389033942483</v>
      </c>
      <c r="J134" s="1543">
        <v>-29.372937293729372</v>
      </c>
      <c r="K134" s="1543">
        <v>2.5023386342376055</v>
      </c>
      <c r="L134" s="1544">
        <v>-0.89604629173816841</v>
      </c>
    </row>
    <row r="135" spans="1:12" ht="15.75" thickBot="1">
      <c r="A135" s="1511" t="s">
        <v>20</v>
      </c>
      <c r="B135" s="1542" t="s">
        <v>35</v>
      </c>
      <c r="C135" s="1520" t="s">
        <v>200</v>
      </c>
      <c r="D135" s="1520">
        <v>19169.612745098038</v>
      </c>
      <c r="E135" s="1521" t="s">
        <v>200</v>
      </c>
      <c r="F135" s="1521">
        <v>19553.005000000001</v>
      </c>
      <c r="G135" s="1525" t="s">
        <v>73</v>
      </c>
      <c r="H135" s="1523">
        <v>287.10000000000002</v>
      </c>
      <c r="I135" s="1523" t="s">
        <v>73</v>
      </c>
      <c r="J135" s="1543" t="s">
        <v>73</v>
      </c>
      <c r="K135" s="1543">
        <v>0.72497661365762389</v>
      </c>
      <c r="L135" s="1544" t="s">
        <v>73</v>
      </c>
    </row>
    <row r="136" spans="1:12" ht="15.75" thickBot="1">
      <c r="A136" s="1557"/>
      <c r="B136" s="1558"/>
      <c r="C136" s="1559"/>
      <c r="D136" s="1559"/>
      <c r="E136" s="1559"/>
      <c r="F136" s="1559"/>
      <c r="G136" s="1560"/>
      <c r="H136" s="1561"/>
      <c r="I136" s="1561"/>
      <c r="J136" s="1561"/>
      <c r="K136" s="1561"/>
      <c r="L136" s="1562"/>
    </row>
    <row r="137" spans="1:12" ht="14.25">
      <c r="A137" s="1534" t="s">
        <v>89</v>
      </c>
      <c r="B137" s="1545" t="s">
        <v>21</v>
      </c>
      <c r="C137" s="1546">
        <v>22845.096394488301</v>
      </c>
      <c r="D137" s="1546">
        <v>22649.745970135336</v>
      </c>
      <c r="E137" s="1547">
        <v>23301.998322378065</v>
      </c>
      <c r="F137" s="1547">
        <v>23102.740889538043</v>
      </c>
      <c r="G137" s="1548">
        <v>0.86248395284671642</v>
      </c>
      <c r="H137" s="1549">
        <v>348.68248175182481</v>
      </c>
      <c r="I137" s="1549">
        <v>2.3254452329827715</v>
      </c>
      <c r="J137" s="1550">
        <v>-36.574074074074076</v>
      </c>
      <c r="K137" s="1550">
        <v>1.6019644527595882</v>
      </c>
      <c r="L137" s="1551">
        <v>-0.82064658357957754</v>
      </c>
    </row>
    <row r="138" spans="1:12" ht="15">
      <c r="A138" s="1511" t="s">
        <v>89</v>
      </c>
      <c r="B138" s="1542" t="s">
        <v>22</v>
      </c>
      <c r="C138" s="1520">
        <v>21380.644117647062</v>
      </c>
      <c r="D138" s="1520">
        <v>20206.328431372549</v>
      </c>
      <c r="E138" s="1521">
        <v>21808.257000000001</v>
      </c>
      <c r="F138" s="1521">
        <v>20610.455000000002</v>
      </c>
      <c r="G138" s="1522">
        <v>5.8116232756627628</v>
      </c>
      <c r="H138" s="1523">
        <v>332.4</v>
      </c>
      <c r="I138" s="1523">
        <v>4.4626021370207383</v>
      </c>
      <c r="J138" s="1543">
        <v>-34.210526315789473</v>
      </c>
      <c r="K138" s="1543">
        <v>0.29232927970065481</v>
      </c>
      <c r="L138" s="1544">
        <v>-0.13387081002567991</v>
      </c>
    </row>
    <row r="139" spans="1:12" ht="15">
      <c r="A139" s="1511" t="s">
        <v>89</v>
      </c>
      <c r="B139" s="1542" t="s">
        <v>23</v>
      </c>
      <c r="C139" s="1520">
        <v>23185.381372549018</v>
      </c>
      <c r="D139" s="1520">
        <v>23118.066666666666</v>
      </c>
      <c r="E139" s="1521">
        <v>23649.089</v>
      </c>
      <c r="F139" s="1521">
        <v>23580.428</v>
      </c>
      <c r="G139" s="1522">
        <v>0.29117792094358952</v>
      </c>
      <c r="H139" s="1523">
        <v>341.3</v>
      </c>
      <c r="I139" s="1523">
        <v>1.6076213158678281</v>
      </c>
      <c r="J139" s="1543">
        <v>-37.5</v>
      </c>
      <c r="K139" s="1543">
        <v>0.9939195509822264</v>
      </c>
      <c r="L139" s="1544">
        <v>-0.53142813856465565</v>
      </c>
    </row>
    <row r="140" spans="1:12" ht="15">
      <c r="A140" s="1511" t="s">
        <v>89</v>
      </c>
      <c r="B140" s="1542" t="s">
        <v>30</v>
      </c>
      <c r="C140" s="1520">
        <v>23064.99411764706</v>
      </c>
      <c r="D140" s="1520">
        <v>23164.466666666667</v>
      </c>
      <c r="E140" s="1521">
        <v>23526.294000000002</v>
      </c>
      <c r="F140" s="1521">
        <v>23627.756000000001</v>
      </c>
      <c r="G140" s="1522">
        <v>-0.42941868876587147</v>
      </c>
      <c r="H140" s="1523">
        <v>387</v>
      </c>
      <c r="I140" s="1523">
        <v>2.6797559034226648</v>
      </c>
      <c r="J140" s="1543">
        <v>-35.714285714285715</v>
      </c>
      <c r="K140" s="1543">
        <v>0.31571562207670723</v>
      </c>
      <c r="L140" s="1544">
        <v>-0.15534763498924165</v>
      </c>
    </row>
    <row r="141" spans="1:12" ht="14.25">
      <c r="A141" s="1534" t="s">
        <v>89</v>
      </c>
      <c r="B141" s="1545" t="s">
        <v>24</v>
      </c>
      <c r="C141" s="1546">
        <v>22781.120413588113</v>
      </c>
      <c r="D141" s="1546">
        <v>22774.664982856022</v>
      </c>
      <c r="E141" s="1547">
        <v>23236.742821859876</v>
      </c>
      <c r="F141" s="1547">
        <v>23230.158282513145</v>
      </c>
      <c r="G141" s="1548">
        <v>2.8344788987891782E-2</v>
      </c>
      <c r="H141" s="1549">
        <v>314.5012787723785</v>
      </c>
      <c r="I141" s="1549">
        <v>1.5090338001580086</v>
      </c>
      <c r="J141" s="1550">
        <v>4.4058744993324437</v>
      </c>
      <c r="K141" s="1550">
        <v>9.144059869036484</v>
      </c>
      <c r="L141" s="1551">
        <v>0.74343178469372795</v>
      </c>
    </row>
    <row r="142" spans="1:12" ht="15">
      <c r="A142" s="1511" t="s">
        <v>89</v>
      </c>
      <c r="B142" s="1542" t="s">
        <v>25</v>
      </c>
      <c r="C142" s="1520">
        <v>22189.409803921568</v>
      </c>
      <c r="D142" s="1520">
        <v>22141.950980392157</v>
      </c>
      <c r="E142" s="1521">
        <v>22633.198</v>
      </c>
      <c r="F142" s="1521">
        <v>22584.79</v>
      </c>
      <c r="G142" s="1522">
        <v>0.21433894227043704</v>
      </c>
      <c r="H142" s="1523">
        <v>276.5</v>
      </c>
      <c r="I142" s="1523">
        <v>-1.1087267525035847</v>
      </c>
      <c r="J142" s="1543">
        <v>-9.79020979020979</v>
      </c>
      <c r="K142" s="1543">
        <v>1.508419083255379</v>
      </c>
      <c r="L142" s="1544">
        <v>-9.5439149135827961E-2</v>
      </c>
    </row>
    <row r="143" spans="1:12" ht="15">
      <c r="A143" s="1511" t="s">
        <v>89</v>
      </c>
      <c r="B143" s="1542" t="s">
        <v>26</v>
      </c>
      <c r="C143" s="1520">
        <v>22874.082352941175</v>
      </c>
      <c r="D143" s="1520">
        <v>22931.826470588236</v>
      </c>
      <c r="E143" s="1521">
        <v>23331.563999999998</v>
      </c>
      <c r="F143" s="1521">
        <v>23390.463</v>
      </c>
      <c r="G143" s="1522">
        <v>-0.25180775600722932</v>
      </c>
      <c r="H143" s="1523">
        <v>317.5</v>
      </c>
      <c r="I143" s="1523">
        <v>3.15139701104613</v>
      </c>
      <c r="J143" s="1543">
        <v>17.467248908296941</v>
      </c>
      <c r="K143" s="1543">
        <v>6.2909260991580922</v>
      </c>
      <c r="L143" s="1544">
        <v>1.1540934387722688</v>
      </c>
    </row>
    <row r="144" spans="1:12" ht="15">
      <c r="A144" s="1511" t="s">
        <v>89</v>
      </c>
      <c r="B144" s="1542" t="s">
        <v>31</v>
      </c>
      <c r="C144" s="1520">
        <v>22913.619607843135</v>
      </c>
      <c r="D144" s="1520">
        <v>22836.099019607842</v>
      </c>
      <c r="E144" s="1521">
        <v>23371.892</v>
      </c>
      <c r="F144" s="1521">
        <v>23292.821</v>
      </c>
      <c r="G144" s="1522">
        <v>0.33946510815499725</v>
      </c>
      <c r="H144" s="1523">
        <v>343.1</v>
      </c>
      <c r="I144" s="1523">
        <v>-0.63712713582391789</v>
      </c>
      <c r="J144" s="1543">
        <v>-22.297297297297298</v>
      </c>
      <c r="K144" s="1543">
        <v>1.3447146866230122</v>
      </c>
      <c r="L144" s="1544">
        <v>-0.31522250494271242</v>
      </c>
    </row>
    <row r="145" spans="1:12" ht="14.25">
      <c r="A145" s="1534" t="s">
        <v>89</v>
      </c>
      <c r="B145" s="1545" t="s">
        <v>27</v>
      </c>
      <c r="C145" s="1546">
        <v>21543.439055043465</v>
      </c>
      <c r="D145" s="1546">
        <v>21406.438025161577</v>
      </c>
      <c r="E145" s="1547">
        <v>21974.307836144337</v>
      </c>
      <c r="F145" s="1547">
        <v>21834.566785664807</v>
      </c>
      <c r="G145" s="1548">
        <v>0.63999918959360769</v>
      </c>
      <c r="H145" s="1549">
        <v>270.07813067150636</v>
      </c>
      <c r="I145" s="1549">
        <v>-0.75835076281349278</v>
      </c>
      <c r="J145" s="1550">
        <v>-1.0771992818671454</v>
      </c>
      <c r="K145" s="1550">
        <v>12.885874649204865</v>
      </c>
      <c r="L145" s="1551">
        <v>0.39148254512231695</v>
      </c>
    </row>
    <row r="146" spans="1:12" ht="15">
      <c r="A146" s="1511" t="s">
        <v>89</v>
      </c>
      <c r="B146" s="1542" t="s">
        <v>28</v>
      </c>
      <c r="C146" s="1520">
        <v>20876.293137254903</v>
      </c>
      <c r="D146" s="1520">
        <v>20708.73039215686</v>
      </c>
      <c r="E146" s="1521">
        <v>21293.819</v>
      </c>
      <c r="F146" s="1521">
        <v>21122.904999999999</v>
      </c>
      <c r="G146" s="1522">
        <v>0.8091405987954815</v>
      </c>
      <c r="H146" s="1523">
        <v>239.2</v>
      </c>
      <c r="I146" s="1523">
        <v>0.50420168067226412</v>
      </c>
      <c r="J146" s="1543">
        <v>5.444126074498568</v>
      </c>
      <c r="K146" s="1543">
        <v>4.3030869971936392</v>
      </c>
      <c r="L146" s="1544">
        <v>0.3887756468123027</v>
      </c>
    </row>
    <row r="147" spans="1:12" ht="15">
      <c r="A147" s="1511" t="s">
        <v>89</v>
      </c>
      <c r="B147" s="1542" t="s">
        <v>29</v>
      </c>
      <c r="C147" s="1520">
        <v>21816.452941176471</v>
      </c>
      <c r="D147" s="1520">
        <v>21698.443137254901</v>
      </c>
      <c r="E147" s="1521">
        <v>22252.781999999999</v>
      </c>
      <c r="F147" s="1521">
        <v>22132.412</v>
      </c>
      <c r="G147" s="1522">
        <v>0.54386300056224768</v>
      </c>
      <c r="H147" s="1523">
        <v>282</v>
      </c>
      <c r="I147" s="1523">
        <v>-0.56417489421721534</v>
      </c>
      <c r="J147" s="1523">
        <v>3.50609756097561</v>
      </c>
      <c r="K147" s="1523">
        <v>7.9396632366697846</v>
      </c>
      <c r="L147" s="1524">
        <v>0.5821037929730597</v>
      </c>
    </row>
    <row r="148" spans="1:12" ht="15.75" thickBot="1">
      <c r="A148" s="1578" t="s">
        <v>89</v>
      </c>
      <c r="B148" s="1579" t="s">
        <v>32</v>
      </c>
      <c r="C148" s="1528">
        <v>21899.367647058822</v>
      </c>
      <c r="D148" s="1528">
        <v>21513.130392156861</v>
      </c>
      <c r="E148" s="1529">
        <v>22337.355</v>
      </c>
      <c r="F148" s="1529">
        <v>21943.393</v>
      </c>
      <c r="G148" s="1530">
        <v>1.7953558959637623</v>
      </c>
      <c r="H148" s="1531">
        <v>329.5</v>
      </c>
      <c r="I148" s="1531">
        <v>5.4399999999999995</v>
      </c>
      <c r="J148" s="1531">
        <v>-49.541284403669728</v>
      </c>
      <c r="K148" s="1531">
        <v>0.6431244153414406</v>
      </c>
      <c r="L148" s="1532">
        <v>-0.57939689466304567</v>
      </c>
    </row>
    <row r="149" spans="1:12">
      <c r="G149" s="1583"/>
      <c r="H149" s="1583"/>
      <c r="I149" s="1583"/>
      <c r="J149" s="1583"/>
      <c r="K149" s="1583"/>
      <c r="L149" s="1583"/>
    </row>
    <row r="150" spans="1:12" ht="13.5" thickBot="1">
      <c r="G150" s="1583"/>
      <c r="H150" s="1583"/>
      <c r="I150" s="1583"/>
      <c r="J150" s="1583"/>
      <c r="K150" s="1583"/>
      <c r="L150" s="1584"/>
    </row>
    <row r="151" spans="1:12" ht="21" thickBot="1">
      <c r="A151" s="1460" t="s">
        <v>271</v>
      </c>
      <c r="B151" s="1461"/>
      <c r="C151" s="1461"/>
      <c r="D151" s="1461"/>
      <c r="E151" s="1461"/>
      <c r="F151" s="1461"/>
      <c r="G151" s="1585"/>
      <c r="H151" s="1585"/>
      <c r="I151" s="1585"/>
      <c r="J151" s="1585"/>
      <c r="K151" s="1585"/>
      <c r="L151" s="1586"/>
    </row>
    <row r="152" spans="1:12">
      <c r="A152" s="1463"/>
      <c r="B152" s="1464"/>
      <c r="C152" s="1465" t="s">
        <v>5</v>
      </c>
      <c r="D152" s="1465" t="s">
        <v>5</v>
      </c>
      <c r="E152" s="1465"/>
      <c r="F152" s="1465"/>
      <c r="G152" s="1466"/>
      <c r="H152" s="1615" t="s">
        <v>6</v>
      </c>
      <c r="I152" s="1616"/>
      <c r="J152" s="1467" t="s">
        <v>7</v>
      </c>
      <c r="K152" s="1468" t="s">
        <v>8</v>
      </c>
      <c r="L152" s="1469"/>
    </row>
    <row r="153" spans="1:12" ht="15.75">
      <c r="A153" s="1470" t="s">
        <v>9</v>
      </c>
      <c r="B153" s="1471" t="s">
        <v>10</v>
      </c>
      <c r="C153" s="1472" t="s">
        <v>36</v>
      </c>
      <c r="D153" s="1472" t="s">
        <v>36</v>
      </c>
      <c r="E153" s="1473" t="s">
        <v>37</v>
      </c>
      <c r="F153" s="1474"/>
      <c r="G153" s="1475"/>
      <c r="H153" s="1617" t="s">
        <v>11</v>
      </c>
      <c r="I153" s="1618"/>
      <c r="J153" s="1476" t="s">
        <v>12</v>
      </c>
      <c r="K153" s="1477" t="s">
        <v>13</v>
      </c>
      <c r="L153" s="1478"/>
    </row>
    <row r="154" spans="1:12" ht="26.25" thickBot="1">
      <c r="A154" s="1479" t="s">
        <v>14</v>
      </c>
      <c r="B154" s="1480" t="s">
        <v>15</v>
      </c>
      <c r="C154" s="1481" t="s">
        <v>517</v>
      </c>
      <c r="D154" s="1481" t="s">
        <v>511</v>
      </c>
      <c r="E154" s="1482" t="s">
        <v>517</v>
      </c>
      <c r="F154" s="1483" t="s">
        <v>511</v>
      </c>
      <c r="G154" s="1484" t="s">
        <v>16</v>
      </c>
      <c r="H154" s="1485" t="s">
        <v>517</v>
      </c>
      <c r="I154" s="1486" t="s">
        <v>16</v>
      </c>
      <c r="J154" s="1487" t="s">
        <v>16</v>
      </c>
      <c r="K154" s="1488" t="s">
        <v>517</v>
      </c>
      <c r="L154" s="1489" t="s">
        <v>17</v>
      </c>
    </row>
    <row r="155" spans="1:12" ht="15" thickBot="1">
      <c r="A155" s="1490" t="s">
        <v>18</v>
      </c>
      <c r="B155" s="1491" t="s">
        <v>19</v>
      </c>
      <c r="C155" s="1492">
        <v>20742.880330215557</v>
      </c>
      <c r="D155" s="1492">
        <v>21060.296694299708</v>
      </c>
      <c r="E155" s="1493">
        <v>21157.737936819867</v>
      </c>
      <c r="F155" s="1494">
        <v>21481.502628185703</v>
      </c>
      <c r="G155" s="1495">
        <v>-1.5071789761160679</v>
      </c>
      <c r="H155" s="1496">
        <v>315.06480755087034</v>
      </c>
      <c r="I155" s="1496">
        <v>0.56918361777991133</v>
      </c>
      <c r="J155" s="1497">
        <v>3.8309787450680921</v>
      </c>
      <c r="K155" s="1496">
        <v>100</v>
      </c>
      <c r="L155" s="1498" t="s">
        <v>19</v>
      </c>
    </row>
    <row r="156" spans="1:12" ht="15" thickBot="1">
      <c r="A156" s="1499"/>
      <c r="B156" s="1500"/>
      <c r="C156" s="1501"/>
      <c r="D156" s="1501"/>
      <c r="E156" s="1501"/>
      <c r="F156" s="1501"/>
      <c r="G156" s="1502"/>
      <c r="H156" s="1497"/>
      <c r="I156" s="1497"/>
      <c r="J156" s="1497"/>
      <c r="K156" s="1497"/>
      <c r="L156" s="1503"/>
    </row>
    <row r="157" spans="1:12" ht="15">
      <c r="A157" s="1504" t="s">
        <v>80</v>
      </c>
      <c r="B157" s="1505" t="s">
        <v>19</v>
      </c>
      <c r="C157" s="1506">
        <v>20323.795990447466</v>
      </c>
      <c r="D157" s="1506">
        <v>21374.799728506783</v>
      </c>
      <c r="E157" s="1507">
        <v>20730.271910256415</v>
      </c>
      <c r="F157" s="1507">
        <v>21802.295723076921</v>
      </c>
      <c r="G157" s="1508">
        <v>-4.9170226220067645</v>
      </c>
      <c r="H157" s="1509">
        <v>207.97333333333336</v>
      </c>
      <c r="I157" s="1509">
        <v>-14.679794535182847</v>
      </c>
      <c r="J157" s="1509">
        <v>-6.25</v>
      </c>
      <c r="K157" s="1509">
        <v>0.18386859524393234</v>
      </c>
      <c r="L157" s="1510">
        <v>-1.9771470939089153E-2</v>
      </c>
    </row>
    <row r="158" spans="1:12" ht="15">
      <c r="A158" s="1511" t="s">
        <v>81</v>
      </c>
      <c r="B158" s="1512" t="s">
        <v>19</v>
      </c>
      <c r="C158" s="1513">
        <v>21813.528070177174</v>
      </c>
      <c r="D158" s="1513">
        <v>22068.448833349568</v>
      </c>
      <c r="E158" s="1514">
        <v>22249.798631580717</v>
      </c>
      <c r="F158" s="1514">
        <v>22509.817810016561</v>
      </c>
      <c r="G158" s="1515">
        <v>-1.1551367524624661</v>
      </c>
      <c r="H158" s="1516">
        <v>346.47189922480618</v>
      </c>
      <c r="I158" s="1516">
        <v>-0.41618117583268749</v>
      </c>
      <c r="J158" s="1516">
        <v>-0.23201856148491878</v>
      </c>
      <c r="K158" s="1516">
        <v>31.625398381956359</v>
      </c>
      <c r="L158" s="1517">
        <v>-1.2879273148744943</v>
      </c>
    </row>
    <row r="159" spans="1:12" ht="15">
      <c r="A159" s="1518" t="s">
        <v>82</v>
      </c>
      <c r="B159" s="1519" t="s">
        <v>19</v>
      </c>
      <c r="C159" s="1520">
        <v>22038.756851206148</v>
      </c>
      <c r="D159" s="1520">
        <v>22034.480940792102</v>
      </c>
      <c r="E159" s="1521">
        <v>22479.531988230272</v>
      </c>
      <c r="F159" s="1521">
        <v>22475.170559607945</v>
      </c>
      <c r="G159" s="1522">
        <v>1.9405541821184948E-2</v>
      </c>
      <c r="H159" s="1523">
        <v>393.87364485981311</v>
      </c>
      <c r="I159" s="1523">
        <v>3.0113222752756794</v>
      </c>
      <c r="J159" s="1523">
        <v>5.5226824457593686</v>
      </c>
      <c r="K159" s="1523">
        <v>6.5579798970335865</v>
      </c>
      <c r="L159" s="1524">
        <v>0.10513529985909287</v>
      </c>
    </row>
    <row r="160" spans="1:12" ht="15">
      <c r="A160" s="1518" t="s">
        <v>83</v>
      </c>
      <c r="B160" s="1519" t="s">
        <v>19</v>
      </c>
      <c r="C160" s="1520" t="s">
        <v>200</v>
      </c>
      <c r="D160" s="1520" t="s">
        <v>200</v>
      </c>
      <c r="E160" s="1521" t="s">
        <v>200</v>
      </c>
      <c r="F160" s="1521" t="s">
        <v>200</v>
      </c>
      <c r="G160" s="1522" t="s">
        <v>73</v>
      </c>
      <c r="H160" s="1523" t="s">
        <v>200</v>
      </c>
      <c r="I160" s="1523" t="s">
        <v>73</v>
      </c>
      <c r="J160" s="1523" t="s">
        <v>73</v>
      </c>
      <c r="K160" s="1523">
        <v>0.17161068889433687</v>
      </c>
      <c r="L160" s="1524" t="s">
        <v>73</v>
      </c>
    </row>
    <row r="161" spans="1:12" ht="15">
      <c r="A161" s="1518" t="s">
        <v>71</v>
      </c>
      <c r="B161" s="1519" t="s">
        <v>19</v>
      </c>
      <c r="C161" s="1520">
        <v>18687.208193586699</v>
      </c>
      <c r="D161" s="1520">
        <v>19054.254621453736</v>
      </c>
      <c r="E161" s="1521">
        <v>19060.952357458435</v>
      </c>
      <c r="F161" s="1521">
        <v>19435.339713882811</v>
      </c>
      <c r="G161" s="1522">
        <v>-1.9263226778431304</v>
      </c>
      <c r="H161" s="1523">
        <v>285.99461765671151</v>
      </c>
      <c r="I161" s="1523">
        <v>-0.47958071555501508</v>
      </c>
      <c r="J161" s="1523">
        <v>4.6359890109890109</v>
      </c>
      <c r="K161" s="1523">
        <v>37.349840647217455</v>
      </c>
      <c r="L161" s="1524">
        <v>0.28734860190753864</v>
      </c>
    </row>
    <row r="162" spans="1:12" ht="15.75" thickBot="1">
      <c r="A162" s="1526" t="s">
        <v>84</v>
      </c>
      <c r="B162" s="1527" t="s">
        <v>19</v>
      </c>
      <c r="C162" s="1528">
        <v>21687.153365007773</v>
      </c>
      <c r="D162" s="1528">
        <v>22157.71898519466</v>
      </c>
      <c r="E162" s="1529">
        <v>22120.896432307927</v>
      </c>
      <c r="F162" s="1529">
        <v>22600.873364898554</v>
      </c>
      <c r="G162" s="1530">
        <v>-2.1237096675037348</v>
      </c>
      <c r="H162" s="1531">
        <v>297.98327402135237</v>
      </c>
      <c r="I162" s="1531">
        <v>3.886397511563727</v>
      </c>
      <c r="J162" s="1531">
        <v>8.1958195819581956</v>
      </c>
      <c r="K162" s="1531">
        <v>24.111301789654327</v>
      </c>
      <c r="L162" s="1532">
        <v>0.97269926960850839</v>
      </c>
    </row>
    <row r="163" spans="1:12" ht="15" thickBot="1">
      <c r="A163" s="1499"/>
      <c r="B163" s="1533"/>
      <c r="C163" s="1501"/>
      <c r="D163" s="1501"/>
      <c r="E163" s="1501"/>
      <c r="F163" s="1501"/>
      <c r="G163" s="1502"/>
      <c r="H163" s="1497"/>
      <c r="I163" s="1497"/>
      <c r="J163" s="1497"/>
      <c r="K163" s="1497"/>
      <c r="L163" s="1503"/>
    </row>
    <row r="164" spans="1:12" ht="14.25">
      <c r="A164" s="1534" t="s">
        <v>85</v>
      </c>
      <c r="B164" s="1535" t="s">
        <v>21</v>
      </c>
      <c r="C164" s="1536" t="s">
        <v>200</v>
      </c>
      <c r="D164" s="1536" t="s">
        <v>73</v>
      </c>
      <c r="E164" s="1537" t="s">
        <v>200</v>
      </c>
      <c r="F164" s="1537" t="s">
        <v>73</v>
      </c>
      <c r="G164" s="1538" t="s">
        <v>73</v>
      </c>
      <c r="H164" s="1539" t="s">
        <v>200</v>
      </c>
      <c r="I164" s="1539" t="s">
        <v>73</v>
      </c>
      <c r="J164" s="1540" t="s">
        <v>73</v>
      </c>
      <c r="K164" s="1540">
        <v>1.2257906349595489E-2</v>
      </c>
      <c r="L164" s="1541" t="s">
        <v>73</v>
      </c>
    </row>
    <row r="165" spans="1:12" ht="15">
      <c r="A165" s="1511" t="s">
        <v>85</v>
      </c>
      <c r="B165" s="1542" t="s">
        <v>22</v>
      </c>
      <c r="C165" s="1520" t="s">
        <v>73</v>
      </c>
      <c r="D165" s="1520" t="s">
        <v>73</v>
      </c>
      <c r="E165" s="1521" t="s">
        <v>73</v>
      </c>
      <c r="F165" s="1521" t="s">
        <v>73</v>
      </c>
      <c r="G165" s="1522" t="s">
        <v>73</v>
      </c>
      <c r="H165" s="1523" t="s">
        <v>73</v>
      </c>
      <c r="I165" s="1523" t="s">
        <v>73</v>
      </c>
      <c r="J165" s="1543" t="s">
        <v>73</v>
      </c>
      <c r="K165" s="1543" t="s">
        <v>73</v>
      </c>
      <c r="L165" s="1544" t="s">
        <v>73</v>
      </c>
    </row>
    <row r="166" spans="1:12" ht="15">
      <c r="A166" s="1511" t="s">
        <v>85</v>
      </c>
      <c r="B166" s="1542" t="s">
        <v>23</v>
      </c>
      <c r="C166" s="1520" t="s">
        <v>200</v>
      </c>
      <c r="D166" s="1520" t="s">
        <v>73</v>
      </c>
      <c r="E166" s="1521" t="s">
        <v>200</v>
      </c>
      <c r="F166" s="1521" t="s">
        <v>73</v>
      </c>
      <c r="G166" s="1522" t="s">
        <v>73</v>
      </c>
      <c r="H166" s="1523" t="s">
        <v>200</v>
      </c>
      <c r="I166" s="1523" t="s">
        <v>73</v>
      </c>
      <c r="J166" s="1543" t="s">
        <v>73</v>
      </c>
      <c r="K166" s="1543">
        <v>1.2257906349595489E-2</v>
      </c>
      <c r="L166" s="1544" t="s">
        <v>73</v>
      </c>
    </row>
    <row r="167" spans="1:12" ht="14.25">
      <c r="A167" s="1534" t="s">
        <v>85</v>
      </c>
      <c r="B167" s="1545" t="s">
        <v>24</v>
      </c>
      <c r="C167" s="1546">
        <v>20096.979483500716</v>
      </c>
      <c r="D167" s="1546">
        <v>21539.519825708056</v>
      </c>
      <c r="E167" s="1547">
        <v>20498.919073170731</v>
      </c>
      <c r="F167" s="1547">
        <v>21970.310222222219</v>
      </c>
      <c r="G167" s="1548">
        <v>-6.6971796673277089</v>
      </c>
      <c r="H167" s="1549">
        <v>204.97500000000002</v>
      </c>
      <c r="I167" s="1549">
        <v>-24.086847831118916</v>
      </c>
      <c r="J167" s="1550">
        <v>-50</v>
      </c>
      <c r="K167" s="1550">
        <v>4.9031625398381955E-2</v>
      </c>
      <c r="L167" s="1551">
        <v>-5.2788407693128793E-2</v>
      </c>
    </row>
    <row r="168" spans="1:12" ht="15">
      <c r="A168" s="1511" t="s">
        <v>85</v>
      </c>
      <c r="B168" s="1542" t="s">
        <v>25</v>
      </c>
      <c r="C168" s="1520" t="s">
        <v>200</v>
      </c>
      <c r="D168" s="1520">
        <v>21867.717647058824</v>
      </c>
      <c r="E168" s="1521" t="s">
        <v>200</v>
      </c>
      <c r="F168" s="1521">
        <v>22305.072</v>
      </c>
      <c r="G168" s="1522" t="s">
        <v>73</v>
      </c>
      <c r="H168" s="1523" t="s">
        <v>200</v>
      </c>
      <c r="I168" s="1523" t="s">
        <v>73</v>
      </c>
      <c r="J168" s="1543" t="s">
        <v>73</v>
      </c>
      <c r="K168" s="1543">
        <v>3.6773719048786464E-2</v>
      </c>
      <c r="L168" s="1544" t="s">
        <v>73</v>
      </c>
    </row>
    <row r="169" spans="1:12" ht="15">
      <c r="A169" s="1511" t="s">
        <v>85</v>
      </c>
      <c r="B169" s="1542" t="s">
        <v>26</v>
      </c>
      <c r="C169" s="1520" t="s">
        <v>200</v>
      </c>
      <c r="D169" s="1520">
        <v>20947.058823529413</v>
      </c>
      <c r="E169" s="1521" t="s">
        <v>200</v>
      </c>
      <c r="F169" s="1521">
        <v>21366</v>
      </c>
      <c r="G169" s="1522" t="s">
        <v>73</v>
      </c>
      <c r="H169" s="1523" t="s">
        <v>200</v>
      </c>
      <c r="I169" s="1523" t="s">
        <v>73</v>
      </c>
      <c r="J169" s="1543" t="s">
        <v>73</v>
      </c>
      <c r="K169" s="1543">
        <v>1.2257906349595489E-2</v>
      </c>
      <c r="L169" s="1544" t="s">
        <v>73</v>
      </c>
    </row>
    <row r="170" spans="1:12" ht="14.25">
      <c r="A170" s="1534" t="s">
        <v>85</v>
      </c>
      <c r="B170" s="1545" t="s">
        <v>27</v>
      </c>
      <c r="C170" s="1546">
        <v>19855.677260755052</v>
      </c>
      <c r="D170" s="1546">
        <v>21170.319607843136</v>
      </c>
      <c r="E170" s="1547">
        <v>20252.790805970155</v>
      </c>
      <c r="F170" s="1547">
        <v>21593.725999999999</v>
      </c>
      <c r="G170" s="1548">
        <v>-6.2098370333579487</v>
      </c>
      <c r="H170" s="1549">
        <v>200.97</v>
      </c>
      <c r="I170" s="1549">
        <v>-7.6000000000000014</v>
      </c>
      <c r="J170" s="1550">
        <v>25</v>
      </c>
      <c r="K170" s="1550">
        <v>0.12257906349595489</v>
      </c>
      <c r="L170" s="1551">
        <v>2.0759030404444143E-2</v>
      </c>
    </row>
    <row r="171" spans="1:12" ht="15">
      <c r="A171" s="1511" t="s">
        <v>85</v>
      </c>
      <c r="B171" s="1542" t="s">
        <v>28</v>
      </c>
      <c r="C171" s="1520">
        <v>19736.223529411764</v>
      </c>
      <c r="D171" s="1520">
        <v>21170.319607843136</v>
      </c>
      <c r="E171" s="1521">
        <v>20130.948</v>
      </c>
      <c r="F171" s="1521">
        <v>21593.725999999999</v>
      </c>
      <c r="G171" s="1522">
        <v>-6.7740879920399042</v>
      </c>
      <c r="H171" s="1523">
        <v>193.3</v>
      </c>
      <c r="I171" s="1523">
        <v>-11.12643678160919</v>
      </c>
      <c r="J171" s="1543">
        <v>12.5</v>
      </c>
      <c r="K171" s="1543">
        <v>0.11032115714635941</v>
      </c>
      <c r="L171" s="1544">
        <v>8.5011240548486661E-3</v>
      </c>
    </row>
    <row r="172" spans="1:12" ht="15.75" thickBot="1">
      <c r="A172" s="1552" t="s">
        <v>85</v>
      </c>
      <c r="B172" s="1553" t="s">
        <v>29</v>
      </c>
      <c r="C172" s="1554" t="s">
        <v>200</v>
      </c>
      <c r="D172" s="1554" t="s">
        <v>73</v>
      </c>
      <c r="E172" s="1555" t="s">
        <v>200</v>
      </c>
      <c r="F172" s="1555" t="s">
        <v>73</v>
      </c>
      <c r="G172" s="1556" t="s">
        <v>73</v>
      </c>
      <c r="H172" s="1543" t="s">
        <v>200</v>
      </c>
      <c r="I172" s="1543" t="s">
        <v>73</v>
      </c>
      <c r="J172" s="1543" t="s">
        <v>73</v>
      </c>
      <c r="K172" s="1543">
        <v>1.2257906349595489E-2</v>
      </c>
      <c r="L172" s="1544" t="s">
        <v>73</v>
      </c>
    </row>
    <row r="173" spans="1:12" ht="15" thickBot="1">
      <c r="A173" s="1499"/>
      <c r="B173" s="1533"/>
      <c r="C173" s="1501"/>
      <c r="D173" s="1501"/>
      <c r="E173" s="1501"/>
      <c r="F173" s="1501"/>
      <c r="G173" s="1502"/>
      <c r="H173" s="1497"/>
      <c r="I173" s="1497"/>
      <c r="J173" s="1497"/>
      <c r="K173" s="1497"/>
      <c r="L173" s="1503"/>
    </row>
    <row r="174" spans="1:12" ht="14.25">
      <c r="A174" s="1534" t="s">
        <v>86</v>
      </c>
      <c r="B174" s="1535" t="s">
        <v>21</v>
      </c>
      <c r="C174" s="1536">
        <v>22515.110342928005</v>
      </c>
      <c r="D174" s="1536">
        <v>22963.888897982037</v>
      </c>
      <c r="E174" s="1537">
        <v>22965.412549786564</v>
      </c>
      <c r="F174" s="1537">
        <v>23423.166675941677</v>
      </c>
      <c r="G174" s="1538">
        <v>-1.9542794212589505</v>
      </c>
      <c r="H174" s="1539">
        <v>414.41335740072202</v>
      </c>
      <c r="I174" s="1539">
        <v>-0.29376447180292237</v>
      </c>
      <c r="J174" s="1540">
        <v>-30.050505050505048</v>
      </c>
      <c r="K174" s="1540">
        <v>3.3954400588379507</v>
      </c>
      <c r="L174" s="1541">
        <v>-1.6446515791918315</v>
      </c>
    </row>
    <row r="175" spans="1:12" ht="15">
      <c r="A175" s="1511" t="s">
        <v>86</v>
      </c>
      <c r="B175" s="1542" t="s">
        <v>22</v>
      </c>
      <c r="C175" s="1520">
        <v>22605.073529411762</v>
      </c>
      <c r="D175" s="1520">
        <v>23049.72156862745</v>
      </c>
      <c r="E175" s="1521">
        <v>23057.174999999999</v>
      </c>
      <c r="F175" s="1521">
        <v>23510.716</v>
      </c>
      <c r="G175" s="1522">
        <v>-1.929082040717097</v>
      </c>
      <c r="H175" s="1523">
        <v>410</v>
      </c>
      <c r="I175" s="1523">
        <v>9.7656249999994449E-2</v>
      </c>
      <c r="J175" s="1543">
        <v>-31.058020477815703</v>
      </c>
      <c r="K175" s="1543">
        <v>2.4760970826182889</v>
      </c>
      <c r="L175" s="1544">
        <v>-1.2530616293582928</v>
      </c>
    </row>
    <row r="176" spans="1:12" ht="15">
      <c r="A176" s="1511" t="s">
        <v>86</v>
      </c>
      <c r="B176" s="1542" t="s">
        <v>23</v>
      </c>
      <c r="C176" s="1520">
        <v>22282.055882352943</v>
      </c>
      <c r="D176" s="1520">
        <v>22732.806862745096</v>
      </c>
      <c r="E176" s="1521">
        <v>22727.697</v>
      </c>
      <c r="F176" s="1521">
        <v>23187.463</v>
      </c>
      <c r="G176" s="1522">
        <v>-1.9828214928041055</v>
      </c>
      <c r="H176" s="1523">
        <v>426.3</v>
      </c>
      <c r="I176" s="1523">
        <v>-1.5018484288354899</v>
      </c>
      <c r="J176" s="1543">
        <v>-27.184466019417474</v>
      </c>
      <c r="K176" s="1543">
        <v>0.91934297621966166</v>
      </c>
      <c r="L176" s="1544">
        <v>-0.39158994983353934</v>
      </c>
    </row>
    <row r="177" spans="1:12" ht="14.25">
      <c r="A177" s="1534" t="s">
        <v>86</v>
      </c>
      <c r="B177" s="1545" t="s">
        <v>24</v>
      </c>
      <c r="C177" s="1546">
        <v>22259.772852189271</v>
      </c>
      <c r="D177" s="1546">
        <v>22455.411934459924</v>
      </c>
      <c r="E177" s="1547">
        <v>22704.968309233056</v>
      </c>
      <c r="F177" s="1547">
        <v>22904.520173149122</v>
      </c>
      <c r="G177" s="1548">
        <v>-0.87123354869489622</v>
      </c>
      <c r="H177" s="1549">
        <v>374.61506276150629</v>
      </c>
      <c r="I177" s="1549">
        <v>3.5147401747549782</v>
      </c>
      <c r="J177" s="1550">
        <v>-2.5815217391304346</v>
      </c>
      <c r="K177" s="1550">
        <v>8.7889188526599664</v>
      </c>
      <c r="L177" s="1551">
        <v>-0.5785241917590227</v>
      </c>
    </row>
    <row r="178" spans="1:12" ht="15">
      <c r="A178" s="1511" t="s">
        <v>86</v>
      </c>
      <c r="B178" s="1542" t="s">
        <v>25</v>
      </c>
      <c r="C178" s="1520">
        <v>22160.973529411764</v>
      </c>
      <c r="D178" s="1520">
        <v>22388.549019607843</v>
      </c>
      <c r="E178" s="1521">
        <v>22604.192999999999</v>
      </c>
      <c r="F178" s="1521">
        <v>22836.32</v>
      </c>
      <c r="G178" s="1522">
        <v>-1.0164816397738359</v>
      </c>
      <c r="H178" s="1523">
        <v>364.9</v>
      </c>
      <c r="I178" s="1523">
        <v>3.8713350412752536</v>
      </c>
      <c r="J178" s="1543">
        <v>-5.4892601431980905</v>
      </c>
      <c r="K178" s="1543">
        <v>4.8541309144398141</v>
      </c>
      <c r="L178" s="1544">
        <v>-0.47869331872806153</v>
      </c>
    </row>
    <row r="179" spans="1:12" ht="15">
      <c r="A179" s="1511" t="s">
        <v>86</v>
      </c>
      <c r="B179" s="1542" t="s">
        <v>26</v>
      </c>
      <c r="C179" s="1520">
        <v>22374.830392156862</v>
      </c>
      <c r="D179" s="1520">
        <v>22537.996078431373</v>
      </c>
      <c r="E179" s="1521">
        <v>22822.327000000001</v>
      </c>
      <c r="F179" s="1521">
        <v>22988.756000000001</v>
      </c>
      <c r="G179" s="1522">
        <v>-0.72395826899028415</v>
      </c>
      <c r="H179" s="1523">
        <v>386.6</v>
      </c>
      <c r="I179" s="1523">
        <v>2.8465017291833057</v>
      </c>
      <c r="J179" s="1543">
        <v>1.2618296529968454</v>
      </c>
      <c r="K179" s="1543">
        <v>3.9347879382201523</v>
      </c>
      <c r="L179" s="1544">
        <v>-9.9830873030961165E-2</v>
      </c>
    </row>
    <row r="180" spans="1:12" ht="14.25">
      <c r="A180" s="1534" t="s">
        <v>86</v>
      </c>
      <c r="B180" s="1545" t="s">
        <v>27</v>
      </c>
      <c r="C180" s="1546">
        <v>21420.987321636458</v>
      </c>
      <c r="D180" s="1546">
        <v>21534.13219068235</v>
      </c>
      <c r="E180" s="1547">
        <v>21849.407068069188</v>
      </c>
      <c r="F180" s="1547">
        <v>21964.814834495999</v>
      </c>
      <c r="G180" s="1548">
        <v>-0.52542107591802834</v>
      </c>
      <c r="H180" s="1549">
        <v>321.88272383354348</v>
      </c>
      <c r="I180" s="1549">
        <v>-0.16151036042220041</v>
      </c>
      <c r="J180" s="1550">
        <v>9.0784044016506193</v>
      </c>
      <c r="K180" s="1550">
        <v>19.441039470458445</v>
      </c>
      <c r="L180" s="1551">
        <v>0.93524845607636564</v>
      </c>
    </row>
    <row r="181" spans="1:12" ht="15">
      <c r="A181" s="1511" t="s">
        <v>86</v>
      </c>
      <c r="B181" s="1542" t="s">
        <v>28</v>
      </c>
      <c r="C181" s="1520">
        <v>21376.844117647059</v>
      </c>
      <c r="D181" s="1520">
        <v>21382.140196078431</v>
      </c>
      <c r="E181" s="1521">
        <v>21804.381000000001</v>
      </c>
      <c r="F181" s="1521">
        <v>21809.782999999999</v>
      </c>
      <c r="G181" s="1522">
        <v>-2.4768701275011424E-2</v>
      </c>
      <c r="H181" s="1523">
        <v>311.5</v>
      </c>
      <c r="I181" s="1523">
        <v>-0.19224607497597651</v>
      </c>
      <c r="J181" s="1543">
        <v>21.452513966480446</v>
      </c>
      <c r="K181" s="1543">
        <v>13.324344202010296</v>
      </c>
      <c r="L181" s="1544">
        <v>1.9332279998975306</v>
      </c>
    </row>
    <row r="182" spans="1:12" ht="15.75" thickBot="1">
      <c r="A182" s="1552" t="s">
        <v>86</v>
      </c>
      <c r="B182" s="1553" t="s">
        <v>29</v>
      </c>
      <c r="C182" s="1554">
        <v>21507.933333333334</v>
      </c>
      <c r="D182" s="1554">
        <v>21758.26862745098</v>
      </c>
      <c r="E182" s="1555">
        <v>21938.092000000001</v>
      </c>
      <c r="F182" s="1555">
        <v>22193.434000000001</v>
      </c>
      <c r="G182" s="1556">
        <v>-1.1505294764208214</v>
      </c>
      <c r="H182" s="1543">
        <v>344.5</v>
      </c>
      <c r="I182" s="1543">
        <v>1.6524048391856072</v>
      </c>
      <c r="J182" s="1543">
        <v>-10.733452593917709</v>
      </c>
      <c r="K182" s="1543">
        <v>6.116695268448149</v>
      </c>
      <c r="L182" s="1544">
        <v>-0.99797954382116494</v>
      </c>
    </row>
    <row r="183" spans="1:12" ht="15.75" thickBot="1">
      <c r="A183" s="1557"/>
      <c r="B183" s="1558"/>
      <c r="C183" s="1559"/>
      <c r="D183" s="1559"/>
      <c r="E183" s="1559"/>
      <c r="F183" s="1559"/>
      <c r="G183" s="1560"/>
      <c r="H183" s="1561"/>
      <c r="I183" s="1561"/>
      <c r="J183" s="1561"/>
      <c r="K183" s="1561"/>
      <c r="L183" s="1562"/>
    </row>
    <row r="184" spans="1:12" ht="15">
      <c r="A184" s="1511" t="s">
        <v>87</v>
      </c>
      <c r="B184" s="1563" t="s">
        <v>26</v>
      </c>
      <c r="C184" s="1564">
        <v>22532.486274509803</v>
      </c>
      <c r="D184" s="1564">
        <v>22547.374509803922</v>
      </c>
      <c r="E184" s="1565">
        <v>22983.135999999999</v>
      </c>
      <c r="F184" s="1565">
        <v>22998.322</v>
      </c>
      <c r="G184" s="1566">
        <v>-6.6030904341636373E-2</v>
      </c>
      <c r="H184" s="1567">
        <v>417.1</v>
      </c>
      <c r="I184" s="1567">
        <v>3.2681356771478201</v>
      </c>
      <c r="J184" s="1567">
        <v>22.651933701657459</v>
      </c>
      <c r="K184" s="1567">
        <v>2.7212552096101983</v>
      </c>
      <c r="L184" s="1568">
        <v>0.41757696091476726</v>
      </c>
    </row>
    <row r="185" spans="1:12" ht="15.75" thickBot="1">
      <c r="A185" s="1552" t="s">
        <v>87</v>
      </c>
      <c r="B185" s="1553" t="s">
        <v>29</v>
      </c>
      <c r="C185" s="1554">
        <v>21651.740196078434</v>
      </c>
      <c r="D185" s="1554">
        <v>21723.915686274511</v>
      </c>
      <c r="E185" s="1555">
        <v>22084.775000000001</v>
      </c>
      <c r="F185" s="1555">
        <v>22158.394</v>
      </c>
      <c r="G185" s="1556">
        <v>-0.33223978235967272</v>
      </c>
      <c r="H185" s="1543">
        <v>377.4</v>
      </c>
      <c r="I185" s="1543">
        <v>1.8898488120950323</v>
      </c>
      <c r="J185" s="1543">
        <v>-3.9877300613496933</v>
      </c>
      <c r="K185" s="1543">
        <v>3.8367246874233882</v>
      </c>
      <c r="L185" s="1544">
        <v>-0.31244166105567439</v>
      </c>
    </row>
    <row r="186" spans="1:12" ht="15.75" thickBot="1">
      <c r="A186" s="1557"/>
      <c r="B186" s="1558"/>
      <c r="C186" s="1559"/>
      <c r="D186" s="1559"/>
      <c r="E186" s="1559"/>
      <c r="F186" s="1559"/>
      <c r="G186" s="1560"/>
      <c r="H186" s="1561"/>
      <c r="I186" s="1561"/>
      <c r="J186" s="1561"/>
      <c r="K186" s="1561"/>
      <c r="L186" s="1562"/>
    </row>
    <row r="187" spans="1:12" ht="14.25">
      <c r="A187" s="1534" t="s">
        <v>88</v>
      </c>
      <c r="B187" s="1535" t="s">
        <v>21</v>
      </c>
      <c r="C187" s="1536" t="s">
        <v>200</v>
      </c>
      <c r="D187" s="1536" t="s">
        <v>200</v>
      </c>
      <c r="E187" s="1537" t="s">
        <v>200</v>
      </c>
      <c r="F187" s="1537" t="s">
        <v>200</v>
      </c>
      <c r="G187" s="1538" t="s">
        <v>73</v>
      </c>
      <c r="H187" s="1539" t="s">
        <v>200</v>
      </c>
      <c r="I187" s="1539" t="s">
        <v>73</v>
      </c>
      <c r="J187" s="1540" t="s">
        <v>73</v>
      </c>
      <c r="K187" s="1540">
        <v>6.1289531747977445E-2</v>
      </c>
      <c r="L187" s="1541" t="s">
        <v>73</v>
      </c>
    </row>
    <row r="188" spans="1:12" ht="15">
      <c r="A188" s="1518" t="s">
        <v>88</v>
      </c>
      <c r="B188" s="1542" t="s">
        <v>22</v>
      </c>
      <c r="C188" s="1520" t="s">
        <v>200</v>
      </c>
      <c r="D188" s="1520" t="s">
        <v>73</v>
      </c>
      <c r="E188" s="1521" t="s">
        <v>200</v>
      </c>
      <c r="F188" s="1521" t="s">
        <v>73</v>
      </c>
      <c r="G188" s="1522" t="s">
        <v>73</v>
      </c>
      <c r="H188" s="1523" t="s">
        <v>200</v>
      </c>
      <c r="I188" s="1523" t="s">
        <v>73</v>
      </c>
      <c r="J188" s="1543" t="s">
        <v>73</v>
      </c>
      <c r="K188" s="1543">
        <v>2.4515812699190977E-2</v>
      </c>
      <c r="L188" s="1544" t="s">
        <v>73</v>
      </c>
    </row>
    <row r="189" spans="1:12" ht="15">
      <c r="A189" s="1518" t="s">
        <v>88</v>
      </c>
      <c r="B189" s="1542" t="s">
        <v>23</v>
      </c>
      <c r="C189" s="1520" t="s">
        <v>200</v>
      </c>
      <c r="D189" s="1520" t="s">
        <v>73</v>
      </c>
      <c r="E189" s="1521" t="s">
        <v>200</v>
      </c>
      <c r="F189" s="1521" t="s">
        <v>73</v>
      </c>
      <c r="G189" s="1522" t="s">
        <v>73</v>
      </c>
      <c r="H189" s="1523" t="s">
        <v>200</v>
      </c>
      <c r="I189" s="1523" t="s">
        <v>73</v>
      </c>
      <c r="J189" s="1543" t="s">
        <v>73</v>
      </c>
      <c r="K189" s="1543">
        <v>3.6773719048786464E-2</v>
      </c>
      <c r="L189" s="1544" t="s">
        <v>73</v>
      </c>
    </row>
    <row r="190" spans="1:12" ht="15">
      <c r="A190" s="1518" t="s">
        <v>88</v>
      </c>
      <c r="B190" s="1542" t="s">
        <v>30</v>
      </c>
      <c r="C190" s="1520" t="s">
        <v>73</v>
      </c>
      <c r="D190" s="1520" t="s">
        <v>200</v>
      </c>
      <c r="E190" s="1521" t="s">
        <v>73</v>
      </c>
      <c r="F190" s="1521" t="s">
        <v>200</v>
      </c>
      <c r="G190" s="1522" t="s">
        <v>73</v>
      </c>
      <c r="H190" s="1523" t="s">
        <v>73</v>
      </c>
      <c r="I190" s="1523" t="s">
        <v>73</v>
      </c>
      <c r="J190" s="1543" t="s">
        <v>73</v>
      </c>
      <c r="K190" s="1543" t="s">
        <v>73</v>
      </c>
      <c r="L190" s="1544" t="s">
        <v>73</v>
      </c>
    </row>
    <row r="191" spans="1:12" ht="14.25">
      <c r="A191" s="1569" t="s">
        <v>88</v>
      </c>
      <c r="B191" s="1545" t="s">
        <v>24</v>
      </c>
      <c r="C191" s="1546" t="s">
        <v>73</v>
      </c>
      <c r="D191" s="1546" t="s">
        <v>200</v>
      </c>
      <c r="E191" s="1547" t="s">
        <v>73</v>
      </c>
      <c r="F191" s="1547" t="s">
        <v>200</v>
      </c>
      <c r="G191" s="1548" t="s">
        <v>73</v>
      </c>
      <c r="H191" s="1549" t="s">
        <v>73</v>
      </c>
      <c r="I191" s="1549" t="s">
        <v>73</v>
      </c>
      <c r="J191" s="1550" t="s">
        <v>73</v>
      </c>
      <c r="K191" s="1550" t="s">
        <v>73</v>
      </c>
      <c r="L191" s="1551" t="s">
        <v>73</v>
      </c>
    </row>
    <row r="192" spans="1:12" ht="15">
      <c r="A192" s="1518" t="s">
        <v>88</v>
      </c>
      <c r="B192" s="1542" t="s">
        <v>26</v>
      </c>
      <c r="C192" s="1520" t="s">
        <v>73</v>
      </c>
      <c r="D192" s="1520" t="s">
        <v>200</v>
      </c>
      <c r="E192" s="1521" t="s">
        <v>73</v>
      </c>
      <c r="F192" s="1521" t="s">
        <v>200</v>
      </c>
      <c r="G192" s="1522" t="s">
        <v>73</v>
      </c>
      <c r="H192" s="1523" t="s">
        <v>73</v>
      </c>
      <c r="I192" s="1523" t="s">
        <v>73</v>
      </c>
      <c r="J192" s="1543" t="s">
        <v>73</v>
      </c>
      <c r="K192" s="1543" t="s">
        <v>73</v>
      </c>
      <c r="L192" s="1544" t="s">
        <v>73</v>
      </c>
    </row>
    <row r="193" spans="1:12" ht="15">
      <c r="A193" s="1518" t="s">
        <v>88</v>
      </c>
      <c r="B193" s="1542" t="s">
        <v>31</v>
      </c>
      <c r="C193" s="1520" t="s">
        <v>73</v>
      </c>
      <c r="D193" s="1520" t="s">
        <v>200</v>
      </c>
      <c r="E193" s="1521" t="s">
        <v>73</v>
      </c>
      <c r="F193" s="1521" t="s">
        <v>200</v>
      </c>
      <c r="G193" s="1522" t="s">
        <v>73</v>
      </c>
      <c r="H193" s="1523" t="s">
        <v>73</v>
      </c>
      <c r="I193" s="1523" t="s">
        <v>73</v>
      </c>
      <c r="J193" s="1543" t="s">
        <v>73</v>
      </c>
      <c r="K193" s="1543" t="s">
        <v>73</v>
      </c>
      <c r="L193" s="1544" t="s">
        <v>73</v>
      </c>
    </row>
    <row r="194" spans="1:12" ht="14.25">
      <c r="A194" s="1569" t="s">
        <v>88</v>
      </c>
      <c r="B194" s="1545" t="s">
        <v>27</v>
      </c>
      <c r="C194" s="1546" t="s">
        <v>200</v>
      </c>
      <c r="D194" s="1546" t="s">
        <v>200</v>
      </c>
      <c r="E194" s="1547" t="s">
        <v>200</v>
      </c>
      <c r="F194" s="1547" t="s">
        <v>200</v>
      </c>
      <c r="G194" s="1548" t="s">
        <v>73</v>
      </c>
      <c r="H194" s="1549" t="s">
        <v>200</v>
      </c>
      <c r="I194" s="1549" t="s">
        <v>73</v>
      </c>
      <c r="J194" s="1550" t="s">
        <v>73</v>
      </c>
      <c r="K194" s="1550">
        <v>0.11032115714635941</v>
      </c>
      <c r="L194" s="1551" t="s">
        <v>73</v>
      </c>
    </row>
    <row r="195" spans="1:12" ht="15">
      <c r="A195" s="1518" t="s">
        <v>88</v>
      </c>
      <c r="B195" s="1542" t="s">
        <v>29</v>
      </c>
      <c r="C195" s="1520" t="s">
        <v>200</v>
      </c>
      <c r="D195" s="1520" t="s">
        <v>200</v>
      </c>
      <c r="E195" s="1521" t="s">
        <v>200</v>
      </c>
      <c r="F195" s="1521" t="s">
        <v>200</v>
      </c>
      <c r="G195" s="1522" t="s">
        <v>73</v>
      </c>
      <c r="H195" s="1523" t="s">
        <v>200</v>
      </c>
      <c r="I195" s="1523" t="s">
        <v>73</v>
      </c>
      <c r="J195" s="1543" t="s">
        <v>73</v>
      </c>
      <c r="K195" s="1543">
        <v>1.2257906349595489E-2</v>
      </c>
      <c r="L195" s="1544" t="s">
        <v>73</v>
      </c>
    </row>
    <row r="196" spans="1:12" ht="15.75" thickBot="1">
      <c r="A196" s="1570" t="s">
        <v>88</v>
      </c>
      <c r="B196" s="1542" t="s">
        <v>32</v>
      </c>
      <c r="C196" s="1554" t="s">
        <v>200</v>
      </c>
      <c r="D196" s="1554" t="s">
        <v>73</v>
      </c>
      <c r="E196" s="1555" t="s">
        <v>200</v>
      </c>
      <c r="F196" s="1555" t="s">
        <v>73</v>
      </c>
      <c r="G196" s="1556" t="s">
        <v>73</v>
      </c>
      <c r="H196" s="1543" t="s">
        <v>200</v>
      </c>
      <c r="I196" s="1543" t="s">
        <v>73</v>
      </c>
      <c r="J196" s="1543" t="s">
        <v>73</v>
      </c>
      <c r="K196" s="1543">
        <v>9.8063250796763909E-2</v>
      </c>
      <c r="L196" s="1544" t="s">
        <v>73</v>
      </c>
    </row>
    <row r="197" spans="1:12" ht="15.75" thickBot="1">
      <c r="A197" s="1557"/>
      <c r="B197" s="1558"/>
      <c r="C197" s="1559"/>
      <c r="D197" s="1559"/>
      <c r="E197" s="1559"/>
      <c r="F197" s="1559"/>
      <c r="G197" s="1560"/>
      <c r="H197" s="1561"/>
      <c r="I197" s="1561"/>
      <c r="J197" s="1561"/>
      <c r="K197" s="1561"/>
      <c r="L197" s="1562"/>
    </row>
    <row r="198" spans="1:12" ht="14.25">
      <c r="A198" s="1534" t="s">
        <v>20</v>
      </c>
      <c r="B198" s="1535" t="s">
        <v>24</v>
      </c>
      <c r="C198" s="1536">
        <v>19946.70614261138</v>
      </c>
      <c r="D198" s="1536">
        <v>20080.173158270802</v>
      </c>
      <c r="E198" s="1537">
        <v>20345.640265463608</v>
      </c>
      <c r="F198" s="1537">
        <v>20481.776621436216</v>
      </c>
      <c r="G198" s="1538">
        <v>-0.66467064107187113</v>
      </c>
      <c r="H198" s="1539">
        <v>352.42034261241969</v>
      </c>
      <c r="I198" s="1539">
        <v>0.70198324309229043</v>
      </c>
      <c r="J198" s="1540">
        <v>2.8634361233480177</v>
      </c>
      <c r="K198" s="1540">
        <v>5.7244422652610938</v>
      </c>
      <c r="L198" s="1541">
        <v>-5.3844612682141246E-2</v>
      </c>
    </row>
    <row r="199" spans="1:12" ht="15">
      <c r="A199" s="1511" t="s">
        <v>20</v>
      </c>
      <c r="B199" s="1542" t="s">
        <v>25</v>
      </c>
      <c r="C199" s="1520">
        <v>19565.500980392157</v>
      </c>
      <c r="D199" s="1520">
        <v>19324.842156862745</v>
      </c>
      <c r="E199" s="1521">
        <v>19956.811000000002</v>
      </c>
      <c r="F199" s="1521">
        <v>19711.339</v>
      </c>
      <c r="G199" s="1522">
        <v>1.2453339674184569</v>
      </c>
      <c r="H199" s="1523">
        <v>323.3</v>
      </c>
      <c r="I199" s="1523">
        <v>5.206638464041653</v>
      </c>
      <c r="J199" s="1543">
        <v>53.658536585365859</v>
      </c>
      <c r="K199" s="1543">
        <v>1.5444962000490317</v>
      </c>
      <c r="L199" s="1544">
        <v>0.5008408608610464</v>
      </c>
    </row>
    <row r="200" spans="1:12" ht="15">
      <c r="A200" s="1511" t="s">
        <v>20</v>
      </c>
      <c r="B200" s="1542" t="s">
        <v>26</v>
      </c>
      <c r="C200" s="1520">
        <v>20231.192156862744</v>
      </c>
      <c r="D200" s="1520">
        <v>20260.405882352941</v>
      </c>
      <c r="E200" s="1521">
        <v>20635.815999999999</v>
      </c>
      <c r="F200" s="1521">
        <v>20665.614000000001</v>
      </c>
      <c r="G200" s="1522">
        <v>-0.14419121541708124</v>
      </c>
      <c r="H200" s="1523">
        <v>339.5</v>
      </c>
      <c r="I200" s="1523">
        <v>-1.3654851830331172</v>
      </c>
      <c r="J200" s="1543">
        <v>-19.251336898395721</v>
      </c>
      <c r="K200" s="1543">
        <v>1.8509438587889189</v>
      </c>
      <c r="L200" s="1544">
        <v>-0.5290994147251451</v>
      </c>
    </row>
    <row r="201" spans="1:12" ht="15">
      <c r="A201" s="1511" t="s">
        <v>20</v>
      </c>
      <c r="B201" s="1542" t="s">
        <v>31</v>
      </c>
      <c r="C201" s="1520">
        <v>19959.669607843138</v>
      </c>
      <c r="D201" s="1520">
        <v>20187.397058823528</v>
      </c>
      <c r="E201" s="1521">
        <v>20358.863000000001</v>
      </c>
      <c r="F201" s="1521">
        <v>20591.145</v>
      </c>
      <c r="G201" s="1522">
        <v>-1.12806742898464</v>
      </c>
      <c r="H201" s="1523">
        <v>382</v>
      </c>
      <c r="I201" s="1523">
        <v>1.948225246864161</v>
      </c>
      <c r="J201" s="1543">
        <v>2.7027027027027026</v>
      </c>
      <c r="K201" s="1543">
        <v>2.329002206423143</v>
      </c>
      <c r="L201" s="1544">
        <v>-2.5586058818042989E-2</v>
      </c>
    </row>
    <row r="202" spans="1:12" ht="14.25">
      <c r="A202" s="1534" t="s">
        <v>20</v>
      </c>
      <c r="B202" s="1545" t="s">
        <v>27</v>
      </c>
      <c r="C202" s="1546">
        <v>19200.640065081072</v>
      </c>
      <c r="D202" s="1546">
        <v>19502.997570997133</v>
      </c>
      <c r="E202" s="1547">
        <v>19584.652866382694</v>
      </c>
      <c r="F202" s="1547">
        <v>19893.057522417075</v>
      </c>
      <c r="G202" s="1548">
        <v>-1.5503129958119635</v>
      </c>
      <c r="H202" s="1549">
        <v>294.2621770203408</v>
      </c>
      <c r="I202" s="1549">
        <v>-0.21824351081598625</v>
      </c>
      <c r="J202" s="1550">
        <v>2.2484541877459248</v>
      </c>
      <c r="K202" s="1550">
        <v>22.297131649914196</v>
      </c>
      <c r="L202" s="1551">
        <v>-0.34509820881050857</v>
      </c>
    </row>
    <row r="203" spans="1:12" ht="15">
      <c r="A203" s="1511" t="s">
        <v>20</v>
      </c>
      <c r="B203" s="1542" t="s">
        <v>28</v>
      </c>
      <c r="C203" s="1520">
        <v>18726.297058823529</v>
      </c>
      <c r="D203" s="1520">
        <v>19001.007843137253</v>
      </c>
      <c r="E203" s="1521">
        <v>19100.823</v>
      </c>
      <c r="F203" s="1521">
        <v>19381.027999999998</v>
      </c>
      <c r="G203" s="1522">
        <v>-1.4457695432873743</v>
      </c>
      <c r="H203" s="1523">
        <v>270.2</v>
      </c>
      <c r="I203" s="1523">
        <v>0.5956813104988703</v>
      </c>
      <c r="J203" s="1543">
        <v>7.8751857355126296</v>
      </c>
      <c r="K203" s="1543">
        <v>8.8992400098063253</v>
      </c>
      <c r="L203" s="1544">
        <v>0.33362972598298235</v>
      </c>
    </row>
    <row r="204" spans="1:12" ht="15">
      <c r="A204" s="1511" t="s">
        <v>20</v>
      </c>
      <c r="B204" s="1542" t="s">
        <v>29</v>
      </c>
      <c r="C204" s="1520">
        <v>19422.024509803923</v>
      </c>
      <c r="D204" s="1520">
        <v>19812.789215686273</v>
      </c>
      <c r="E204" s="1521">
        <v>19810.465</v>
      </c>
      <c r="F204" s="1521">
        <v>20209.044999999998</v>
      </c>
      <c r="G204" s="1522">
        <v>-1.9722851822042957</v>
      </c>
      <c r="H204" s="1523">
        <v>295.7</v>
      </c>
      <c r="I204" s="1523">
        <v>-1.3017356475300512</v>
      </c>
      <c r="J204" s="1543">
        <v>1.3986013986013985</v>
      </c>
      <c r="K204" s="1543">
        <v>8.8869821034567291</v>
      </c>
      <c r="L204" s="1544">
        <v>-0.21318335409704581</v>
      </c>
    </row>
    <row r="205" spans="1:12" ht="15">
      <c r="A205" s="1511" t="s">
        <v>20</v>
      </c>
      <c r="B205" s="1542" t="s">
        <v>32</v>
      </c>
      <c r="C205" s="1520">
        <v>19566.085294117645</v>
      </c>
      <c r="D205" s="1520">
        <v>19690.97745098039</v>
      </c>
      <c r="E205" s="1521">
        <v>19957.406999999999</v>
      </c>
      <c r="F205" s="1521">
        <v>20084.796999999999</v>
      </c>
      <c r="G205" s="1522">
        <v>-0.63426082922321514</v>
      </c>
      <c r="H205" s="1523">
        <v>338.9</v>
      </c>
      <c r="I205" s="1523">
        <v>2.20144752714112</v>
      </c>
      <c r="J205" s="1543">
        <v>-5.8823529411764701</v>
      </c>
      <c r="K205" s="1543">
        <v>4.5109095366511403</v>
      </c>
      <c r="L205" s="1544">
        <v>-0.46554458069644777</v>
      </c>
    </row>
    <row r="206" spans="1:12" ht="14.25">
      <c r="A206" s="1534" t="s">
        <v>20</v>
      </c>
      <c r="B206" s="1545" t="s">
        <v>33</v>
      </c>
      <c r="C206" s="1546">
        <v>15877.558936715315</v>
      </c>
      <c r="D206" s="1546">
        <v>16455.306495913432</v>
      </c>
      <c r="E206" s="1547">
        <v>16195.110115449621</v>
      </c>
      <c r="F206" s="1547">
        <v>16784.412625831701</v>
      </c>
      <c r="G206" s="1548">
        <v>-3.5110106234824467</v>
      </c>
      <c r="H206" s="1549">
        <v>225.46964520367936</v>
      </c>
      <c r="I206" s="1549">
        <v>-0.14011657962120447</v>
      </c>
      <c r="J206" s="1550">
        <v>12.076583210603829</v>
      </c>
      <c r="K206" s="1550">
        <v>9.3282667320421666</v>
      </c>
      <c r="L206" s="1551">
        <v>0.686291423400192</v>
      </c>
    </row>
    <row r="207" spans="1:12" ht="15">
      <c r="A207" s="1511" t="s">
        <v>20</v>
      </c>
      <c r="B207" s="1542" t="s">
        <v>74</v>
      </c>
      <c r="C207" s="1572">
        <v>15704.13137254902</v>
      </c>
      <c r="D207" s="1572">
        <v>16240.981372549018</v>
      </c>
      <c r="E207" s="1573">
        <v>16018.214</v>
      </c>
      <c r="F207" s="1573">
        <v>16565.800999999999</v>
      </c>
      <c r="G207" s="1574">
        <v>-3.3055268501655881</v>
      </c>
      <c r="H207" s="1575">
        <v>219.4</v>
      </c>
      <c r="I207" s="1575">
        <v>1.1059907834101408</v>
      </c>
      <c r="J207" s="1576">
        <v>12.445414847161572</v>
      </c>
      <c r="K207" s="1576">
        <v>6.3128217700416762</v>
      </c>
      <c r="L207" s="1577">
        <v>0.4836248755526853</v>
      </c>
    </row>
    <row r="208" spans="1:12" ht="15">
      <c r="A208" s="1511" t="s">
        <v>20</v>
      </c>
      <c r="B208" s="1542" t="s">
        <v>34</v>
      </c>
      <c r="C208" s="1520">
        <v>16144.418627450981</v>
      </c>
      <c r="D208" s="1520">
        <v>16845.879411764705</v>
      </c>
      <c r="E208" s="1521">
        <v>16467.307000000001</v>
      </c>
      <c r="F208" s="1521">
        <v>17182.796999999999</v>
      </c>
      <c r="G208" s="1522">
        <v>-4.1639902979706855</v>
      </c>
      <c r="H208" s="1523">
        <v>235.3</v>
      </c>
      <c r="I208" s="1523">
        <v>-3.0490317264111981</v>
      </c>
      <c r="J208" s="1543">
        <v>7.9601990049751246</v>
      </c>
      <c r="K208" s="1543">
        <v>2.6599656778622212</v>
      </c>
      <c r="L208" s="1544">
        <v>0.10173734643801335</v>
      </c>
    </row>
    <row r="209" spans="1:12" ht="15.75" thickBot="1">
      <c r="A209" s="1511" t="s">
        <v>20</v>
      </c>
      <c r="B209" s="1542" t="s">
        <v>35</v>
      </c>
      <c r="C209" s="1520">
        <v>16670.581372549019</v>
      </c>
      <c r="D209" s="1520">
        <v>16891.383333333331</v>
      </c>
      <c r="E209" s="1521">
        <v>17003.992999999999</v>
      </c>
      <c r="F209" s="1521">
        <v>17229.210999999999</v>
      </c>
      <c r="G209" s="1522">
        <v>-1.3071869628853043</v>
      </c>
      <c r="H209" s="1523">
        <v>259.7</v>
      </c>
      <c r="I209" s="1523">
        <v>1.0505836575875442</v>
      </c>
      <c r="J209" s="1543">
        <v>45</v>
      </c>
      <c r="K209" s="1543">
        <v>0.35547928413826918</v>
      </c>
      <c r="L209" s="1544">
        <v>0.1009292014094923</v>
      </c>
    </row>
    <row r="210" spans="1:12" ht="15.75" thickBot="1">
      <c r="A210" s="1557"/>
      <c r="B210" s="1558"/>
      <c r="C210" s="1559"/>
      <c r="D210" s="1559"/>
      <c r="E210" s="1559"/>
      <c r="F210" s="1559"/>
      <c r="G210" s="1560"/>
      <c r="H210" s="1561"/>
      <c r="I210" s="1561"/>
      <c r="J210" s="1561"/>
      <c r="K210" s="1561"/>
      <c r="L210" s="1562"/>
    </row>
    <row r="211" spans="1:12" ht="14.25">
      <c r="A211" s="1534" t="s">
        <v>89</v>
      </c>
      <c r="B211" s="1545" t="s">
        <v>21</v>
      </c>
      <c r="C211" s="1546">
        <v>23165.676334195421</v>
      </c>
      <c r="D211" s="1546">
        <v>23367.486747704508</v>
      </c>
      <c r="E211" s="1547">
        <v>23628.98986087933</v>
      </c>
      <c r="F211" s="1547">
        <v>23834.8364826586</v>
      </c>
      <c r="G211" s="1548">
        <v>-0.86363765041575624</v>
      </c>
      <c r="H211" s="1549">
        <v>346.21499999999997</v>
      </c>
      <c r="I211" s="1549">
        <v>2.6060261734479417</v>
      </c>
      <c r="J211" s="1550">
        <v>-23.404255319148938</v>
      </c>
      <c r="K211" s="1550">
        <v>2.2064231429271883</v>
      </c>
      <c r="L211" s="1551">
        <v>-0.78454032913594007</v>
      </c>
    </row>
    <row r="212" spans="1:12" ht="15">
      <c r="A212" s="1511" t="s">
        <v>89</v>
      </c>
      <c r="B212" s="1542" t="s">
        <v>22</v>
      </c>
      <c r="C212" s="1520">
        <v>22677.403921568628</v>
      </c>
      <c r="D212" s="1520">
        <v>23033.902941176468</v>
      </c>
      <c r="E212" s="1521">
        <v>23130.952000000001</v>
      </c>
      <c r="F212" s="1521">
        <v>23494.580999999998</v>
      </c>
      <c r="G212" s="1522">
        <v>-1.5477143431500107</v>
      </c>
      <c r="H212" s="1523">
        <v>314.8</v>
      </c>
      <c r="I212" s="1523">
        <v>-0.22187004754357803</v>
      </c>
      <c r="J212" s="1543">
        <v>35</v>
      </c>
      <c r="K212" s="1543">
        <v>0.33096347143907817</v>
      </c>
      <c r="L212" s="1544">
        <v>7.6413388710301289E-2</v>
      </c>
    </row>
    <row r="213" spans="1:12" ht="15">
      <c r="A213" s="1511" t="s">
        <v>89</v>
      </c>
      <c r="B213" s="1542" t="s">
        <v>23</v>
      </c>
      <c r="C213" s="1520">
        <v>23652.748039215687</v>
      </c>
      <c r="D213" s="1520">
        <v>23461.877450980392</v>
      </c>
      <c r="E213" s="1521">
        <v>24125.803</v>
      </c>
      <c r="F213" s="1521">
        <v>23931.115000000002</v>
      </c>
      <c r="G213" s="1522">
        <v>0.81353501497944525</v>
      </c>
      <c r="H213" s="1523">
        <v>340.5</v>
      </c>
      <c r="I213" s="1523">
        <v>1.9766397124887762</v>
      </c>
      <c r="J213" s="1543">
        <v>6.4516129032258061</v>
      </c>
      <c r="K213" s="1543">
        <v>1.2135327286099535</v>
      </c>
      <c r="L213" s="1544">
        <v>2.9874843921140926E-2</v>
      </c>
    </row>
    <row r="214" spans="1:12" ht="15">
      <c r="A214" s="1511" t="s">
        <v>89</v>
      </c>
      <c r="B214" s="1542" t="s">
        <v>30</v>
      </c>
      <c r="C214" s="1520">
        <v>22555.588235294119</v>
      </c>
      <c r="D214" s="1520">
        <v>23347.789215686273</v>
      </c>
      <c r="E214" s="1521">
        <v>23006.7</v>
      </c>
      <c r="F214" s="1521">
        <v>23814.744999999999</v>
      </c>
      <c r="G214" s="1522">
        <v>-3.3930449391752813</v>
      </c>
      <c r="H214" s="1523">
        <v>372.4</v>
      </c>
      <c r="I214" s="1523">
        <v>8.3503054989816672</v>
      </c>
      <c r="J214" s="1543">
        <v>-55.737704918032783</v>
      </c>
      <c r="K214" s="1543">
        <v>0.66192694287815634</v>
      </c>
      <c r="L214" s="1544">
        <v>-0.89082856176738268</v>
      </c>
    </row>
    <row r="215" spans="1:12" ht="14.25">
      <c r="A215" s="1534" t="s">
        <v>89</v>
      </c>
      <c r="B215" s="1545" t="s">
        <v>24</v>
      </c>
      <c r="C215" s="1546">
        <v>22648.789490298146</v>
      </c>
      <c r="D215" s="1546">
        <v>22886.122808823526</v>
      </c>
      <c r="E215" s="1547">
        <v>23101.765280104111</v>
      </c>
      <c r="F215" s="1547">
        <v>23343.845264999996</v>
      </c>
      <c r="G215" s="1548">
        <v>-1.0370184609595638</v>
      </c>
      <c r="H215" s="1549">
        <v>313.73366762177653</v>
      </c>
      <c r="I215" s="1549">
        <v>4.1540099866992897</v>
      </c>
      <c r="J215" s="1550">
        <v>-2.6499302649930265</v>
      </c>
      <c r="K215" s="1550">
        <v>8.5560186320176523</v>
      </c>
      <c r="L215" s="1551">
        <v>-0.5696018338089992</v>
      </c>
    </row>
    <row r="216" spans="1:12" ht="15">
      <c r="A216" s="1511" t="s">
        <v>89</v>
      </c>
      <c r="B216" s="1542" t="s">
        <v>25</v>
      </c>
      <c r="C216" s="1520">
        <v>21654.593137254902</v>
      </c>
      <c r="D216" s="1520">
        <v>21402.946078431374</v>
      </c>
      <c r="E216" s="1521">
        <v>22087.685000000001</v>
      </c>
      <c r="F216" s="1521">
        <v>21831.005000000001</v>
      </c>
      <c r="G216" s="1522">
        <v>1.1757589721590933</v>
      </c>
      <c r="H216" s="1523">
        <v>275.89999999999998</v>
      </c>
      <c r="I216" s="1523">
        <v>7.3123298327498851</v>
      </c>
      <c r="J216" s="1543">
        <v>7.1428571428571423</v>
      </c>
      <c r="K216" s="1543">
        <v>0.91934297621966166</v>
      </c>
      <c r="L216" s="1544">
        <v>2.8417686668942621E-2</v>
      </c>
    </row>
    <row r="217" spans="1:12" ht="15">
      <c r="A217" s="1511" t="s">
        <v>89</v>
      </c>
      <c r="B217" s="1542" t="s">
        <v>26</v>
      </c>
      <c r="C217" s="1520">
        <v>22971.106862745095</v>
      </c>
      <c r="D217" s="1520">
        <v>23176.463725490194</v>
      </c>
      <c r="E217" s="1521">
        <v>23430.528999999999</v>
      </c>
      <c r="F217" s="1521">
        <v>23639.992999999999</v>
      </c>
      <c r="G217" s="1522">
        <v>-0.88605779197988743</v>
      </c>
      <c r="H217" s="1523">
        <v>301.60000000000002</v>
      </c>
      <c r="I217" s="1523">
        <v>1.3440860215053763</v>
      </c>
      <c r="J217" s="1543">
        <v>-10.140845070422536</v>
      </c>
      <c r="K217" s="1543">
        <v>3.9102721255209612</v>
      </c>
      <c r="L217" s="1544">
        <v>-0.60799184291482922</v>
      </c>
    </row>
    <row r="218" spans="1:12" ht="15">
      <c r="A218" s="1511" t="s">
        <v>89</v>
      </c>
      <c r="B218" s="1542" t="s">
        <v>31</v>
      </c>
      <c r="C218" s="1520">
        <v>22546.524509803923</v>
      </c>
      <c r="D218" s="1520">
        <v>22843.01862745098</v>
      </c>
      <c r="E218" s="1521">
        <v>22997.455000000002</v>
      </c>
      <c r="F218" s="1521">
        <v>23299.879000000001</v>
      </c>
      <c r="G218" s="1522">
        <v>-1.2979638220438787</v>
      </c>
      <c r="H218" s="1523">
        <v>335.8</v>
      </c>
      <c r="I218" s="1523">
        <v>6.1986084756483306</v>
      </c>
      <c r="J218" s="1543">
        <v>4.10958904109589</v>
      </c>
      <c r="K218" s="1543">
        <v>3.7264035302770289</v>
      </c>
      <c r="L218" s="1544">
        <v>9.9723224368868379E-3</v>
      </c>
    </row>
    <row r="219" spans="1:12" ht="14.25">
      <c r="A219" s="1534" t="s">
        <v>89</v>
      </c>
      <c r="B219" s="1545" t="s">
        <v>27</v>
      </c>
      <c r="C219" s="1546">
        <v>20693.943894807264</v>
      </c>
      <c r="D219" s="1546">
        <v>21037.951943618671</v>
      </c>
      <c r="E219" s="1547">
        <v>21107.82277270341</v>
      </c>
      <c r="F219" s="1547">
        <v>21458.710982491044</v>
      </c>
      <c r="G219" s="1548">
        <v>-1.6351784134374923</v>
      </c>
      <c r="H219" s="1549">
        <v>279.91579430670345</v>
      </c>
      <c r="I219" s="1549">
        <v>7.1659750314128496</v>
      </c>
      <c r="J219" s="1550">
        <v>25.75057736720554</v>
      </c>
      <c r="K219" s="1550">
        <v>13.348860014709487</v>
      </c>
      <c r="L219" s="1551">
        <v>2.326841432553449</v>
      </c>
    </row>
    <row r="220" spans="1:12" ht="15">
      <c r="A220" s="1511" t="s">
        <v>89</v>
      </c>
      <c r="B220" s="1542" t="s">
        <v>28</v>
      </c>
      <c r="C220" s="1520">
        <v>19932.867647058825</v>
      </c>
      <c r="D220" s="1520">
        <v>19923.48725490196</v>
      </c>
      <c r="E220" s="1521">
        <v>20331.525000000001</v>
      </c>
      <c r="F220" s="1521">
        <v>20321.956999999999</v>
      </c>
      <c r="G220" s="1522">
        <v>4.7082079742629804E-2</v>
      </c>
      <c r="H220" s="1523">
        <v>248.6</v>
      </c>
      <c r="I220" s="1523">
        <v>9.6603440670489658</v>
      </c>
      <c r="J220" s="1543">
        <v>29.317269076305219</v>
      </c>
      <c r="K220" s="1543">
        <v>3.9470458445697472</v>
      </c>
      <c r="L220" s="1544">
        <v>0.77789731459647493</v>
      </c>
    </row>
    <row r="221" spans="1:12" ht="15">
      <c r="A221" s="1511" t="s">
        <v>89</v>
      </c>
      <c r="B221" s="1542" t="s">
        <v>29</v>
      </c>
      <c r="C221" s="1520">
        <v>21116.104901960785</v>
      </c>
      <c r="D221" s="1520">
        <v>21086.73823529412</v>
      </c>
      <c r="E221" s="1521">
        <v>21538.427</v>
      </c>
      <c r="F221" s="1521">
        <v>21508.473000000002</v>
      </c>
      <c r="G221" s="1522">
        <v>0.13926604645526394</v>
      </c>
      <c r="H221" s="1523">
        <v>278.5</v>
      </c>
      <c r="I221" s="1523">
        <v>4.5028142589118199</v>
      </c>
      <c r="J221" s="1523">
        <v>8.3333333333333321</v>
      </c>
      <c r="K221" s="1523">
        <v>5.5773473890659471</v>
      </c>
      <c r="L221" s="1524">
        <v>0.23179565176163219</v>
      </c>
    </row>
    <row r="222" spans="1:12" ht="15.75" thickBot="1">
      <c r="A222" s="1578" t="s">
        <v>89</v>
      </c>
      <c r="B222" s="1579" t="s">
        <v>32</v>
      </c>
      <c r="C222" s="1528">
        <v>20769.665686274511</v>
      </c>
      <c r="D222" s="1528">
        <v>22031.392156862745</v>
      </c>
      <c r="E222" s="1529">
        <v>21185.059000000001</v>
      </c>
      <c r="F222" s="1529">
        <v>22472.02</v>
      </c>
      <c r="G222" s="1530">
        <v>-5.7269484452221002</v>
      </c>
      <c r="H222" s="1531">
        <v>314.3</v>
      </c>
      <c r="I222" s="1531">
        <v>7.0868824531516221</v>
      </c>
      <c r="J222" s="1531">
        <v>58.375634517766493</v>
      </c>
      <c r="K222" s="1531">
        <v>3.8244667810737925</v>
      </c>
      <c r="L222" s="1532">
        <v>1.3171484661953401</v>
      </c>
    </row>
    <row r="223" spans="1:12">
      <c r="G223" s="1583"/>
      <c r="H223" s="1583"/>
      <c r="I223" s="1583"/>
      <c r="J223" s="1583"/>
      <c r="K223" s="1583"/>
      <c r="L223" s="1583"/>
    </row>
    <row r="224" spans="1:12">
      <c r="G224" s="1583"/>
      <c r="H224" s="1583"/>
      <c r="I224" s="1583"/>
      <c r="J224" s="1583"/>
      <c r="K224" s="1583"/>
      <c r="L224" s="1587"/>
    </row>
    <row r="225" spans="1:12" ht="13.5" thickBot="1">
      <c r="G225" s="1583"/>
      <c r="H225" s="1583"/>
      <c r="I225" s="1583"/>
      <c r="J225" s="1583"/>
      <c r="K225" s="1583"/>
      <c r="L225" s="1584"/>
    </row>
    <row r="226" spans="1:12" ht="21" thickBot="1">
      <c r="A226" s="1460" t="s">
        <v>260</v>
      </c>
      <c r="B226" s="1461"/>
      <c r="C226" s="1461"/>
      <c r="D226" s="1461"/>
      <c r="E226" s="1461"/>
      <c r="F226" s="1461"/>
      <c r="G226" s="1585"/>
      <c r="H226" s="1585"/>
      <c r="I226" s="1585"/>
      <c r="J226" s="1585"/>
      <c r="K226" s="1585"/>
      <c r="L226" s="1586"/>
    </row>
    <row r="227" spans="1:12">
      <c r="A227" s="1463"/>
      <c r="B227" s="1464"/>
      <c r="C227" s="1465" t="s">
        <v>5</v>
      </c>
      <c r="D227" s="1465" t="s">
        <v>5</v>
      </c>
      <c r="E227" s="1465"/>
      <c r="F227" s="1465"/>
      <c r="G227" s="1466"/>
      <c r="H227" s="1615" t="s">
        <v>6</v>
      </c>
      <c r="I227" s="1616"/>
      <c r="J227" s="1467" t="s">
        <v>7</v>
      </c>
      <c r="K227" s="1468" t="s">
        <v>8</v>
      </c>
      <c r="L227" s="1469"/>
    </row>
    <row r="228" spans="1:12" ht="15.75">
      <c r="A228" s="1470" t="s">
        <v>9</v>
      </c>
      <c r="B228" s="1471" t="s">
        <v>10</v>
      </c>
      <c r="C228" s="1472" t="s">
        <v>36</v>
      </c>
      <c r="D228" s="1472" t="s">
        <v>36</v>
      </c>
      <c r="E228" s="1473" t="s">
        <v>37</v>
      </c>
      <c r="F228" s="1474"/>
      <c r="G228" s="1475"/>
      <c r="H228" s="1617" t="s">
        <v>11</v>
      </c>
      <c r="I228" s="1618"/>
      <c r="J228" s="1476" t="s">
        <v>12</v>
      </c>
      <c r="K228" s="1477" t="s">
        <v>13</v>
      </c>
      <c r="L228" s="1478"/>
    </row>
    <row r="229" spans="1:12" ht="26.25" thickBot="1">
      <c r="A229" s="1479" t="s">
        <v>14</v>
      </c>
      <c r="B229" s="1480" t="s">
        <v>15</v>
      </c>
      <c r="C229" s="1481" t="s">
        <v>517</v>
      </c>
      <c r="D229" s="1481" t="s">
        <v>511</v>
      </c>
      <c r="E229" s="1482" t="s">
        <v>517</v>
      </c>
      <c r="F229" s="1483" t="s">
        <v>511</v>
      </c>
      <c r="G229" s="1484" t="s">
        <v>16</v>
      </c>
      <c r="H229" s="1485" t="s">
        <v>517</v>
      </c>
      <c r="I229" s="1486" t="s">
        <v>16</v>
      </c>
      <c r="J229" s="1487" t="s">
        <v>16</v>
      </c>
      <c r="K229" s="1488" t="s">
        <v>517</v>
      </c>
      <c r="L229" s="1489" t="s">
        <v>17</v>
      </c>
    </row>
    <row r="230" spans="1:12" ht="15" thickBot="1">
      <c r="A230" s="1490" t="s">
        <v>18</v>
      </c>
      <c r="B230" s="1491" t="s">
        <v>19</v>
      </c>
      <c r="C230" s="1492">
        <v>19627.832448674191</v>
      </c>
      <c r="D230" s="1492">
        <v>20011.298066744595</v>
      </c>
      <c r="E230" s="1493">
        <v>20020.389097647676</v>
      </c>
      <c r="F230" s="1494">
        <v>20426.368457277702</v>
      </c>
      <c r="G230" s="1495">
        <v>-1.9875258809667649</v>
      </c>
      <c r="H230" s="1496">
        <v>297.4696692776327</v>
      </c>
      <c r="I230" s="1496">
        <v>-0.48884186189932283</v>
      </c>
      <c r="J230" s="1497">
        <v>-10.930232558139535</v>
      </c>
      <c r="K230" s="1496">
        <v>100</v>
      </c>
      <c r="L230" s="1498" t="s">
        <v>19</v>
      </c>
    </row>
    <row r="231" spans="1:12" ht="15" thickBot="1">
      <c r="A231" s="1499"/>
      <c r="B231" s="1500"/>
      <c r="C231" s="1501"/>
      <c r="D231" s="1501"/>
      <c r="E231" s="1501"/>
      <c r="F231" s="1501"/>
      <c r="G231" s="1502"/>
      <c r="H231" s="1497"/>
      <c r="I231" s="1497"/>
      <c r="J231" s="1497"/>
      <c r="K231" s="1497"/>
      <c r="L231" s="1503"/>
    </row>
    <row r="232" spans="1:12" ht="15">
      <c r="A232" s="1504" t="s">
        <v>80</v>
      </c>
      <c r="B232" s="1505" t="s">
        <v>19</v>
      </c>
      <c r="C232" s="1506" t="s">
        <v>73</v>
      </c>
      <c r="D232" s="1506" t="s">
        <v>73</v>
      </c>
      <c r="E232" s="1507" t="s">
        <v>73</v>
      </c>
      <c r="F232" s="1507" t="s">
        <v>73</v>
      </c>
      <c r="G232" s="1508" t="s">
        <v>73</v>
      </c>
      <c r="H232" s="1509" t="s">
        <v>73</v>
      </c>
      <c r="I232" s="1509" t="s">
        <v>73</v>
      </c>
      <c r="J232" s="1509" t="s">
        <v>73</v>
      </c>
      <c r="K232" s="1509" t="s">
        <v>73</v>
      </c>
      <c r="L232" s="1510" t="s">
        <v>73</v>
      </c>
    </row>
    <row r="233" spans="1:12" ht="15">
      <c r="A233" s="1511" t="s">
        <v>81</v>
      </c>
      <c r="B233" s="1512" t="s">
        <v>19</v>
      </c>
      <c r="C233" s="1513">
        <v>21264.189335745206</v>
      </c>
      <c r="D233" s="1513">
        <v>21471.247603296193</v>
      </c>
      <c r="E233" s="1514">
        <v>21689.473122460109</v>
      </c>
      <c r="F233" s="1514">
        <v>21900.672555362118</v>
      </c>
      <c r="G233" s="1515">
        <v>-0.96435135664497817</v>
      </c>
      <c r="H233" s="1516">
        <v>341.88414918414924</v>
      </c>
      <c r="I233" s="1516">
        <v>0.39356916115321822</v>
      </c>
      <c r="J233" s="1516">
        <v>-15.217391304347828</v>
      </c>
      <c r="K233" s="1516">
        <v>18.668407310704961</v>
      </c>
      <c r="L233" s="1517">
        <v>-0.94399579007023249</v>
      </c>
    </row>
    <row r="234" spans="1:12" ht="15">
      <c r="A234" s="1518" t="s">
        <v>82</v>
      </c>
      <c r="B234" s="1519" t="s">
        <v>19</v>
      </c>
      <c r="C234" s="1520">
        <v>21296.891560610224</v>
      </c>
      <c r="D234" s="1520">
        <v>21509.139821237241</v>
      </c>
      <c r="E234" s="1521">
        <v>21722.82939182243</v>
      </c>
      <c r="F234" s="1521">
        <v>21939.322617661986</v>
      </c>
      <c r="G234" s="1522">
        <v>-0.98678172344879644</v>
      </c>
      <c r="H234" s="1523">
        <v>392.64954128440371</v>
      </c>
      <c r="I234" s="1523">
        <v>0.96004119960579992</v>
      </c>
      <c r="J234" s="1523">
        <v>-28.289473684210524</v>
      </c>
      <c r="K234" s="1523">
        <v>4.7432550043516102</v>
      </c>
      <c r="L234" s="1524">
        <v>-1.1482178638654439</v>
      </c>
    </row>
    <row r="235" spans="1:12" ht="15">
      <c r="A235" s="1518" t="s">
        <v>83</v>
      </c>
      <c r="B235" s="1519" t="s">
        <v>19</v>
      </c>
      <c r="C235" s="1520" t="s">
        <v>73</v>
      </c>
      <c r="D235" s="1520" t="s">
        <v>73</v>
      </c>
      <c r="E235" s="1521" t="s">
        <v>73</v>
      </c>
      <c r="F235" s="1521" t="s">
        <v>73</v>
      </c>
      <c r="G235" s="1522" t="s">
        <v>73</v>
      </c>
      <c r="H235" s="1523" t="s">
        <v>73</v>
      </c>
      <c r="I235" s="1523" t="s">
        <v>73</v>
      </c>
      <c r="J235" s="1523" t="s">
        <v>73</v>
      </c>
      <c r="K235" s="1523" t="s">
        <v>73</v>
      </c>
      <c r="L235" s="1524" t="s">
        <v>73</v>
      </c>
    </row>
    <row r="236" spans="1:12" ht="15">
      <c r="A236" s="1518" t="s">
        <v>71</v>
      </c>
      <c r="B236" s="1519" t="s">
        <v>19</v>
      </c>
      <c r="C236" s="1520">
        <v>18368.573555368814</v>
      </c>
      <c r="D236" s="1520">
        <v>18850.290694608339</v>
      </c>
      <c r="E236" s="1521">
        <v>18735.945026476191</v>
      </c>
      <c r="F236" s="1521">
        <v>19227.296508500505</v>
      </c>
      <c r="G236" s="1522">
        <v>-2.5554891807440789</v>
      </c>
      <c r="H236" s="1523">
        <v>276.31323308270674</v>
      </c>
      <c r="I236" s="1523">
        <v>-0.45125175800579553</v>
      </c>
      <c r="J236" s="1523">
        <v>-8.9041095890410951</v>
      </c>
      <c r="K236" s="1523">
        <v>57.876414273281121</v>
      </c>
      <c r="L236" s="1524">
        <v>1.2872669864594144</v>
      </c>
    </row>
    <row r="237" spans="1:12" ht="15.75" thickBot="1">
      <c r="A237" s="1526" t="s">
        <v>84</v>
      </c>
      <c r="B237" s="1527" t="s">
        <v>19</v>
      </c>
      <c r="C237" s="1528">
        <v>20823.171354384431</v>
      </c>
      <c r="D237" s="1528">
        <v>20971.928103275193</v>
      </c>
      <c r="E237" s="1529">
        <v>21239.634781472119</v>
      </c>
      <c r="F237" s="1529">
        <v>21485.116124331151</v>
      </c>
      <c r="G237" s="1530">
        <v>-1.1425646547054604</v>
      </c>
      <c r="H237" s="1531">
        <v>294.46883720930236</v>
      </c>
      <c r="I237" s="1531">
        <v>1.099169393862234</v>
      </c>
      <c r="J237" s="1531">
        <v>-6.9264069264069263</v>
      </c>
      <c r="K237" s="1531">
        <v>18.711923411662315</v>
      </c>
      <c r="L237" s="1532">
        <v>0.80494666747626908</v>
      </c>
    </row>
    <row r="238" spans="1:12" ht="15" thickBot="1">
      <c r="A238" s="1499"/>
      <c r="B238" s="1533"/>
      <c r="C238" s="1501"/>
      <c r="D238" s="1501"/>
      <c r="E238" s="1501"/>
      <c r="F238" s="1501"/>
      <c r="G238" s="1502"/>
      <c r="H238" s="1497"/>
      <c r="I238" s="1497"/>
      <c r="J238" s="1497"/>
      <c r="K238" s="1497"/>
      <c r="L238" s="1503"/>
    </row>
    <row r="239" spans="1:12" ht="14.25">
      <c r="A239" s="1534" t="s">
        <v>85</v>
      </c>
      <c r="B239" s="1535" t="s">
        <v>21</v>
      </c>
      <c r="C239" s="1536" t="s">
        <v>73</v>
      </c>
      <c r="D239" s="1536" t="s">
        <v>73</v>
      </c>
      <c r="E239" s="1537" t="s">
        <v>73</v>
      </c>
      <c r="F239" s="1537" t="s">
        <v>73</v>
      </c>
      <c r="G239" s="1538" t="s">
        <v>73</v>
      </c>
      <c r="H239" s="1539" t="s">
        <v>73</v>
      </c>
      <c r="I239" s="1539" t="s">
        <v>73</v>
      </c>
      <c r="J239" s="1540" t="s">
        <v>73</v>
      </c>
      <c r="K239" s="1540" t="s">
        <v>73</v>
      </c>
      <c r="L239" s="1541" t="s">
        <v>73</v>
      </c>
    </row>
    <row r="240" spans="1:12" ht="15">
      <c r="A240" s="1511" t="s">
        <v>85</v>
      </c>
      <c r="B240" s="1542" t="s">
        <v>22</v>
      </c>
      <c r="C240" s="1520" t="s">
        <v>73</v>
      </c>
      <c r="D240" s="1520" t="s">
        <v>73</v>
      </c>
      <c r="E240" s="1521" t="s">
        <v>73</v>
      </c>
      <c r="F240" s="1521" t="s">
        <v>73</v>
      </c>
      <c r="G240" s="1522" t="s">
        <v>73</v>
      </c>
      <c r="H240" s="1523" t="s">
        <v>73</v>
      </c>
      <c r="I240" s="1523" t="s">
        <v>73</v>
      </c>
      <c r="J240" s="1543" t="s">
        <v>73</v>
      </c>
      <c r="K240" s="1543" t="s">
        <v>73</v>
      </c>
      <c r="L240" s="1544" t="s">
        <v>73</v>
      </c>
    </row>
    <row r="241" spans="1:12" ht="15">
      <c r="A241" s="1511" t="s">
        <v>85</v>
      </c>
      <c r="B241" s="1542" t="s">
        <v>23</v>
      </c>
      <c r="C241" s="1520" t="s">
        <v>73</v>
      </c>
      <c r="D241" s="1520" t="s">
        <v>73</v>
      </c>
      <c r="E241" s="1521" t="s">
        <v>73</v>
      </c>
      <c r="F241" s="1521" t="s">
        <v>73</v>
      </c>
      <c r="G241" s="1522" t="s">
        <v>73</v>
      </c>
      <c r="H241" s="1523" t="s">
        <v>73</v>
      </c>
      <c r="I241" s="1523" t="s">
        <v>73</v>
      </c>
      <c r="J241" s="1543" t="s">
        <v>73</v>
      </c>
      <c r="K241" s="1543" t="s">
        <v>73</v>
      </c>
      <c r="L241" s="1544" t="s">
        <v>73</v>
      </c>
    </row>
    <row r="242" spans="1:12" ht="14.25">
      <c r="A242" s="1534" t="s">
        <v>85</v>
      </c>
      <c r="B242" s="1545" t="s">
        <v>24</v>
      </c>
      <c r="C242" s="1546" t="s">
        <v>73</v>
      </c>
      <c r="D242" s="1546" t="s">
        <v>73</v>
      </c>
      <c r="E242" s="1547" t="s">
        <v>73</v>
      </c>
      <c r="F242" s="1547" t="s">
        <v>73</v>
      </c>
      <c r="G242" s="1548" t="s">
        <v>73</v>
      </c>
      <c r="H242" s="1549" t="s">
        <v>73</v>
      </c>
      <c r="I242" s="1549" t="s">
        <v>73</v>
      </c>
      <c r="J242" s="1550" t="s">
        <v>73</v>
      </c>
      <c r="K242" s="1550" t="s">
        <v>73</v>
      </c>
      <c r="L242" s="1551" t="s">
        <v>73</v>
      </c>
    </row>
    <row r="243" spans="1:12" ht="15">
      <c r="A243" s="1511" t="s">
        <v>85</v>
      </c>
      <c r="B243" s="1542" t="s">
        <v>25</v>
      </c>
      <c r="C243" s="1520" t="s">
        <v>73</v>
      </c>
      <c r="D243" s="1520" t="s">
        <v>73</v>
      </c>
      <c r="E243" s="1521" t="s">
        <v>73</v>
      </c>
      <c r="F243" s="1521" t="s">
        <v>73</v>
      </c>
      <c r="G243" s="1522" t="s">
        <v>73</v>
      </c>
      <c r="H243" s="1523" t="s">
        <v>73</v>
      </c>
      <c r="I243" s="1523" t="s">
        <v>73</v>
      </c>
      <c r="J243" s="1543" t="s">
        <v>73</v>
      </c>
      <c r="K243" s="1543" t="s">
        <v>73</v>
      </c>
      <c r="L243" s="1544" t="s">
        <v>73</v>
      </c>
    </row>
    <row r="244" spans="1:12" ht="15">
      <c r="A244" s="1511" t="s">
        <v>85</v>
      </c>
      <c r="B244" s="1542" t="s">
        <v>26</v>
      </c>
      <c r="C244" s="1520" t="s">
        <v>73</v>
      </c>
      <c r="D244" s="1520" t="s">
        <v>73</v>
      </c>
      <c r="E244" s="1521" t="s">
        <v>73</v>
      </c>
      <c r="F244" s="1521" t="s">
        <v>73</v>
      </c>
      <c r="G244" s="1522" t="s">
        <v>73</v>
      </c>
      <c r="H244" s="1523" t="s">
        <v>73</v>
      </c>
      <c r="I244" s="1523" t="s">
        <v>73</v>
      </c>
      <c r="J244" s="1543" t="s">
        <v>73</v>
      </c>
      <c r="K244" s="1543" t="s">
        <v>73</v>
      </c>
      <c r="L244" s="1544" t="s">
        <v>73</v>
      </c>
    </row>
    <row r="245" spans="1:12" ht="14.25">
      <c r="A245" s="1534" t="s">
        <v>85</v>
      </c>
      <c r="B245" s="1545" t="s">
        <v>27</v>
      </c>
      <c r="C245" s="1546" t="s">
        <v>73</v>
      </c>
      <c r="D245" s="1546" t="s">
        <v>73</v>
      </c>
      <c r="E245" s="1547" t="s">
        <v>73</v>
      </c>
      <c r="F245" s="1547" t="s">
        <v>73</v>
      </c>
      <c r="G245" s="1548" t="s">
        <v>73</v>
      </c>
      <c r="H245" s="1549" t="s">
        <v>73</v>
      </c>
      <c r="I245" s="1549" t="s">
        <v>73</v>
      </c>
      <c r="J245" s="1550" t="s">
        <v>73</v>
      </c>
      <c r="K245" s="1550" t="s">
        <v>73</v>
      </c>
      <c r="L245" s="1551" t="s">
        <v>73</v>
      </c>
    </row>
    <row r="246" spans="1:12" ht="15">
      <c r="A246" s="1511" t="s">
        <v>85</v>
      </c>
      <c r="B246" s="1542" t="s">
        <v>28</v>
      </c>
      <c r="C246" s="1520" t="s">
        <v>73</v>
      </c>
      <c r="D246" s="1520" t="s">
        <v>73</v>
      </c>
      <c r="E246" s="1521" t="s">
        <v>73</v>
      </c>
      <c r="F246" s="1521" t="s">
        <v>73</v>
      </c>
      <c r="G246" s="1522" t="s">
        <v>73</v>
      </c>
      <c r="H246" s="1523" t="s">
        <v>73</v>
      </c>
      <c r="I246" s="1523" t="s">
        <v>73</v>
      </c>
      <c r="J246" s="1543" t="s">
        <v>73</v>
      </c>
      <c r="K246" s="1543" t="s">
        <v>73</v>
      </c>
      <c r="L246" s="1544" t="s">
        <v>73</v>
      </c>
    </row>
    <row r="247" spans="1:12" ht="15.75" thickBot="1">
      <c r="A247" s="1552" t="s">
        <v>85</v>
      </c>
      <c r="B247" s="1553" t="s">
        <v>29</v>
      </c>
      <c r="C247" s="1554" t="s">
        <v>73</v>
      </c>
      <c r="D247" s="1554" t="s">
        <v>73</v>
      </c>
      <c r="E247" s="1555" t="s">
        <v>73</v>
      </c>
      <c r="F247" s="1555" t="s">
        <v>73</v>
      </c>
      <c r="G247" s="1556" t="s">
        <v>73</v>
      </c>
      <c r="H247" s="1543" t="s">
        <v>73</v>
      </c>
      <c r="I247" s="1543" t="s">
        <v>73</v>
      </c>
      <c r="J247" s="1543" t="s">
        <v>73</v>
      </c>
      <c r="K247" s="1543" t="s">
        <v>73</v>
      </c>
      <c r="L247" s="1544" t="s">
        <v>73</v>
      </c>
    </row>
    <row r="248" spans="1:12" ht="15" thickBot="1">
      <c r="A248" s="1499"/>
      <c r="B248" s="1533"/>
      <c r="C248" s="1501"/>
      <c r="D248" s="1501"/>
      <c r="E248" s="1501"/>
      <c r="F248" s="1501"/>
      <c r="G248" s="1502"/>
      <c r="H248" s="1497"/>
      <c r="I248" s="1497"/>
      <c r="J248" s="1497"/>
      <c r="K248" s="1497"/>
      <c r="L248" s="1503"/>
    </row>
    <row r="249" spans="1:12" ht="14.25">
      <c r="A249" s="1534" t="s">
        <v>86</v>
      </c>
      <c r="B249" s="1535" t="s">
        <v>21</v>
      </c>
      <c r="C249" s="1536">
        <v>22124.760066820021</v>
      </c>
      <c r="D249" s="1536">
        <v>22089.875434702186</v>
      </c>
      <c r="E249" s="1537">
        <v>22567.255268156423</v>
      </c>
      <c r="F249" s="1537">
        <v>22531.672943396228</v>
      </c>
      <c r="G249" s="1538">
        <v>0.15792136185175509</v>
      </c>
      <c r="H249" s="1539">
        <v>390.54545454545456</v>
      </c>
      <c r="I249" s="1539">
        <v>-0.98374117524723348</v>
      </c>
      <c r="J249" s="1540">
        <v>27.906976744186046</v>
      </c>
      <c r="K249" s="1540">
        <v>2.3933855526544821</v>
      </c>
      <c r="L249" s="1541">
        <v>0.72671888598781531</v>
      </c>
    </row>
    <row r="250" spans="1:12" ht="15">
      <c r="A250" s="1511" t="s">
        <v>86</v>
      </c>
      <c r="B250" s="1542" t="s">
        <v>22</v>
      </c>
      <c r="C250" s="1520">
        <v>22056.308823529413</v>
      </c>
      <c r="D250" s="1520">
        <v>21934.462745098037</v>
      </c>
      <c r="E250" s="1521">
        <v>22497.435000000001</v>
      </c>
      <c r="F250" s="1521">
        <v>22373.151999999998</v>
      </c>
      <c r="G250" s="1522">
        <v>0.55550062861059135</v>
      </c>
      <c r="H250" s="1523">
        <v>390</v>
      </c>
      <c r="I250" s="1523">
        <v>0.3602676273803338</v>
      </c>
      <c r="J250" s="1543">
        <v>53.571428571428569</v>
      </c>
      <c r="K250" s="1543">
        <v>1.8711923411662315</v>
      </c>
      <c r="L250" s="1544">
        <v>0.78592102333677416</v>
      </c>
    </row>
    <row r="251" spans="1:12" ht="15">
      <c r="A251" s="1511" t="s">
        <v>86</v>
      </c>
      <c r="B251" s="1542" t="s">
        <v>23</v>
      </c>
      <c r="C251" s="1520" t="s">
        <v>200</v>
      </c>
      <c r="D251" s="1520" t="s">
        <v>200</v>
      </c>
      <c r="E251" s="1521" t="s">
        <v>200</v>
      </c>
      <c r="F251" s="1521" t="s">
        <v>200</v>
      </c>
      <c r="G251" s="1522" t="s">
        <v>73</v>
      </c>
      <c r="H251" s="1523" t="s">
        <v>200</v>
      </c>
      <c r="I251" s="1523" t="s">
        <v>73</v>
      </c>
      <c r="J251" s="1543" t="s">
        <v>73</v>
      </c>
      <c r="K251" s="1543">
        <v>0.52219321148825071</v>
      </c>
      <c r="L251" s="1544" t="s">
        <v>73</v>
      </c>
    </row>
    <row r="252" spans="1:12" ht="14.25">
      <c r="A252" s="1534" t="s">
        <v>86</v>
      </c>
      <c r="B252" s="1545" t="s">
        <v>24</v>
      </c>
      <c r="C252" s="1546">
        <v>21671.946711591088</v>
      </c>
      <c r="D252" s="1546">
        <v>21634.200973574407</v>
      </c>
      <c r="E252" s="1547">
        <v>22105.385645822909</v>
      </c>
      <c r="F252" s="1547">
        <v>22066.884993045896</v>
      </c>
      <c r="G252" s="1548">
        <v>0.17447253107607111</v>
      </c>
      <c r="H252" s="1549">
        <v>360.17747747747751</v>
      </c>
      <c r="I252" s="1549">
        <v>0.82356723887876337</v>
      </c>
      <c r="J252" s="1550">
        <v>-31.05590062111801</v>
      </c>
      <c r="K252" s="1550">
        <v>4.830287206266318</v>
      </c>
      <c r="L252" s="1551">
        <v>-1.4100228712530622</v>
      </c>
    </row>
    <row r="253" spans="1:12" ht="15">
      <c r="A253" s="1511" t="s">
        <v>86</v>
      </c>
      <c r="B253" s="1542" t="s">
        <v>25</v>
      </c>
      <c r="C253" s="1520">
        <v>21735.603921568625</v>
      </c>
      <c r="D253" s="1520">
        <v>21392.617647058825</v>
      </c>
      <c r="E253" s="1521">
        <v>22170.315999999999</v>
      </c>
      <c r="F253" s="1521">
        <v>21820.47</v>
      </c>
      <c r="G253" s="1522">
        <v>1.6032926880126677</v>
      </c>
      <c r="H253" s="1523">
        <v>349.1</v>
      </c>
      <c r="I253" s="1523">
        <v>3.1010041346721793</v>
      </c>
      <c r="J253" s="1543">
        <v>-34.090909090909086</v>
      </c>
      <c r="K253" s="1543">
        <v>2.5239338555265447</v>
      </c>
      <c r="L253" s="1544">
        <v>-0.88691885765174971</v>
      </c>
    </row>
    <row r="254" spans="1:12" ht="15">
      <c r="A254" s="1511" t="s">
        <v>86</v>
      </c>
      <c r="B254" s="1542" t="s">
        <v>26</v>
      </c>
      <c r="C254" s="1520">
        <v>21606.611764705882</v>
      </c>
      <c r="D254" s="1520">
        <v>21893.911764705881</v>
      </c>
      <c r="E254" s="1521">
        <v>22038.743999999999</v>
      </c>
      <c r="F254" s="1521">
        <v>22331.79</v>
      </c>
      <c r="G254" s="1522">
        <v>-1.3122369501056659</v>
      </c>
      <c r="H254" s="1523">
        <v>372.3</v>
      </c>
      <c r="I254" s="1523">
        <v>-1.9489070318672579</v>
      </c>
      <c r="J254" s="1543">
        <v>-27.397260273972602</v>
      </c>
      <c r="K254" s="1543">
        <v>2.3063533507397738</v>
      </c>
      <c r="L254" s="1544">
        <v>-0.52310401360131165</v>
      </c>
    </row>
    <row r="255" spans="1:12" ht="14.25">
      <c r="A255" s="1534" t="s">
        <v>86</v>
      </c>
      <c r="B255" s="1545" t="s">
        <v>27</v>
      </c>
      <c r="C255" s="1546">
        <v>20855.888875770965</v>
      </c>
      <c r="D255" s="1546">
        <v>21268.211974933063</v>
      </c>
      <c r="E255" s="1547">
        <v>21273.006653286386</v>
      </c>
      <c r="F255" s="1547">
        <v>21693.576214431723</v>
      </c>
      <c r="G255" s="1548">
        <v>-1.9386824790352097</v>
      </c>
      <c r="H255" s="1549">
        <v>323.98707224334601</v>
      </c>
      <c r="I255" s="1549">
        <v>4.1862402805535291E-3</v>
      </c>
      <c r="J255" s="1550">
        <v>-12.913907284768211</v>
      </c>
      <c r="K255" s="1550">
        <v>11.44473455178416</v>
      </c>
      <c r="L255" s="1551">
        <v>-0.26069180480498844</v>
      </c>
    </row>
    <row r="256" spans="1:12" ht="15">
      <c r="A256" s="1511" t="s">
        <v>86</v>
      </c>
      <c r="B256" s="1542" t="s">
        <v>28</v>
      </c>
      <c r="C256" s="1520">
        <v>20747.904901960785</v>
      </c>
      <c r="D256" s="1520">
        <v>21088.233333333334</v>
      </c>
      <c r="E256" s="1521">
        <v>21162.863000000001</v>
      </c>
      <c r="F256" s="1521">
        <v>21509.998</v>
      </c>
      <c r="G256" s="1522">
        <v>-1.6138309264370849</v>
      </c>
      <c r="H256" s="1523">
        <v>308.39999999999998</v>
      </c>
      <c r="I256" s="1523">
        <v>-1.4066496163682973</v>
      </c>
      <c r="J256" s="1543">
        <v>-16.230366492146597</v>
      </c>
      <c r="K256" s="1543">
        <v>6.9625761531766752</v>
      </c>
      <c r="L256" s="1544">
        <v>-0.44052462201712306</v>
      </c>
    </row>
    <row r="257" spans="1:12" ht="15.75" thickBot="1">
      <c r="A257" s="1552" t="s">
        <v>86</v>
      </c>
      <c r="B257" s="1553" t="s">
        <v>29</v>
      </c>
      <c r="C257" s="1554">
        <v>21004.464705882354</v>
      </c>
      <c r="D257" s="1554">
        <v>21550.414705882351</v>
      </c>
      <c r="E257" s="1555">
        <v>21424.554</v>
      </c>
      <c r="F257" s="1555">
        <v>21981.422999999999</v>
      </c>
      <c r="G257" s="1556">
        <v>-2.5333619211094693</v>
      </c>
      <c r="H257" s="1543">
        <v>348.2</v>
      </c>
      <c r="I257" s="1543">
        <v>1.4568764568764569</v>
      </c>
      <c r="J257" s="1543">
        <v>-7.2072072072072073</v>
      </c>
      <c r="K257" s="1543">
        <v>4.4821583986074849</v>
      </c>
      <c r="L257" s="1544">
        <v>0.17983281721213551</v>
      </c>
    </row>
    <row r="258" spans="1:12" ht="15.75" thickBot="1">
      <c r="A258" s="1557"/>
      <c r="B258" s="1558"/>
      <c r="C258" s="1559"/>
      <c r="D258" s="1559"/>
      <c r="E258" s="1559"/>
      <c r="F258" s="1559"/>
      <c r="G258" s="1560"/>
      <c r="H258" s="1561"/>
      <c r="I258" s="1561"/>
      <c r="J258" s="1561"/>
      <c r="K258" s="1561"/>
      <c r="L258" s="1562"/>
    </row>
    <row r="259" spans="1:12" ht="15">
      <c r="A259" s="1511" t="s">
        <v>87</v>
      </c>
      <c r="B259" s="1563" t="s">
        <v>26</v>
      </c>
      <c r="C259" s="1564">
        <v>21508.888235294115</v>
      </c>
      <c r="D259" s="1564">
        <v>21711.630392156865</v>
      </c>
      <c r="E259" s="1565">
        <v>21939.065999999999</v>
      </c>
      <c r="F259" s="1565">
        <v>22145.863000000001</v>
      </c>
      <c r="G259" s="1566">
        <v>-0.93379517429509207</v>
      </c>
      <c r="H259" s="1567">
        <v>423.2</v>
      </c>
      <c r="I259" s="1567">
        <v>2.7184466019417446</v>
      </c>
      <c r="J259" s="1567">
        <v>-48.484848484848484</v>
      </c>
      <c r="K259" s="1567">
        <v>1.4795474325500435</v>
      </c>
      <c r="L259" s="1568">
        <v>-1.0785921023336775</v>
      </c>
    </row>
    <row r="260" spans="1:12" ht="15.75" thickBot="1">
      <c r="A260" s="1552" t="s">
        <v>87</v>
      </c>
      <c r="B260" s="1553" t="s">
        <v>29</v>
      </c>
      <c r="C260" s="1554">
        <v>21189.51274509804</v>
      </c>
      <c r="D260" s="1554">
        <v>21336.654901960785</v>
      </c>
      <c r="E260" s="1555">
        <v>21613.303</v>
      </c>
      <c r="F260" s="1555">
        <v>21763.387999999999</v>
      </c>
      <c r="G260" s="1556">
        <v>-0.68962148724269923</v>
      </c>
      <c r="H260" s="1543">
        <v>378.8</v>
      </c>
      <c r="I260" s="1543">
        <v>2.0474137931034546</v>
      </c>
      <c r="J260" s="1543">
        <v>-12.790697674418606</v>
      </c>
      <c r="K260" s="1543">
        <v>3.2637075718015671</v>
      </c>
      <c r="L260" s="1544">
        <v>-6.9625761531766361E-2</v>
      </c>
    </row>
    <row r="261" spans="1:12" ht="15.75" thickBot="1">
      <c r="A261" s="1557"/>
      <c r="B261" s="1558"/>
      <c r="C261" s="1559"/>
      <c r="D261" s="1559"/>
      <c r="E261" s="1559"/>
      <c r="F261" s="1559"/>
      <c r="G261" s="1560"/>
      <c r="H261" s="1561"/>
      <c r="I261" s="1561"/>
      <c r="J261" s="1561"/>
      <c r="K261" s="1561"/>
      <c r="L261" s="1562"/>
    </row>
    <row r="262" spans="1:12" ht="14.25">
      <c r="A262" s="1534" t="s">
        <v>88</v>
      </c>
      <c r="B262" s="1535" t="s">
        <v>21</v>
      </c>
      <c r="C262" s="1536" t="s">
        <v>73</v>
      </c>
      <c r="D262" s="1536" t="s">
        <v>73</v>
      </c>
      <c r="E262" s="1537" t="s">
        <v>73</v>
      </c>
      <c r="F262" s="1537" t="s">
        <v>73</v>
      </c>
      <c r="G262" s="1538" t="s">
        <v>73</v>
      </c>
      <c r="H262" s="1539" t="s">
        <v>73</v>
      </c>
      <c r="I262" s="1539" t="s">
        <v>73</v>
      </c>
      <c r="J262" s="1540" t="s">
        <v>73</v>
      </c>
      <c r="K262" s="1540" t="s">
        <v>73</v>
      </c>
      <c r="L262" s="1541" t="s">
        <v>73</v>
      </c>
    </row>
    <row r="263" spans="1:12" ht="15">
      <c r="A263" s="1518" t="s">
        <v>88</v>
      </c>
      <c r="B263" s="1542" t="s">
        <v>22</v>
      </c>
      <c r="C263" s="1520" t="s">
        <v>73</v>
      </c>
      <c r="D263" s="1520" t="s">
        <v>73</v>
      </c>
      <c r="E263" s="1521" t="s">
        <v>73</v>
      </c>
      <c r="F263" s="1521" t="s">
        <v>73</v>
      </c>
      <c r="G263" s="1522" t="s">
        <v>73</v>
      </c>
      <c r="H263" s="1523" t="s">
        <v>73</v>
      </c>
      <c r="I263" s="1523" t="s">
        <v>73</v>
      </c>
      <c r="J263" s="1543" t="s">
        <v>73</v>
      </c>
      <c r="K263" s="1543" t="s">
        <v>73</v>
      </c>
      <c r="L263" s="1544" t="s">
        <v>73</v>
      </c>
    </row>
    <row r="264" spans="1:12" ht="15">
      <c r="A264" s="1518" t="s">
        <v>88</v>
      </c>
      <c r="B264" s="1542" t="s">
        <v>23</v>
      </c>
      <c r="C264" s="1520" t="s">
        <v>73</v>
      </c>
      <c r="D264" s="1520" t="s">
        <v>73</v>
      </c>
      <c r="E264" s="1521" t="s">
        <v>73</v>
      </c>
      <c r="F264" s="1521" t="s">
        <v>73</v>
      </c>
      <c r="G264" s="1522" t="s">
        <v>73</v>
      </c>
      <c r="H264" s="1523" t="s">
        <v>73</v>
      </c>
      <c r="I264" s="1523" t="s">
        <v>73</v>
      </c>
      <c r="J264" s="1543" t="s">
        <v>73</v>
      </c>
      <c r="K264" s="1543" t="s">
        <v>73</v>
      </c>
      <c r="L264" s="1544" t="s">
        <v>73</v>
      </c>
    </row>
    <row r="265" spans="1:12" ht="15">
      <c r="A265" s="1518" t="s">
        <v>88</v>
      </c>
      <c r="B265" s="1542" t="s">
        <v>30</v>
      </c>
      <c r="C265" s="1520" t="s">
        <v>73</v>
      </c>
      <c r="D265" s="1520" t="s">
        <v>73</v>
      </c>
      <c r="E265" s="1521" t="s">
        <v>73</v>
      </c>
      <c r="F265" s="1521" t="s">
        <v>73</v>
      </c>
      <c r="G265" s="1522" t="s">
        <v>73</v>
      </c>
      <c r="H265" s="1523" t="s">
        <v>73</v>
      </c>
      <c r="I265" s="1523" t="s">
        <v>73</v>
      </c>
      <c r="J265" s="1543" t="s">
        <v>73</v>
      </c>
      <c r="K265" s="1543" t="s">
        <v>73</v>
      </c>
      <c r="L265" s="1544" t="s">
        <v>73</v>
      </c>
    </row>
    <row r="266" spans="1:12" ht="14.25">
      <c r="A266" s="1569" t="s">
        <v>88</v>
      </c>
      <c r="B266" s="1545" t="s">
        <v>24</v>
      </c>
      <c r="C266" s="1546" t="s">
        <v>73</v>
      </c>
      <c r="D266" s="1546" t="s">
        <v>73</v>
      </c>
      <c r="E266" s="1547" t="s">
        <v>73</v>
      </c>
      <c r="F266" s="1547" t="s">
        <v>73</v>
      </c>
      <c r="G266" s="1548" t="s">
        <v>73</v>
      </c>
      <c r="H266" s="1549" t="s">
        <v>73</v>
      </c>
      <c r="I266" s="1549" t="s">
        <v>73</v>
      </c>
      <c r="J266" s="1550" t="s">
        <v>73</v>
      </c>
      <c r="K266" s="1550" t="s">
        <v>73</v>
      </c>
      <c r="L266" s="1551" t="s">
        <v>73</v>
      </c>
    </row>
    <row r="267" spans="1:12" ht="15">
      <c r="A267" s="1518" t="s">
        <v>88</v>
      </c>
      <c r="B267" s="1542" t="s">
        <v>26</v>
      </c>
      <c r="C267" s="1520" t="s">
        <v>73</v>
      </c>
      <c r="D267" s="1520" t="s">
        <v>73</v>
      </c>
      <c r="E267" s="1521" t="s">
        <v>73</v>
      </c>
      <c r="F267" s="1521" t="s">
        <v>73</v>
      </c>
      <c r="G267" s="1522" t="s">
        <v>73</v>
      </c>
      <c r="H267" s="1523" t="s">
        <v>73</v>
      </c>
      <c r="I267" s="1523" t="s">
        <v>73</v>
      </c>
      <c r="J267" s="1543" t="s">
        <v>73</v>
      </c>
      <c r="K267" s="1543" t="s">
        <v>73</v>
      </c>
      <c r="L267" s="1544" t="s">
        <v>73</v>
      </c>
    </row>
    <row r="268" spans="1:12" ht="15">
      <c r="A268" s="1518" t="s">
        <v>88</v>
      </c>
      <c r="B268" s="1542" t="s">
        <v>31</v>
      </c>
      <c r="C268" s="1520" t="s">
        <v>73</v>
      </c>
      <c r="D268" s="1520" t="s">
        <v>73</v>
      </c>
      <c r="E268" s="1521" t="s">
        <v>73</v>
      </c>
      <c r="F268" s="1521" t="s">
        <v>73</v>
      </c>
      <c r="G268" s="1522" t="s">
        <v>73</v>
      </c>
      <c r="H268" s="1523" t="s">
        <v>73</v>
      </c>
      <c r="I268" s="1523" t="s">
        <v>73</v>
      </c>
      <c r="J268" s="1543" t="s">
        <v>73</v>
      </c>
      <c r="K268" s="1543" t="s">
        <v>73</v>
      </c>
      <c r="L268" s="1544" t="s">
        <v>73</v>
      </c>
    </row>
    <row r="269" spans="1:12" ht="14.25">
      <c r="A269" s="1569" t="s">
        <v>88</v>
      </c>
      <c r="B269" s="1545" t="s">
        <v>27</v>
      </c>
      <c r="C269" s="1546" t="s">
        <v>73</v>
      </c>
      <c r="D269" s="1546" t="s">
        <v>73</v>
      </c>
      <c r="E269" s="1547" t="s">
        <v>73</v>
      </c>
      <c r="F269" s="1547" t="s">
        <v>73</v>
      </c>
      <c r="G269" s="1548" t="s">
        <v>73</v>
      </c>
      <c r="H269" s="1549" t="s">
        <v>73</v>
      </c>
      <c r="I269" s="1549" t="s">
        <v>73</v>
      </c>
      <c r="J269" s="1550" t="s">
        <v>73</v>
      </c>
      <c r="K269" s="1550" t="s">
        <v>73</v>
      </c>
      <c r="L269" s="1551" t="s">
        <v>73</v>
      </c>
    </row>
    <row r="270" spans="1:12" ht="15">
      <c r="A270" s="1518" t="s">
        <v>88</v>
      </c>
      <c r="B270" s="1542" t="s">
        <v>29</v>
      </c>
      <c r="C270" s="1520" t="s">
        <v>73</v>
      </c>
      <c r="D270" s="1520" t="s">
        <v>73</v>
      </c>
      <c r="E270" s="1521" t="s">
        <v>73</v>
      </c>
      <c r="F270" s="1521" t="s">
        <v>73</v>
      </c>
      <c r="G270" s="1522" t="s">
        <v>73</v>
      </c>
      <c r="H270" s="1523" t="s">
        <v>73</v>
      </c>
      <c r="I270" s="1523" t="s">
        <v>73</v>
      </c>
      <c r="J270" s="1543" t="s">
        <v>73</v>
      </c>
      <c r="K270" s="1543" t="s">
        <v>73</v>
      </c>
      <c r="L270" s="1544" t="s">
        <v>73</v>
      </c>
    </row>
    <row r="271" spans="1:12" ht="15.75" thickBot="1">
      <c r="A271" s="1570" t="s">
        <v>88</v>
      </c>
      <c r="B271" s="1542" t="s">
        <v>32</v>
      </c>
      <c r="C271" s="1554" t="s">
        <v>73</v>
      </c>
      <c r="D271" s="1554" t="s">
        <v>73</v>
      </c>
      <c r="E271" s="1555" t="s">
        <v>73</v>
      </c>
      <c r="F271" s="1555" t="s">
        <v>73</v>
      </c>
      <c r="G271" s="1556" t="s">
        <v>73</v>
      </c>
      <c r="H271" s="1543" t="s">
        <v>73</v>
      </c>
      <c r="I271" s="1543" t="s">
        <v>73</v>
      </c>
      <c r="J271" s="1543" t="s">
        <v>73</v>
      </c>
      <c r="K271" s="1543" t="s">
        <v>73</v>
      </c>
      <c r="L271" s="1544" t="s">
        <v>73</v>
      </c>
    </row>
    <row r="272" spans="1:12" ht="15.75" thickBot="1">
      <c r="A272" s="1557"/>
      <c r="B272" s="1558"/>
      <c r="C272" s="1559"/>
      <c r="D272" s="1559"/>
      <c r="E272" s="1559"/>
      <c r="F272" s="1559"/>
      <c r="G272" s="1560"/>
      <c r="H272" s="1561"/>
      <c r="I272" s="1561"/>
      <c r="J272" s="1561"/>
      <c r="K272" s="1561"/>
      <c r="L272" s="1562"/>
    </row>
    <row r="273" spans="1:12" ht="14.25">
      <c r="A273" s="1534" t="s">
        <v>20</v>
      </c>
      <c r="B273" s="1535" t="s">
        <v>24</v>
      </c>
      <c r="C273" s="1536">
        <v>18987.970795565416</v>
      </c>
      <c r="D273" s="1536">
        <v>19708.209291236326</v>
      </c>
      <c r="E273" s="1537">
        <v>19367.730211476723</v>
      </c>
      <c r="F273" s="1537">
        <v>20102.373477061054</v>
      </c>
      <c r="G273" s="1538">
        <v>-3.6545100827155412</v>
      </c>
      <c r="H273" s="1539">
        <v>332.24133333333333</v>
      </c>
      <c r="I273" s="1539">
        <v>-0.29665758338795334</v>
      </c>
      <c r="J273" s="1540">
        <v>-13.793103448275861</v>
      </c>
      <c r="K273" s="1540">
        <v>3.2637075718015671</v>
      </c>
      <c r="L273" s="1541">
        <v>-0.10838545145424705</v>
      </c>
    </row>
    <row r="274" spans="1:12" ht="15">
      <c r="A274" s="1511" t="s">
        <v>20</v>
      </c>
      <c r="B274" s="1542" t="s">
        <v>25</v>
      </c>
      <c r="C274" s="1520">
        <v>18602.611764705882</v>
      </c>
      <c r="D274" s="1520">
        <v>19381.855882352938</v>
      </c>
      <c r="E274" s="1521">
        <v>18974.664000000001</v>
      </c>
      <c r="F274" s="1521">
        <v>19769.492999999999</v>
      </c>
      <c r="G274" s="1522">
        <v>-4.0204824676080362</v>
      </c>
      <c r="H274" s="1523">
        <v>280.7</v>
      </c>
      <c r="I274" s="1523">
        <v>-5.1689189189189229</v>
      </c>
      <c r="J274" s="1543">
        <v>180</v>
      </c>
      <c r="K274" s="1543">
        <v>0.6092254134029591</v>
      </c>
      <c r="L274" s="1544">
        <v>0.41542696379055599</v>
      </c>
    </row>
    <row r="275" spans="1:12" ht="15">
      <c r="A275" s="1511" t="s">
        <v>20</v>
      </c>
      <c r="B275" s="1542" t="s">
        <v>26</v>
      </c>
      <c r="C275" s="1520">
        <v>18963.121568627448</v>
      </c>
      <c r="D275" s="1520">
        <v>19522.413725490198</v>
      </c>
      <c r="E275" s="1521">
        <v>19342.383999999998</v>
      </c>
      <c r="F275" s="1521">
        <v>19912.862000000001</v>
      </c>
      <c r="G275" s="1522">
        <v>-2.8648719606453494</v>
      </c>
      <c r="H275" s="1523">
        <v>328.8</v>
      </c>
      <c r="I275" s="1523">
        <v>2.5257249766136649</v>
      </c>
      <c r="J275" s="1543">
        <v>-24.444444444444443</v>
      </c>
      <c r="K275" s="1543">
        <v>1.4795474325500435</v>
      </c>
      <c r="L275" s="1544">
        <v>-0.26463861396158439</v>
      </c>
    </row>
    <row r="276" spans="1:12" ht="15">
      <c r="A276" s="1511" t="s">
        <v>20</v>
      </c>
      <c r="B276" s="1542" t="s">
        <v>31</v>
      </c>
      <c r="C276" s="1520">
        <v>19170.669607843134</v>
      </c>
      <c r="D276" s="1520">
        <v>19950.107843137255</v>
      </c>
      <c r="E276" s="1521">
        <v>19554.082999999999</v>
      </c>
      <c r="F276" s="1521">
        <v>20349.11</v>
      </c>
      <c r="G276" s="1522">
        <v>-3.9069374532842067</v>
      </c>
      <c r="H276" s="1523">
        <v>363.3</v>
      </c>
      <c r="I276" s="1523">
        <v>2.7722772277227756</v>
      </c>
      <c r="J276" s="1543">
        <v>-27.027027027027028</v>
      </c>
      <c r="K276" s="1543">
        <v>1.1749347258485638</v>
      </c>
      <c r="L276" s="1544">
        <v>-0.25917380128321899</v>
      </c>
    </row>
    <row r="277" spans="1:12" ht="14.25">
      <c r="A277" s="1534" t="s">
        <v>20</v>
      </c>
      <c r="B277" s="1545" t="s">
        <v>27</v>
      </c>
      <c r="C277" s="1546">
        <v>19044.777297263408</v>
      </c>
      <c r="D277" s="1546">
        <v>19476.052629804257</v>
      </c>
      <c r="E277" s="1547">
        <v>19425.672843208678</v>
      </c>
      <c r="F277" s="1547">
        <v>19865.573682400343</v>
      </c>
      <c r="G277" s="1548">
        <v>-2.2143877958147753</v>
      </c>
      <c r="H277" s="1549">
        <v>293.08422301304864</v>
      </c>
      <c r="I277" s="1549">
        <v>-0.77570042512265458</v>
      </c>
      <c r="J277" s="1550">
        <v>-10.414452709883102</v>
      </c>
      <c r="K277" s="1550">
        <v>36.684073107049606</v>
      </c>
      <c r="L277" s="1551">
        <v>0.21120488999533649</v>
      </c>
    </row>
    <row r="278" spans="1:12" ht="15">
      <c r="A278" s="1511" t="s">
        <v>20</v>
      </c>
      <c r="B278" s="1542" t="s">
        <v>28</v>
      </c>
      <c r="C278" s="1520">
        <v>18860.705882352941</v>
      </c>
      <c r="D278" s="1520">
        <v>19546.733333333334</v>
      </c>
      <c r="E278" s="1521">
        <v>19237.919999999998</v>
      </c>
      <c r="F278" s="1521">
        <v>19937.668000000001</v>
      </c>
      <c r="G278" s="1522">
        <v>-3.5096782632753398</v>
      </c>
      <c r="H278" s="1523">
        <v>268</v>
      </c>
      <c r="I278" s="1523">
        <v>-1.5067989709665646</v>
      </c>
      <c r="J278" s="1543">
        <v>-8.8095238095238102</v>
      </c>
      <c r="K278" s="1543">
        <v>16.666666666666664</v>
      </c>
      <c r="L278" s="1544">
        <v>0.38759689922480334</v>
      </c>
    </row>
    <row r="279" spans="1:12" ht="15">
      <c r="A279" s="1511" t="s">
        <v>20</v>
      </c>
      <c r="B279" s="1542" t="s">
        <v>29</v>
      </c>
      <c r="C279" s="1520">
        <v>19072.561764705883</v>
      </c>
      <c r="D279" s="1520">
        <v>19358.303921568629</v>
      </c>
      <c r="E279" s="1521">
        <v>19454.012999999999</v>
      </c>
      <c r="F279" s="1521">
        <v>19745.47</v>
      </c>
      <c r="G279" s="1522">
        <v>-1.4760702074957048</v>
      </c>
      <c r="H279" s="1523">
        <v>305.7</v>
      </c>
      <c r="I279" s="1523">
        <v>-1.2277867528271442</v>
      </c>
      <c r="J279" s="1543">
        <v>-18.072289156626507</v>
      </c>
      <c r="K279" s="1543">
        <v>14.795474325500436</v>
      </c>
      <c r="L279" s="1544">
        <v>-1.2897969923290233</v>
      </c>
    </row>
    <row r="280" spans="1:12" ht="15">
      <c r="A280" s="1511" t="s">
        <v>20</v>
      </c>
      <c r="B280" s="1542" t="s">
        <v>32</v>
      </c>
      <c r="C280" s="1520">
        <v>19440.109803921569</v>
      </c>
      <c r="D280" s="1520">
        <v>19676.076470588236</v>
      </c>
      <c r="E280" s="1521">
        <v>19828.912</v>
      </c>
      <c r="F280" s="1521">
        <v>20069.598000000002</v>
      </c>
      <c r="G280" s="1522">
        <v>-1.1992567065867563</v>
      </c>
      <c r="H280" s="1523">
        <v>337.4</v>
      </c>
      <c r="I280" s="1523">
        <v>1.5347577490219577</v>
      </c>
      <c r="J280" s="1543">
        <v>13.20754716981132</v>
      </c>
      <c r="K280" s="1543">
        <v>5.221932114882506</v>
      </c>
      <c r="L280" s="1544">
        <v>1.11340498309956</v>
      </c>
    </row>
    <row r="281" spans="1:12" ht="14.25">
      <c r="A281" s="1534" t="s">
        <v>20</v>
      </c>
      <c r="B281" s="1545" t="s">
        <v>33</v>
      </c>
      <c r="C281" s="1546">
        <v>16457.45523313828</v>
      </c>
      <c r="D281" s="1546">
        <v>16828.241796893693</v>
      </c>
      <c r="E281" s="1547">
        <v>16786.604337801047</v>
      </c>
      <c r="F281" s="1547">
        <v>17164.806632831569</v>
      </c>
      <c r="G281" s="1548">
        <v>-2.2033589024365967</v>
      </c>
      <c r="H281" s="1549">
        <v>231.81674757281553</v>
      </c>
      <c r="I281" s="1549">
        <v>1.8697962106919386</v>
      </c>
      <c r="J281" s="1550">
        <v>-4.6296296296296298</v>
      </c>
      <c r="K281" s="1550">
        <v>17.92863359442994</v>
      </c>
      <c r="L281" s="1551">
        <v>1.1844475479183103</v>
      </c>
    </row>
    <row r="282" spans="1:12" ht="15">
      <c r="A282" s="1511" t="s">
        <v>20</v>
      </c>
      <c r="B282" s="1542" t="s">
        <v>74</v>
      </c>
      <c r="C282" s="1572">
        <v>16559.295098039216</v>
      </c>
      <c r="D282" s="1572">
        <v>16579.871568627452</v>
      </c>
      <c r="E282" s="1573">
        <v>16890.481</v>
      </c>
      <c r="F282" s="1573">
        <v>16911.469000000001</v>
      </c>
      <c r="G282" s="1574">
        <v>-0.12410512652686288</v>
      </c>
      <c r="H282" s="1575">
        <v>223.9</v>
      </c>
      <c r="I282" s="1575">
        <v>2.0975832193342425</v>
      </c>
      <c r="J282" s="1576">
        <v>0</v>
      </c>
      <c r="K282" s="1576">
        <v>8.2245430809399469</v>
      </c>
      <c r="L282" s="1577">
        <v>0.89896168559110912</v>
      </c>
    </row>
    <row r="283" spans="1:12" ht="15">
      <c r="A283" s="1511" t="s">
        <v>20</v>
      </c>
      <c r="B283" s="1542" t="s">
        <v>34</v>
      </c>
      <c r="C283" s="1520">
        <v>16270.512745098038</v>
      </c>
      <c r="D283" s="1520">
        <v>16980.927450980391</v>
      </c>
      <c r="E283" s="1521">
        <v>16595.922999999999</v>
      </c>
      <c r="F283" s="1521">
        <v>17320.545999999998</v>
      </c>
      <c r="G283" s="1522">
        <v>-4.1836036808539392</v>
      </c>
      <c r="H283" s="1523">
        <v>234.2</v>
      </c>
      <c r="I283" s="1523">
        <v>1.2537829658452129</v>
      </c>
      <c r="J283" s="1543">
        <v>-7.6576576576576567</v>
      </c>
      <c r="K283" s="1543">
        <v>8.920800696257615</v>
      </c>
      <c r="L283" s="1544">
        <v>0.31614953346691621</v>
      </c>
    </row>
    <row r="284" spans="1:12" ht="15.75" thickBot="1">
      <c r="A284" s="1511" t="s">
        <v>20</v>
      </c>
      <c r="B284" s="1542" t="s">
        <v>35</v>
      </c>
      <c r="C284" s="1520">
        <v>17358.27843137255</v>
      </c>
      <c r="D284" s="1520">
        <v>17273.434313725487</v>
      </c>
      <c r="E284" s="1521">
        <v>17705.444</v>
      </c>
      <c r="F284" s="1521">
        <v>17618.902999999998</v>
      </c>
      <c r="G284" s="1522">
        <v>0.49118268032919576</v>
      </c>
      <c r="H284" s="1523">
        <v>287.8</v>
      </c>
      <c r="I284" s="1523">
        <v>9.6798780487805018</v>
      </c>
      <c r="J284" s="1543">
        <v>-14.285714285714285</v>
      </c>
      <c r="K284" s="1543">
        <v>0.7832898172323759</v>
      </c>
      <c r="L284" s="1544">
        <v>-3.066367113971713E-2</v>
      </c>
    </row>
    <row r="285" spans="1:12" ht="15.75" thickBot="1">
      <c r="A285" s="1557"/>
      <c r="B285" s="1558"/>
      <c r="C285" s="1559"/>
      <c r="D285" s="1559"/>
      <c r="E285" s="1559"/>
      <c r="F285" s="1559"/>
      <c r="G285" s="1560"/>
      <c r="H285" s="1561"/>
      <c r="I285" s="1561"/>
      <c r="J285" s="1561"/>
      <c r="K285" s="1561"/>
      <c r="L285" s="1562"/>
    </row>
    <row r="286" spans="1:12" ht="14.25">
      <c r="A286" s="1534" t="s">
        <v>89</v>
      </c>
      <c r="B286" s="1545" t="s">
        <v>21</v>
      </c>
      <c r="C286" s="1546">
        <v>23673.346815223031</v>
      </c>
      <c r="D286" s="1546">
        <v>23204.276851952905</v>
      </c>
      <c r="E286" s="1547">
        <v>24146.81375152749</v>
      </c>
      <c r="F286" s="1547">
        <v>23668.362388991965</v>
      </c>
      <c r="G286" s="1548">
        <v>2.0214806359313231</v>
      </c>
      <c r="H286" s="1549">
        <v>327.33333333333331</v>
      </c>
      <c r="I286" s="1549">
        <v>1.2162440733869317</v>
      </c>
      <c r="J286" s="1550">
        <v>-10</v>
      </c>
      <c r="K286" s="1550">
        <v>1.95822454308094</v>
      </c>
      <c r="L286" s="1551">
        <v>2.0240046956909064E-2</v>
      </c>
    </row>
    <row r="287" spans="1:12" ht="15">
      <c r="A287" s="1511" t="s">
        <v>89</v>
      </c>
      <c r="B287" s="1542" t="s">
        <v>22</v>
      </c>
      <c r="C287" s="1520">
        <v>24182.498039215687</v>
      </c>
      <c r="D287" s="1520" t="s">
        <v>200</v>
      </c>
      <c r="E287" s="1521">
        <v>24666.148000000001</v>
      </c>
      <c r="F287" s="1521" t="s">
        <v>200</v>
      </c>
      <c r="G287" s="1522" t="s">
        <v>73</v>
      </c>
      <c r="H287" s="1523">
        <v>290</v>
      </c>
      <c r="I287" s="1523" t="s">
        <v>73</v>
      </c>
      <c r="J287" s="1543" t="s">
        <v>73</v>
      </c>
      <c r="K287" s="1543">
        <v>0.4351610095735422</v>
      </c>
      <c r="L287" s="1544" t="s">
        <v>73</v>
      </c>
    </row>
    <row r="288" spans="1:12" ht="15">
      <c r="A288" s="1511" t="s">
        <v>89</v>
      </c>
      <c r="B288" s="1542" t="s">
        <v>23</v>
      </c>
      <c r="C288" s="1520">
        <v>23537.192156862748</v>
      </c>
      <c r="D288" s="1520">
        <v>23179.577450980392</v>
      </c>
      <c r="E288" s="1521">
        <v>24007.936000000002</v>
      </c>
      <c r="F288" s="1521">
        <v>23643.169000000002</v>
      </c>
      <c r="G288" s="1522">
        <v>1.5428007979810143</v>
      </c>
      <c r="H288" s="1523">
        <v>324.8</v>
      </c>
      <c r="I288" s="1523">
        <v>1.2468827930174562</v>
      </c>
      <c r="J288" s="1543">
        <v>-32.432432432432435</v>
      </c>
      <c r="K288" s="1543">
        <v>1.0879025239338556</v>
      </c>
      <c r="L288" s="1544">
        <v>-0.34620600319792727</v>
      </c>
    </row>
    <row r="289" spans="1:12" ht="15">
      <c r="A289" s="1511" t="s">
        <v>89</v>
      </c>
      <c r="B289" s="1542" t="s">
        <v>30</v>
      </c>
      <c r="C289" s="1520">
        <v>23573.356862745099</v>
      </c>
      <c r="D289" s="1520" t="s">
        <v>200</v>
      </c>
      <c r="E289" s="1521">
        <v>24044.824000000001</v>
      </c>
      <c r="F289" s="1521" t="s">
        <v>200</v>
      </c>
      <c r="G289" s="1522" t="s">
        <v>73</v>
      </c>
      <c r="H289" s="1523">
        <v>371</v>
      </c>
      <c r="I289" s="1523" t="s">
        <v>73</v>
      </c>
      <c r="J289" s="1543" t="s">
        <v>73</v>
      </c>
      <c r="K289" s="1543">
        <v>0.4351610095735422</v>
      </c>
      <c r="L289" s="1544" t="s">
        <v>73</v>
      </c>
    </row>
    <row r="290" spans="1:12" ht="14.25">
      <c r="A290" s="1534" t="s">
        <v>89</v>
      </c>
      <c r="B290" s="1545" t="s">
        <v>24</v>
      </c>
      <c r="C290" s="1546">
        <v>22059.839280658271</v>
      </c>
      <c r="D290" s="1546">
        <v>22120.408949267821</v>
      </c>
      <c r="E290" s="1547">
        <v>22501.036066271437</v>
      </c>
      <c r="F290" s="1547">
        <v>22562.817128253177</v>
      </c>
      <c r="G290" s="1548">
        <v>-0.27381803269759647</v>
      </c>
      <c r="H290" s="1549">
        <v>306.67597402597403</v>
      </c>
      <c r="I290" s="1549">
        <v>-0.39484428203405308</v>
      </c>
      <c r="J290" s="1550">
        <v>-1.2820512820512819</v>
      </c>
      <c r="K290" s="1550">
        <v>6.7014795474325499</v>
      </c>
      <c r="L290" s="1551">
        <v>0.65496791952557309</v>
      </c>
    </row>
    <row r="291" spans="1:12" ht="15">
      <c r="A291" s="1511" t="s">
        <v>89</v>
      </c>
      <c r="B291" s="1542" t="s">
        <v>25</v>
      </c>
      <c r="C291" s="1520">
        <v>21196.163725490194</v>
      </c>
      <c r="D291" s="1520">
        <v>21244.408823529411</v>
      </c>
      <c r="E291" s="1521">
        <v>21620.087</v>
      </c>
      <c r="F291" s="1521">
        <v>21669.296999999999</v>
      </c>
      <c r="G291" s="1522">
        <v>-0.22709550752845897</v>
      </c>
      <c r="H291" s="1523">
        <v>270.60000000000002</v>
      </c>
      <c r="I291" s="1523">
        <v>4.3981481481481612</v>
      </c>
      <c r="J291" s="1543">
        <v>33.333333333333329</v>
      </c>
      <c r="K291" s="1543">
        <v>0.6962576153176675</v>
      </c>
      <c r="L291" s="1544">
        <v>0.23114133624790006</v>
      </c>
    </row>
    <row r="292" spans="1:12" ht="15">
      <c r="A292" s="1511" t="s">
        <v>89</v>
      </c>
      <c r="B292" s="1542" t="s">
        <v>26</v>
      </c>
      <c r="C292" s="1520">
        <v>22010.730392156864</v>
      </c>
      <c r="D292" s="1520">
        <v>22217.71862745098</v>
      </c>
      <c r="E292" s="1521">
        <v>22450.945</v>
      </c>
      <c r="F292" s="1521">
        <v>22662.073</v>
      </c>
      <c r="G292" s="1522">
        <v>-0.93163586579215685</v>
      </c>
      <c r="H292" s="1523">
        <v>300</v>
      </c>
      <c r="I292" s="1523">
        <v>-0.76083360899768815</v>
      </c>
      <c r="J292" s="1543">
        <v>-7.3394495412844041</v>
      </c>
      <c r="K292" s="1543">
        <v>4.3951261966927762</v>
      </c>
      <c r="L292" s="1544">
        <v>0.17031999514238816</v>
      </c>
    </row>
    <row r="293" spans="1:12" ht="15">
      <c r="A293" s="1511" t="s">
        <v>89</v>
      </c>
      <c r="B293" s="1542" t="s">
        <v>31</v>
      </c>
      <c r="C293" s="1520">
        <v>22474.73725490196</v>
      </c>
      <c r="D293" s="1520">
        <v>22080.142156862745</v>
      </c>
      <c r="E293" s="1521">
        <v>22924.232</v>
      </c>
      <c r="F293" s="1521">
        <v>22521.744999999999</v>
      </c>
      <c r="G293" s="1522">
        <v>1.787103974403409</v>
      </c>
      <c r="H293" s="1523">
        <v>340.5</v>
      </c>
      <c r="I293" s="1523">
        <v>-0.43859649122807015</v>
      </c>
      <c r="J293" s="1543">
        <v>5.7142857142857144</v>
      </c>
      <c r="K293" s="1543">
        <v>1.6100957354221062</v>
      </c>
      <c r="L293" s="1544">
        <v>0.25350658813528448</v>
      </c>
    </row>
    <row r="294" spans="1:12" ht="14.25">
      <c r="A294" s="1534" t="s">
        <v>89</v>
      </c>
      <c r="B294" s="1545" t="s">
        <v>27</v>
      </c>
      <c r="C294" s="1546">
        <v>19270.574529514866</v>
      </c>
      <c r="D294" s="1546">
        <v>19696.475772050253</v>
      </c>
      <c r="E294" s="1547">
        <v>19655.986020105163</v>
      </c>
      <c r="F294" s="1547">
        <v>20247.693280130748</v>
      </c>
      <c r="G294" s="1548">
        <v>-2.9223440509454628</v>
      </c>
      <c r="H294" s="1549">
        <v>279.92857142857144</v>
      </c>
      <c r="I294" s="1549">
        <v>1.8437083037932473</v>
      </c>
      <c r="J294" s="1550">
        <v>-9.765625</v>
      </c>
      <c r="K294" s="1550">
        <v>10.052219321148826</v>
      </c>
      <c r="L294" s="1551">
        <v>0.12973870099378715</v>
      </c>
    </row>
    <row r="295" spans="1:12" ht="15">
      <c r="A295" s="1511" t="s">
        <v>89</v>
      </c>
      <c r="B295" s="1542" t="s">
        <v>28</v>
      </c>
      <c r="C295" s="1520">
        <v>19221.093137254902</v>
      </c>
      <c r="D295" s="1520">
        <v>19833.119607843135</v>
      </c>
      <c r="E295" s="1521">
        <v>19605.514999999999</v>
      </c>
      <c r="F295" s="1521">
        <v>20229.781999999999</v>
      </c>
      <c r="G295" s="1522">
        <v>-3.0858810045506169</v>
      </c>
      <c r="H295" s="1523">
        <v>241.3</v>
      </c>
      <c r="I295" s="1523">
        <v>5.6479859894921214</v>
      </c>
      <c r="J295" s="1543">
        <v>-31.818181818181817</v>
      </c>
      <c r="K295" s="1543">
        <v>1.3054830287206265</v>
      </c>
      <c r="L295" s="1544">
        <v>-0.39994332786852071</v>
      </c>
    </row>
    <row r="296" spans="1:12" ht="15">
      <c r="A296" s="1511" t="s">
        <v>89</v>
      </c>
      <c r="B296" s="1542" t="s">
        <v>29</v>
      </c>
      <c r="C296" s="1520">
        <v>20626.273529411763</v>
      </c>
      <c r="D296" s="1520">
        <v>20984.256862745096</v>
      </c>
      <c r="E296" s="1521">
        <v>21038.798999999999</v>
      </c>
      <c r="F296" s="1521">
        <v>21403.941999999999</v>
      </c>
      <c r="G296" s="1522">
        <v>-1.7059614532687486</v>
      </c>
      <c r="H296" s="1523">
        <v>282.10000000000002</v>
      </c>
      <c r="I296" s="1523">
        <v>0.28439388553146511</v>
      </c>
      <c r="J296" s="1523">
        <v>-7.9787234042553195</v>
      </c>
      <c r="K296" s="1523">
        <v>7.5282854656222806</v>
      </c>
      <c r="L296" s="1524">
        <v>0.24146376019592442</v>
      </c>
    </row>
    <row r="297" spans="1:12" ht="15.75" thickBot="1">
      <c r="A297" s="1578" t="s">
        <v>89</v>
      </c>
      <c r="B297" s="1579" t="s">
        <v>32</v>
      </c>
      <c r="C297" s="1528">
        <v>11637.179411764706</v>
      </c>
      <c r="D297" s="1528">
        <v>11637.179411764706</v>
      </c>
      <c r="E297" s="1529">
        <v>11869.923000000001</v>
      </c>
      <c r="F297" s="1529">
        <v>12042.790999999999</v>
      </c>
      <c r="G297" s="1530">
        <v>-1.435447978794937</v>
      </c>
      <c r="H297" s="1531">
        <v>307.89999999999998</v>
      </c>
      <c r="I297" s="1531">
        <v>-0.54909560723515671</v>
      </c>
      <c r="J297" s="1531">
        <v>16.666666666666664</v>
      </c>
      <c r="K297" s="1531">
        <v>2.5454545454545454</v>
      </c>
      <c r="L297" s="1532">
        <v>0.57662763815347895</v>
      </c>
    </row>
    <row r="298" spans="1:12">
      <c r="G298" s="1583"/>
      <c r="H298" s="1583"/>
      <c r="I298" s="1583"/>
      <c r="J298" s="1583"/>
      <c r="K298" s="1583"/>
      <c r="L298" s="1583"/>
    </row>
    <row r="299" spans="1:12">
      <c r="G299" s="1583"/>
      <c r="H299" s="1583"/>
      <c r="I299" s="1583"/>
      <c r="J299" s="1583"/>
      <c r="K299" s="1583"/>
      <c r="L299" s="1583"/>
    </row>
    <row r="300" spans="1:12">
      <c r="G300" s="1583"/>
      <c r="H300" s="1583"/>
      <c r="I300" s="1583"/>
      <c r="J300" s="1583"/>
      <c r="K300" s="1583"/>
      <c r="L300" s="1583"/>
    </row>
    <row r="301" spans="1:12">
      <c r="G301" s="1583"/>
      <c r="H301" s="1583"/>
      <c r="I301" s="1583"/>
      <c r="J301" s="1583"/>
      <c r="K301" s="1583"/>
      <c r="L301" s="1583"/>
    </row>
    <row r="302" spans="1:12">
      <c r="G302" s="1583"/>
      <c r="H302" s="1583"/>
      <c r="I302" s="1583"/>
      <c r="J302" s="1583"/>
      <c r="K302" s="1583"/>
      <c r="L302" s="1583"/>
    </row>
    <row r="303" spans="1:12">
      <c r="G303" s="1583"/>
      <c r="H303" s="1583"/>
      <c r="I303" s="1583"/>
      <c r="J303" s="1583"/>
      <c r="K303" s="1583"/>
      <c r="L303" s="1583"/>
    </row>
    <row r="304" spans="1:12">
      <c r="G304" s="1583"/>
      <c r="H304" s="1583"/>
      <c r="I304" s="1583"/>
      <c r="J304" s="1583"/>
      <c r="K304" s="1583"/>
      <c r="L304" s="1583"/>
    </row>
    <row r="305" spans="7:12">
      <c r="G305" s="1583"/>
      <c r="H305" s="1583"/>
      <c r="I305" s="1583"/>
      <c r="J305" s="1583"/>
      <c r="K305" s="1583"/>
      <c r="L305" s="1583"/>
    </row>
    <row r="306" spans="7:12">
      <c r="G306" s="1583"/>
      <c r="H306" s="1583"/>
      <c r="I306" s="1583"/>
      <c r="J306" s="1583"/>
      <c r="K306" s="1583"/>
      <c r="L306" s="1583"/>
    </row>
    <row r="307" spans="7:12">
      <c r="G307" s="1583"/>
      <c r="H307" s="1583"/>
      <c r="I307" s="1583"/>
      <c r="J307" s="1583"/>
      <c r="K307" s="1583"/>
      <c r="L307" s="1583"/>
    </row>
    <row r="308" spans="7:12">
      <c r="G308" s="1583"/>
      <c r="H308" s="1583"/>
      <c r="I308" s="1583"/>
      <c r="J308" s="1583"/>
      <c r="K308" s="1583"/>
      <c r="L308" s="1583"/>
    </row>
    <row r="309" spans="7:12">
      <c r="G309" s="1583"/>
      <c r="H309" s="1583"/>
      <c r="I309" s="1583"/>
      <c r="J309" s="1583"/>
      <c r="K309" s="1583"/>
      <c r="L309" s="1583"/>
    </row>
    <row r="310" spans="7:12">
      <c r="G310" s="1583"/>
      <c r="H310" s="1583"/>
      <c r="I310" s="1583"/>
      <c r="J310" s="1583"/>
      <c r="K310" s="1583"/>
      <c r="L310" s="1583"/>
    </row>
    <row r="311" spans="7:12">
      <c r="G311" s="1583"/>
      <c r="H311" s="1583"/>
      <c r="I311" s="1583"/>
      <c r="J311" s="1583"/>
      <c r="K311" s="1583"/>
      <c r="L311" s="1583"/>
    </row>
    <row r="312" spans="7:12">
      <c r="G312" s="1583"/>
      <c r="H312" s="1583"/>
      <c r="I312" s="1583"/>
      <c r="J312" s="1583"/>
      <c r="K312" s="1583"/>
      <c r="L312" s="1583"/>
    </row>
    <row r="313" spans="7:12">
      <c r="G313" s="1583"/>
      <c r="H313" s="1583"/>
      <c r="I313" s="1583"/>
      <c r="J313" s="1583"/>
      <c r="K313" s="1583"/>
      <c r="L313" s="1583"/>
    </row>
    <row r="314" spans="7:12">
      <c r="G314" s="1583"/>
      <c r="H314" s="1583"/>
      <c r="I314" s="1583"/>
      <c r="J314" s="1583"/>
      <c r="K314" s="1583"/>
      <c r="L314" s="1583"/>
    </row>
    <row r="315" spans="7:12">
      <c r="G315" s="1583"/>
      <c r="H315" s="1583"/>
      <c r="I315" s="1583"/>
      <c r="J315" s="1583"/>
      <c r="K315" s="1583"/>
      <c r="L315" s="1583"/>
    </row>
    <row r="316" spans="7:12">
      <c r="G316" s="1583"/>
      <c r="H316" s="1583"/>
      <c r="I316" s="1583"/>
      <c r="J316" s="1583"/>
      <c r="K316" s="1583"/>
      <c r="L316" s="1583"/>
    </row>
    <row r="317" spans="7:12">
      <c r="G317" s="1583"/>
      <c r="H317" s="1583"/>
      <c r="I317" s="1583"/>
      <c r="J317" s="1583"/>
      <c r="K317" s="1583"/>
      <c r="L317" s="1583"/>
    </row>
    <row r="318" spans="7:12">
      <c r="G318" s="1583"/>
      <c r="H318" s="1583"/>
      <c r="I318" s="1583"/>
      <c r="J318" s="1583"/>
      <c r="K318" s="1583"/>
      <c r="L318" s="1583"/>
    </row>
    <row r="319" spans="7:12">
      <c r="G319" s="1583"/>
      <c r="H319" s="1583"/>
      <c r="I319" s="1583"/>
      <c r="J319" s="1583"/>
      <c r="K319" s="1583"/>
      <c r="L319" s="1583"/>
    </row>
    <row r="320" spans="7:12">
      <c r="G320" s="1583"/>
      <c r="H320" s="1583"/>
      <c r="I320" s="1583"/>
      <c r="J320" s="1583"/>
      <c r="K320" s="1583"/>
      <c r="L320" s="1583"/>
    </row>
    <row r="321" spans="7:12">
      <c r="G321" s="1583"/>
      <c r="H321" s="1583"/>
      <c r="I321" s="1583"/>
      <c r="J321" s="1583"/>
      <c r="K321" s="1583"/>
      <c r="L321" s="1583"/>
    </row>
    <row r="322" spans="7:12">
      <c r="G322" s="1583"/>
      <c r="H322" s="1583"/>
      <c r="I322" s="1583"/>
      <c r="J322" s="1583"/>
      <c r="K322" s="1583"/>
      <c r="L322" s="1583"/>
    </row>
    <row r="323" spans="7:12">
      <c r="G323" s="1583"/>
      <c r="H323" s="1583"/>
      <c r="I323" s="1583"/>
      <c r="J323" s="1583"/>
      <c r="K323" s="1583"/>
      <c r="L323" s="1583"/>
    </row>
    <row r="324" spans="7:12">
      <c r="G324" s="1583"/>
      <c r="H324" s="1583"/>
      <c r="I324" s="1583"/>
      <c r="J324" s="1583"/>
      <c r="K324" s="1583"/>
      <c r="L324" s="1583"/>
    </row>
    <row r="325" spans="7:12">
      <c r="G325" s="1583"/>
      <c r="H325" s="1583"/>
      <c r="I325" s="1583"/>
      <c r="J325" s="1583"/>
      <c r="K325" s="1583"/>
      <c r="L325" s="1583"/>
    </row>
    <row r="326" spans="7:12">
      <c r="G326" s="1583"/>
      <c r="H326" s="1583"/>
      <c r="I326" s="1583"/>
      <c r="J326" s="1583"/>
      <c r="K326" s="1583"/>
      <c r="L326" s="1583"/>
    </row>
    <row r="327" spans="7:12">
      <c r="G327" s="1583"/>
      <c r="H327" s="1583"/>
      <c r="I327" s="1583"/>
      <c r="J327" s="1583"/>
      <c r="K327" s="1583"/>
      <c r="L327" s="1583"/>
    </row>
    <row r="328" spans="7:12">
      <c r="G328" s="1583"/>
      <c r="H328" s="1583"/>
      <c r="I328" s="1583"/>
      <c r="J328" s="1583"/>
      <c r="K328" s="1583"/>
      <c r="L328" s="1583"/>
    </row>
    <row r="329" spans="7:12">
      <c r="G329" s="1583"/>
      <c r="H329" s="1583"/>
      <c r="I329" s="1583"/>
      <c r="J329" s="1583"/>
      <c r="K329" s="1583"/>
      <c r="L329" s="1583"/>
    </row>
    <row r="330" spans="7:12">
      <c r="G330" s="1583"/>
      <c r="H330" s="1583"/>
      <c r="I330" s="1583"/>
      <c r="J330" s="1583"/>
      <c r="K330" s="1583"/>
      <c r="L330" s="1583"/>
    </row>
    <row r="331" spans="7:12">
      <c r="G331" s="1583"/>
      <c r="H331" s="1583"/>
      <c r="I331" s="1583"/>
      <c r="J331" s="1583"/>
      <c r="K331" s="1583"/>
      <c r="L331" s="1583"/>
    </row>
    <row r="332" spans="7:12">
      <c r="G332" s="1583"/>
      <c r="H332" s="1583"/>
      <c r="I332" s="1583"/>
      <c r="J332" s="1583"/>
      <c r="K332" s="1583"/>
      <c r="L332" s="1583"/>
    </row>
    <row r="333" spans="7:12">
      <c r="G333" s="1583"/>
      <c r="H333" s="1583"/>
      <c r="I333" s="1583"/>
      <c r="J333" s="1583"/>
      <c r="K333" s="1583"/>
      <c r="L333" s="1583"/>
    </row>
    <row r="334" spans="7:12">
      <c r="G334" s="1583"/>
      <c r="H334" s="1583"/>
      <c r="I334" s="1583"/>
      <c r="J334" s="1583"/>
      <c r="K334" s="1583"/>
      <c r="L334" s="1583"/>
    </row>
    <row r="335" spans="7:12">
      <c r="G335" s="1583"/>
      <c r="H335" s="1583"/>
      <c r="I335" s="1583"/>
      <c r="J335" s="1583"/>
      <c r="K335" s="1583"/>
      <c r="L335" s="1583"/>
    </row>
    <row r="336" spans="7:12">
      <c r="G336" s="1583"/>
      <c r="H336" s="1583"/>
      <c r="I336" s="1583"/>
      <c r="J336" s="1583"/>
      <c r="K336" s="1583"/>
      <c r="L336" s="1583"/>
    </row>
    <row r="337" spans="7:12">
      <c r="G337" s="1583"/>
      <c r="H337" s="1583"/>
      <c r="I337" s="1583"/>
      <c r="J337" s="1583"/>
      <c r="K337" s="1583"/>
      <c r="L337" s="1583"/>
    </row>
    <row r="338" spans="7:12">
      <c r="G338" s="1583"/>
      <c r="H338" s="1583"/>
      <c r="I338" s="1583"/>
      <c r="J338" s="1583"/>
      <c r="K338" s="1583"/>
      <c r="L338" s="1583"/>
    </row>
    <row r="339" spans="7:12">
      <c r="G339" s="1583"/>
      <c r="H339" s="1583"/>
      <c r="I339" s="1583"/>
      <c r="J339" s="1583"/>
      <c r="K339" s="1583"/>
      <c r="L339" s="1583"/>
    </row>
    <row r="340" spans="7:12">
      <c r="G340" s="1583"/>
      <c r="H340" s="1583"/>
      <c r="I340" s="1583"/>
      <c r="J340" s="1583"/>
      <c r="K340" s="1583"/>
      <c r="L340" s="1583"/>
    </row>
    <row r="341" spans="7:12">
      <c r="G341" s="1583"/>
      <c r="H341" s="1583"/>
      <c r="I341" s="1583"/>
      <c r="J341" s="1583"/>
      <c r="K341" s="1583"/>
      <c r="L341" s="1583"/>
    </row>
    <row r="342" spans="7:12">
      <c r="G342" s="1583"/>
      <c r="H342" s="1583"/>
      <c r="I342" s="1583"/>
      <c r="J342" s="1583"/>
      <c r="K342" s="1583"/>
      <c r="L342" s="1583"/>
    </row>
    <row r="343" spans="7:12">
      <c r="G343" s="1583"/>
      <c r="H343" s="1583"/>
      <c r="I343" s="1583"/>
      <c r="J343" s="1583"/>
      <c r="K343" s="1583"/>
      <c r="L343" s="1583"/>
    </row>
    <row r="344" spans="7:12">
      <c r="G344" s="1583"/>
      <c r="H344" s="1583"/>
      <c r="I344" s="1583"/>
      <c r="J344" s="1583"/>
      <c r="K344" s="1583"/>
      <c r="L344" s="1583"/>
    </row>
    <row r="345" spans="7:12">
      <c r="G345" s="1583"/>
      <c r="H345" s="1583"/>
      <c r="I345" s="1583"/>
      <c r="J345" s="1583"/>
      <c r="K345" s="1583"/>
      <c r="L345" s="1583"/>
    </row>
    <row r="346" spans="7:12">
      <c r="G346" s="1583"/>
      <c r="H346" s="1583"/>
      <c r="I346" s="1583"/>
      <c r="J346" s="1583"/>
      <c r="K346" s="1583"/>
      <c r="L346" s="1583"/>
    </row>
    <row r="347" spans="7:12">
      <c r="G347" s="1583"/>
      <c r="H347" s="1583"/>
      <c r="I347" s="1583"/>
      <c r="J347" s="1583"/>
      <c r="K347" s="1583"/>
      <c r="L347" s="1583"/>
    </row>
    <row r="348" spans="7:12">
      <c r="G348" s="1583"/>
      <c r="H348" s="1583"/>
      <c r="I348" s="1583"/>
      <c r="J348" s="1583"/>
      <c r="K348" s="1583"/>
      <c r="L348" s="1583"/>
    </row>
    <row r="349" spans="7:12">
      <c r="G349" s="1583"/>
      <c r="H349" s="1583"/>
      <c r="I349" s="1583"/>
      <c r="J349" s="1583"/>
      <c r="K349" s="1583"/>
      <c r="L349" s="1583"/>
    </row>
    <row r="350" spans="7:12">
      <c r="G350" s="1583"/>
      <c r="H350" s="1583"/>
      <c r="I350" s="1583"/>
      <c r="J350" s="1583"/>
      <c r="K350" s="1583"/>
      <c r="L350" s="1583"/>
    </row>
    <row r="351" spans="7:12">
      <c r="G351" s="1583"/>
      <c r="H351" s="1583"/>
      <c r="I351" s="1583"/>
      <c r="J351" s="1583"/>
      <c r="K351" s="1583"/>
      <c r="L351" s="1583"/>
    </row>
    <row r="352" spans="7:12">
      <c r="G352" s="1583"/>
      <c r="H352" s="1583"/>
      <c r="I352" s="1583"/>
      <c r="J352" s="1583"/>
      <c r="K352" s="1583"/>
      <c r="L352" s="1583"/>
    </row>
    <row r="353" spans="7:12">
      <c r="G353" s="1583"/>
      <c r="H353" s="1583"/>
      <c r="I353" s="1583"/>
      <c r="J353" s="1583"/>
      <c r="K353" s="1583"/>
      <c r="L353" s="1583"/>
    </row>
    <row r="354" spans="7:12">
      <c r="G354" s="1583"/>
      <c r="H354" s="1583"/>
      <c r="I354" s="1583"/>
      <c r="J354" s="1583"/>
      <c r="K354" s="1583"/>
      <c r="L354" s="1583"/>
    </row>
    <row r="355" spans="7:12">
      <c r="G355" s="1583"/>
      <c r="H355" s="1583"/>
      <c r="I355" s="1583"/>
      <c r="J355" s="1583"/>
      <c r="K355" s="1583"/>
      <c r="L355" s="1583"/>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K29" sqref="K29"/>
    </sheetView>
  </sheetViews>
  <sheetFormatPr defaultRowHeight="15.75"/>
  <cols>
    <col min="1" max="1" width="36" style="1122" customWidth="1"/>
    <col min="2" max="2" width="11.28515625" style="1122" bestFit="1" customWidth="1"/>
    <col min="3" max="3" width="11.42578125" style="1122" customWidth="1"/>
    <col min="4" max="4" width="13.42578125" style="1122" customWidth="1"/>
    <col min="5" max="5" width="11.28515625" style="1122" bestFit="1" customWidth="1"/>
    <col min="6" max="6" width="11.42578125" style="1122" customWidth="1"/>
    <col min="7" max="7" width="12.140625" style="1122" customWidth="1"/>
    <col min="8" max="8" width="10.85546875" style="1122" bestFit="1" customWidth="1"/>
    <col min="9" max="9" width="13.28515625" style="1122" customWidth="1"/>
    <col min="10" max="16384" width="9.140625" style="1122"/>
  </cols>
  <sheetData>
    <row r="1" spans="1:18" ht="40.5" customHeight="1" thickBot="1">
      <c r="A1" s="1620" t="s">
        <v>408</v>
      </c>
      <c r="B1" s="1620"/>
      <c r="C1" s="1620"/>
      <c r="D1" s="1620"/>
      <c r="E1" s="1620"/>
      <c r="F1" s="1620"/>
      <c r="G1" s="1620"/>
      <c r="H1" s="1620"/>
    </row>
    <row r="2" spans="1:18" ht="45">
      <c r="A2" s="1283" t="s">
        <v>99</v>
      </c>
      <c r="B2" s="1264" t="s">
        <v>5</v>
      </c>
      <c r="C2" s="1341"/>
      <c r="D2" s="1343" t="s">
        <v>100</v>
      </c>
      <c r="E2" s="1621" t="s">
        <v>101</v>
      </c>
      <c r="F2" s="1622"/>
      <c r="G2" s="1623"/>
      <c r="H2" s="1284" t="s">
        <v>102</v>
      </c>
    </row>
    <row r="3" spans="1:18" ht="45.75" thickBot="1">
      <c r="A3" s="1266"/>
      <c r="B3" s="1285" t="s">
        <v>517</v>
      </c>
      <c r="C3" s="1342">
        <v>44892</v>
      </c>
      <c r="D3" s="1344" t="s">
        <v>50</v>
      </c>
      <c r="E3" s="1285" t="s">
        <v>517</v>
      </c>
      <c r="F3" s="1285">
        <v>44892</v>
      </c>
      <c r="G3" s="1286" t="s">
        <v>103</v>
      </c>
      <c r="H3" s="1287" t="s">
        <v>104</v>
      </c>
    </row>
    <row r="4" spans="1:18" ht="16.5" thickBot="1">
      <c r="A4" s="1288" t="s">
        <v>4</v>
      </c>
      <c r="B4" s="1289"/>
      <c r="C4" s="1289"/>
      <c r="D4" s="1352"/>
      <c r="E4" s="1290"/>
      <c r="F4" s="1290"/>
      <c r="G4" s="1291"/>
      <c r="H4" s="1292"/>
    </row>
    <row r="5" spans="1:18">
      <c r="A5" s="1293" t="s">
        <v>251</v>
      </c>
      <c r="B5" s="1240">
        <v>21779.655778819433</v>
      </c>
      <c r="C5" s="1350">
        <v>22172.458895332646</v>
      </c>
      <c r="D5" s="1347">
        <v>-1.7715812141877434</v>
      </c>
      <c r="E5" s="1241">
        <v>100</v>
      </c>
      <c r="F5" s="1242">
        <v>100</v>
      </c>
      <c r="G5" s="1243" t="s">
        <v>73</v>
      </c>
      <c r="H5" s="1244">
        <v>-1.9301319197999469</v>
      </c>
    </row>
    <row r="6" spans="1:18">
      <c r="A6" s="1272" t="s">
        <v>105</v>
      </c>
      <c r="B6" s="1294">
        <v>19181.437999999998</v>
      </c>
      <c r="C6" s="1346">
        <v>19037.542000000001</v>
      </c>
      <c r="D6" s="1348">
        <v>0.75585388071630777</v>
      </c>
      <c r="E6" s="1295">
        <v>16.555715027330749</v>
      </c>
      <c r="F6" s="1296">
        <v>12.724795232319602</v>
      </c>
      <c r="G6" s="1297">
        <v>30.105944536388492</v>
      </c>
      <c r="H6" s="1298">
        <v>27.594728171334431</v>
      </c>
    </row>
    <row r="7" spans="1:18">
      <c r="A7" s="1272" t="s">
        <v>106</v>
      </c>
      <c r="B7" s="1294">
        <v>26308.848000000002</v>
      </c>
      <c r="C7" s="1346">
        <v>26458.798999999999</v>
      </c>
      <c r="D7" s="1348">
        <v>-0.56673396249012398</v>
      </c>
      <c r="E7" s="1295">
        <v>11.034598589183741</v>
      </c>
      <c r="F7" s="1296">
        <v>14.103888714193729</v>
      </c>
      <c r="G7" s="1297">
        <v>-21.762013209315437</v>
      </c>
      <c r="H7" s="1298">
        <v>-23.272109565771316</v>
      </c>
    </row>
    <row r="8" spans="1:18" ht="16.5" thickBot="1">
      <c r="A8" s="1274" t="s">
        <v>107</v>
      </c>
      <c r="B8" s="1299">
        <v>21683.502</v>
      </c>
      <c r="C8" s="1351">
        <v>21891.435000000001</v>
      </c>
      <c r="D8" s="1349">
        <v>-0.94983723086221117</v>
      </c>
      <c r="E8" s="1300">
        <v>72.409686383485507</v>
      </c>
      <c r="F8" s="1301">
        <v>73.171316053486663</v>
      </c>
      <c r="G8" s="1302">
        <v>-1.0408855697558057</v>
      </c>
      <c r="H8" s="1303">
        <v>-2.950927024925309</v>
      </c>
    </row>
    <row r="9" spans="1:18">
      <c r="A9" s="1304" t="s">
        <v>252</v>
      </c>
      <c r="B9" s="1245">
        <v>18267.237909581574</v>
      </c>
      <c r="C9" s="1345">
        <v>18409.127003712281</v>
      </c>
      <c r="D9" s="1347">
        <v>-0.77075406184168682</v>
      </c>
      <c r="E9" s="1246">
        <v>100</v>
      </c>
      <c r="F9" s="1247">
        <v>100</v>
      </c>
      <c r="G9" s="1248" t="s">
        <v>73</v>
      </c>
      <c r="H9" s="1249">
        <v>-13.289653203033284</v>
      </c>
    </row>
    <row r="10" spans="1:18">
      <c r="A10" s="1272" t="s">
        <v>105</v>
      </c>
      <c r="B10" s="1294">
        <v>17304.82</v>
      </c>
      <c r="C10" s="1346">
        <v>17225.011999999999</v>
      </c>
      <c r="D10" s="1348">
        <v>0.46332623745052204</v>
      </c>
      <c r="E10" s="1295">
        <v>5.2070183142140998</v>
      </c>
      <c r="F10" s="1296">
        <v>4.2326363549830255</v>
      </c>
      <c r="G10" s="1297">
        <v>23.020686813407622</v>
      </c>
      <c r="H10" s="1298">
        <v>6.6716641679160453</v>
      </c>
    </row>
    <row r="11" spans="1:18">
      <c r="A11" s="1272" t="s">
        <v>106</v>
      </c>
      <c r="B11" s="1294" t="s">
        <v>200</v>
      </c>
      <c r="C11" s="1346" t="s">
        <v>200</v>
      </c>
      <c r="D11" s="1348" t="s">
        <v>73</v>
      </c>
      <c r="E11" s="1295">
        <v>0.51228570905830906</v>
      </c>
      <c r="F11" s="1296">
        <v>0.47276073230320154</v>
      </c>
      <c r="G11" s="1297" t="s">
        <v>73</v>
      </c>
      <c r="H11" s="1298" t="s">
        <v>73</v>
      </c>
    </row>
    <row r="12" spans="1:18" ht="16.5" thickBot="1">
      <c r="A12" s="1305" t="s">
        <v>107</v>
      </c>
      <c r="B12" s="1294">
        <v>18253.184000000001</v>
      </c>
      <c r="C12" s="1346">
        <v>18400.552</v>
      </c>
      <c r="D12" s="1349">
        <v>-0.80088901680774893</v>
      </c>
      <c r="E12" s="1295">
        <v>94.280695976727586</v>
      </c>
      <c r="F12" s="1296">
        <v>95.294602912713771</v>
      </c>
      <c r="G12" s="1297">
        <v>-1.0639709962534658</v>
      </c>
      <c r="H12" s="1298">
        <v>-14.212226143703804</v>
      </c>
      <c r="P12" s="1004"/>
      <c r="Q12" s="1004"/>
      <c r="R12" s="1004"/>
    </row>
    <row r="13" spans="1:18" ht="16.5" thickBot="1">
      <c r="A13" s="1288" t="s">
        <v>108</v>
      </c>
      <c r="B13" s="1306"/>
      <c r="C13" s="1306"/>
      <c r="D13" s="1353"/>
      <c r="E13" s="1307"/>
      <c r="F13" s="1307"/>
      <c r="G13" s="1308"/>
      <c r="H13" s="1309"/>
      <c r="P13" s="1004"/>
      <c r="Q13" s="1004"/>
      <c r="R13" s="1004"/>
    </row>
    <row r="14" spans="1:18">
      <c r="A14" s="1293" t="s">
        <v>251</v>
      </c>
      <c r="B14" s="1240">
        <v>21257.375321171003</v>
      </c>
      <c r="C14" s="1350">
        <v>21725.971755303501</v>
      </c>
      <c r="D14" s="1347">
        <v>-2.156849136187013</v>
      </c>
      <c r="E14" s="1241">
        <v>100</v>
      </c>
      <c r="F14" s="1242">
        <v>100</v>
      </c>
      <c r="G14" s="1243" t="s">
        <v>73</v>
      </c>
      <c r="H14" s="1244">
        <v>-18.411272839888511</v>
      </c>
      <c r="P14" s="1004"/>
      <c r="Q14" s="1004"/>
      <c r="R14" s="1004"/>
    </row>
    <row r="15" spans="1:18">
      <c r="A15" s="1272" t="s">
        <v>105</v>
      </c>
      <c r="B15" s="1294">
        <v>19152.241999999998</v>
      </c>
      <c r="C15" s="1346">
        <v>19188.253000000001</v>
      </c>
      <c r="D15" s="1348">
        <v>-0.18767211376670007</v>
      </c>
      <c r="E15" s="1295">
        <v>5.8312772822167398</v>
      </c>
      <c r="F15" s="1296">
        <v>6.2209662434190154</v>
      </c>
      <c r="G15" s="1297">
        <v>-6.264122741616168</v>
      </c>
      <c r="H15" s="1298">
        <v>-23.522090852520229</v>
      </c>
    </row>
    <row r="16" spans="1:18">
      <c r="A16" s="1272" t="s">
        <v>106</v>
      </c>
      <c r="B16" s="1294" t="s">
        <v>73</v>
      </c>
      <c r="C16" s="1346" t="s">
        <v>200</v>
      </c>
      <c r="D16" s="1348" t="s">
        <v>73</v>
      </c>
      <c r="E16" s="1295">
        <v>0</v>
      </c>
      <c r="F16" s="1296">
        <v>0.97940538866522142</v>
      </c>
      <c r="G16" s="1297" t="s">
        <v>73</v>
      </c>
      <c r="H16" s="1298" t="s">
        <v>73</v>
      </c>
    </row>
    <row r="17" spans="1:13" ht="16.5" thickBot="1">
      <c r="A17" s="1274" t="s">
        <v>107</v>
      </c>
      <c r="B17" s="1299">
        <v>21387.733</v>
      </c>
      <c r="C17" s="1351">
        <v>21861.221000000001</v>
      </c>
      <c r="D17" s="1349">
        <v>-2.1658808535900222</v>
      </c>
      <c r="E17" s="1300">
        <v>94.168722717783254</v>
      </c>
      <c r="F17" s="1301">
        <v>92.799628367915759</v>
      </c>
      <c r="G17" s="1302">
        <v>1.4753230955188197</v>
      </c>
      <c r="H17" s="1303">
        <v>-17.20757550475555</v>
      </c>
    </row>
    <row r="18" spans="1:13">
      <c r="A18" s="1304" t="s">
        <v>252</v>
      </c>
      <c r="B18" s="1245">
        <v>17296.607046636578</v>
      </c>
      <c r="C18" s="1345">
        <v>17660.639068483164</v>
      </c>
      <c r="D18" s="1354">
        <v>-2.0612618854559481</v>
      </c>
      <c r="E18" s="1246">
        <v>100</v>
      </c>
      <c r="F18" s="1247">
        <v>100</v>
      </c>
      <c r="G18" s="1248" t="s">
        <v>73</v>
      </c>
      <c r="H18" s="1249">
        <v>-15.195698728755636</v>
      </c>
    </row>
    <row r="19" spans="1:13">
      <c r="A19" s="1272" t="s">
        <v>105</v>
      </c>
      <c r="B19" s="1294" t="s">
        <v>200</v>
      </c>
      <c r="C19" s="1346" t="s">
        <v>200</v>
      </c>
      <c r="D19" s="1348" t="s">
        <v>73</v>
      </c>
      <c r="E19" s="1295">
        <v>0.42983021706425961</v>
      </c>
      <c r="F19" s="1296">
        <v>0.95685059461429811</v>
      </c>
      <c r="G19" s="1297" t="s">
        <v>73</v>
      </c>
      <c r="H19" s="1298" t="s">
        <v>73</v>
      </c>
    </row>
    <row r="20" spans="1:13">
      <c r="A20" s="1272" t="s">
        <v>106</v>
      </c>
      <c r="B20" s="1294" t="s">
        <v>73</v>
      </c>
      <c r="C20" s="1346" t="s">
        <v>73</v>
      </c>
      <c r="D20" s="1348" t="s">
        <v>73</v>
      </c>
      <c r="E20" s="1295">
        <v>0</v>
      </c>
      <c r="F20" s="1296">
        <v>0</v>
      </c>
      <c r="G20" s="1297" t="s">
        <v>73</v>
      </c>
      <c r="H20" s="1298" t="s">
        <v>73</v>
      </c>
    </row>
    <row r="21" spans="1:13" ht="16.5" thickBot="1">
      <c r="A21" s="1305" t="s">
        <v>107</v>
      </c>
      <c r="B21" s="1294">
        <v>17302.635999999999</v>
      </c>
      <c r="C21" s="1346">
        <v>17680.027999999998</v>
      </c>
      <c r="D21" s="1349">
        <v>-2.1345667552110204</v>
      </c>
      <c r="E21" s="1295">
        <v>99.570169782935736</v>
      </c>
      <c r="F21" s="1296">
        <v>99.043149405385705</v>
      </c>
      <c r="G21" s="1297">
        <v>0.53211189336571385</v>
      </c>
      <c r="H21" s="1298">
        <v>-14.744444955605655</v>
      </c>
    </row>
    <row r="22" spans="1:13" ht="16.5" thickBot="1">
      <c r="A22" s="1288" t="s">
        <v>109</v>
      </c>
      <c r="B22" s="1306"/>
      <c r="C22" s="1306"/>
      <c r="D22" s="1353"/>
      <c r="E22" s="1307"/>
      <c r="F22" s="1307"/>
      <c r="G22" s="1308"/>
      <c r="H22" s="1309"/>
    </row>
    <row r="23" spans="1:13">
      <c r="A23" s="1293" t="s">
        <v>251</v>
      </c>
      <c r="B23" s="1240">
        <v>22300.200765395213</v>
      </c>
      <c r="C23" s="1355">
        <v>23016.453588027398</v>
      </c>
      <c r="D23" s="1347">
        <v>-3.1119165248149354</v>
      </c>
      <c r="E23" s="1241">
        <v>100</v>
      </c>
      <c r="F23" s="1242">
        <v>100</v>
      </c>
      <c r="G23" s="1243" t="s">
        <v>73</v>
      </c>
      <c r="H23" s="1244">
        <v>9.7536981709538875</v>
      </c>
    </row>
    <row r="24" spans="1:13">
      <c r="A24" s="1272" t="s">
        <v>105</v>
      </c>
      <c r="B24" s="1294">
        <v>19185.169999999998</v>
      </c>
      <c r="C24" s="1346">
        <v>19002.395</v>
      </c>
      <c r="D24" s="1348">
        <v>0.96185244017923965</v>
      </c>
      <c r="E24" s="1295">
        <v>31.915811838130331</v>
      </c>
      <c r="F24" s="1296">
        <v>25.107483786344094</v>
      </c>
      <c r="G24" s="1297">
        <v>27.116727863782479</v>
      </c>
      <c r="H24" s="1298">
        <v>39.515309824408654</v>
      </c>
    </row>
    <row r="25" spans="1:13">
      <c r="A25" s="1272" t="s">
        <v>106</v>
      </c>
      <c r="B25" s="1294">
        <v>26308.848000000002</v>
      </c>
      <c r="C25" s="1346">
        <v>26498.237000000001</v>
      </c>
      <c r="D25" s="1348">
        <v>-0.71472302100701723</v>
      </c>
      <c r="E25" s="1295">
        <v>23.991634299372571</v>
      </c>
      <c r="F25" s="1296">
        <v>33.396487648473368</v>
      </c>
      <c r="G25" s="1297">
        <v>-28.161204998845786</v>
      </c>
      <c r="H25" s="1298">
        <v>-21.154265764782895</v>
      </c>
    </row>
    <row r="26" spans="1:13" ht="16.5" thickBot="1">
      <c r="A26" s="1274" t="s">
        <v>107</v>
      </c>
      <c r="B26" s="1299">
        <v>22373.79</v>
      </c>
      <c r="C26" s="1351">
        <v>22643.01</v>
      </c>
      <c r="D26" s="1349">
        <v>-1.1889762006022941</v>
      </c>
      <c r="E26" s="1300">
        <v>44.092553862497091</v>
      </c>
      <c r="F26" s="1301">
        <v>41.496028565182542</v>
      </c>
      <c r="G26" s="1302">
        <v>6.2572862683374417</v>
      </c>
      <c r="H26" s="1303">
        <v>16.621301255597501</v>
      </c>
      <c r="K26" s="1004"/>
      <c r="L26" s="1004"/>
      <c r="M26" s="1004"/>
    </row>
    <row r="27" spans="1:13">
      <c r="A27" s="1304" t="s">
        <v>252</v>
      </c>
      <c r="B27" s="1245">
        <v>17874.154373403555</v>
      </c>
      <c r="C27" s="1345">
        <v>17621.792846531182</v>
      </c>
      <c r="D27" s="1354">
        <v>1.4320990438952428</v>
      </c>
      <c r="E27" s="1246">
        <v>100</v>
      </c>
      <c r="F27" s="1247">
        <v>100</v>
      </c>
      <c r="G27" s="1248" t="s">
        <v>73</v>
      </c>
      <c r="H27" s="1249">
        <v>-46.776454099509465</v>
      </c>
      <c r="J27" s="1619"/>
      <c r="K27" s="1619"/>
      <c r="L27" s="1619"/>
      <c r="M27" s="1619"/>
    </row>
    <row r="28" spans="1:13">
      <c r="A28" s="1272" t="s">
        <v>105</v>
      </c>
      <c r="B28" s="1294" t="s">
        <v>200</v>
      </c>
      <c r="C28" s="1346" t="s">
        <v>200</v>
      </c>
      <c r="D28" s="1348" t="s">
        <v>73</v>
      </c>
      <c r="E28" s="1295">
        <v>1.3429888084265966</v>
      </c>
      <c r="F28" s="1296">
        <v>1.2824106517168887</v>
      </c>
      <c r="G28" s="1297" t="s">
        <v>73</v>
      </c>
      <c r="H28" s="1298" t="s">
        <v>73</v>
      </c>
    </row>
    <row r="29" spans="1:13">
      <c r="A29" s="1272" t="s">
        <v>106</v>
      </c>
      <c r="B29" s="1294" t="s">
        <v>200</v>
      </c>
      <c r="C29" s="1346" t="s">
        <v>200</v>
      </c>
      <c r="D29" s="1348" t="s">
        <v>73</v>
      </c>
      <c r="E29" s="1295">
        <v>3.6866359447004609</v>
      </c>
      <c r="F29" s="1296">
        <v>2.0882971268395236</v>
      </c>
      <c r="G29" s="1297" t="s">
        <v>73</v>
      </c>
      <c r="H29" s="1298" t="s">
        <v>73</v>
      </c>
    </row>
    <row r="30" spans="1:13" ht="16.5" thickBot="1">
      <c r="A30" s="1305" t="s">
        <v>107</v>
      </c>
      <c r="B30" s="1294">
        <v>17393.081999999999</v>
      </c>
      <c r="C30" s="1346">
        <v>17347.28</v>
      </c>
      <c r="D30" s="1349">
        <v>0.26402986520076743</v>
      </c>
      <c r="E30" s="1295">
        <v>94.970375246872948</v>
      </c>
      <c r="F30" s="1296">
        <v>96.629292221443592</v>
      </c>
      <c r="G30" s="1297">
        <v>-1.716784772436224</v>
      </c>
      <c r="H30" s="1298">
        <v>-47.69018783087968</v>
      </c>
    </row>
    <row r="31" spans="1:13" ht="16.5" thickBot="1">
      <c r="A31" s="1288" t="s">
        <v>110</v>
      </c>
      <c r="B31" s="1306"/>
      <c r="C31" s="1306"/>
      <c r="D31" s="1353"/>
      <c r="E31" s="1307"/>
      <c r="F31" s="1307"/>
      <c r="G31" s="1308"/>
      <c r="H31" s="1309"/>
    </row>
    <row r="32" spans="1:13">
      <c r="A32" s="1293" t="s">
        <v>251</v>
      </c>
      <c r="B32" s="1240">
        <v>21452.771000000001</v>
      </c>
      <c r="C32" s="1350">
        <v>21311.248</v>
      </c>
      <c r="D32" s="1347">
        <v>0.66407654774605895</v>
      </c>
      <c r="E32" s="1241">
        <v>100</v>
      </c>
      <c r="F32" s="1242">
        <v>100</v>
      </c>
      <c r="G32" s="1243" t="s">
        <v>73</v>
      </c>
      <c r="H32" s="1244">
        <v>5.8496853017400792</v>
      </c>
    </row>
    <row r="33" spans="1:8">
      <c r="A33" s="1272" t="s">
        <v>105</v>
      </c>
      <c r="B33" s="1294" t="s">
        <v>73</v>
      </c>
      <c r="C33" s="1346" t="s">
        <v>73</v>
      </c>
      <c r="D33" s="1348" t="s">
        <v>73</v>
      </c>
      <c r="E33" s="1295">
        <v>0</v>
      </c>
      <c r="F33" s="1296">
        <v>0</v>
      </c>
      <c r="G33" s="1297" t="s">
        <v>73</v>
      </c>
      <c r="H33" s="1298" t="s">
        <v>73</v>
      </c>
    </row>
    <row r="34" spans="1:8">
      <c r="A34" s="1272" t="s">
        <v>106</v>
      </c>
      <c r="B34" s="1294" t="s">
        <v>73</v>
      </c>
      <c r="C34" s="1346" t="s">
        <v>73</v>
      </c>
      <c r="D34" s="1348" t="s">
        <v>73</v>
      </c>
      <c r="E34" s="1295">
        <v>0</v>
      </c>
      <c r="F34" s="1296">
        <v>0</v>
      </c>
      <c r="G34" s="1297" t="s">
        <v>73</v>
      </c>
      <c r="H34" s="1298" t="s">
        <v>73</v>
      </c>
    </row>
    <row r="35" spans="1:8" ht="16.5" thickBot="1">
      <c r="A35" s="1274" t="s">
        <v>107</v>
      </c>
      <c r="B35" s="1299">
        <v>21452.771000000001</v>
      </c>
      <c r="C35" s="1351">
        <v>21311.248</v>
      </c>
      <c r="D35" s="1349">
        <v>0.66407654774605895</v>
      </c>
      <c r="E35" s="1300">
        <v>100</v>
      </c>
      <c r="F35" s="1301">
        <v>100</v>
      </c>
      <c r="G35" s="1302">
        <v>0</v>
      </c>
      <c r="H35" s="1303">
        <v>5.8496853017400792</v>
      </c>
    </row>
    <row r="36" spans="1:8">
      <c r="A36" s="1304" t="s">
        <v>252</v>
      </c>
      <c r="B36" s="1245">
        <v>19007.162773497363</v>
      </c>
      <c r="C36" s="1345">
        <v>19440.648276690161</v>
      </c>
      <c r="D36" s="1354">
        <v>-2.2297893415033827</v>
      </c>
      <c r="E36" s="1246">
        <v>100</v>
      </c>
      <c r="F36" s="1247">
        <v>100</v>
      </c>
      <c r="G36" s="1248" t="s">
        <v>73</v>
      </c>
      <c r="H36" s="1249">
        <v>6.0894208897341402</v>
      </c>
    </row>
    <row r="37" spans="1:8">
      <c r="A37" s="1272" t="s">
        <v>105</v>
      </c>
      <c r="B37" s="1294" t="s">
        <v>200</v>
      </c>
      <c r="C37" s="1346" t="s">
        <v>200</v>
      </c>
      <c r="D37" s="1348" t="s">
        <v>73</v>
      </c>
      <c r="E37" s="1295">
        <v>9.3637961335676625</v>
      </c>
      <c r="F37" s="1296">
        <v>8.4834246932915711</v>
      </c>
      <c r="G37" s="1297" t="s">
        <v>73</v>
      </c>
      <c r="H37" s="1298" t="s">
        <v>73</v>
      </c>
    </row>
    <row r="38" spans="1:8">
      <c r="A38" s="1272" t="s">
        <v>106</v>
      </c>
      <c r="B38" s="1294" t="s">
        <v>73</v>
      </c>
      <c r="C38" s="1346" t="s">
        <v>73</v>
      </c>
      <c r="D38" s="1348" t="s">
        <v>73</v>
      </c>
      <c r="E38" s="1295">
        <v>0</v>
      </c>
      <c r="F38" s="1296">
        <v>0</v>
      </c>
      <c r="G38" s="1297" t="s">
        <v>73</v>
      </c>
      <c r="H38" s="1298" t="s">
        <v>73</v>
      </c>
    </row>
    <row r="39" spans="1:8" ht="16.5" thickBot="1">
      <c r="A39" s="1274" t="s">
        <v>107</v>
      </c>
      <c r="B39" s="1299">
        <v>19176.920999999998</v>
      </c>
      <c r="C39" s="1351">
        <v>19630.508000000002</v>
      </c>
      <c r="D39" s="1349">
        <v>-2.3106228325828511</v>
      </c>
      <c r="E39" s="1300">
        <v>90.636203866432339</v>
      </c>
      <c r="F39" s="1301">
        <v>91.516575306708432</v>
      </c>
      <c r="G39" s="1302">
        <v>-0.96198031594344346</v>
      </c>
      <c r="H39" s="1303">
        <v>5.0688615434765003</v>
      </c>
    </row>
    <row r="40" spans="1:8" ht="14.25" customHeight="1">
      <c r="A40" s="1275" t="s">
        <v>253</v>
      </c>
      <c r="B40" s="1261"/>
      <c r="C40" s="1275"/>
      <c r="D40" s="1261"/>
      <c r="E40" s="1275"/>
      <c r="F40" s="1275"/>
      <c r="G40" s="1275"/>
      <c r="H40" s="1275"/>
    </row>
    <row r="41" spans="1:8" ht="5.25" customHeight="1">
      <c r="A41" s="1624"/>
      <c r="B41" s="1624"/>
      <c r="C41" s="1624"/>
      <c r="D41" s="1624"/>
      <c r="E41" s="1275"/>
      <c r="F41" s="1275"/>
      <c r="G41" s="1275"/>
      <c r="H41" s="1275"/>
    </row>
    <row r="42" spans="1:8">
      <c r="A42" s="1310" t="s">
        <v>41</v>
      </c>
      <c r="B42" s="1275"/>
      <c r="C42" s="1275"/>
      <c r="D42" s="1275"/>
      <c r="E42" s="1275"/>
      <c r="F42" s="1275"/>
      <c r="G42" s="1275"/>
      <c r="H42" s="1275"/>
    </row>
    <row r="43" spans="1:8">
      <c r="A43" s="1311" t="s">
        <v>70</v>
      </c>
      <c r="B43" s="1625" t="s">
        <v>42</v>
      </c>
      <c r="C43" s="1626"/>
      <c r="D43" s="1626"/>
      <c r="E43" s="1626"/>
      <c r="F43" s="1626"/>
      <c r="G43" s="1626"/>
      <c r="H43" s="1627"/>
    </row>
    <row r="44" spans="1:8">
      <c r="A44" s="1311" t="s">
        <v>43</v>
      </c>
      <c r="B44" s="1625" t="s">
        <v>44</v>
      </c>
      <c r="C44" s="1626"/>
      <c r="D44" s="1626"/>
      <c r="E44" s="1626"/>
      <c r="F44" s="1626"/>
      <c r="G44" s="1626"/>
      <c r="H44" s="1627"/>
    </row>
    <row r="45" spans="1:8">
      <c r="A45" s="1311" t="s">
        <v>45</v>
      </c>
      <c r="B45" s="1625" t="s">
        <v>46</v>
      </c>
      <c r="C45" s="1626"/>
      <c r="D45" s="1626"/>
      <c r="E45" s="1626"/>
      <c r="F45" s="1626"/>
      <c r="G45" s="1626"/>
      <c r="H45" s="1627"/>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H34" sqref="H34"/>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9" t="s">
        <v>513</v>
      </c>
      <c r="B2" s="1130"/>
      <c r="C2" s="1130"/>
      <c r="D2" s="1130"/>
      <c r="E2" s="1130"/>
      <c r="F2" s="1131"/>
      <c r="G2" s="1131"/>
      <c r="H2" s="1131"/>
      <c r="I2" s="1132"/>
    </row>
    <row r="3" spans="1:9" ht="18" customHeight="1">
      <c r="A3"/>
      <c r="B3"/>
      <c r="C3"/>
      <c r="D3"/>
      <c r="E3"/>
      <c r="G3"/>
      <c r="H3"/>
    </row>
    <row r="4" spans="1:9" ht="18" customHeight="1" thickBot="1">
      <c r="A4"/>
      <c r="B4"/>
      <c r="C4"/>
      <c r="D4"/>
      <c r="E4"/>
      <c r="F4"/>
      <c r="G4"/>
      <c r="H4"/>
    </row>
    <row r="5" spans="1:9" s="784" customFormat="1" ht="18" customHeight="1">
      <c r="A5" s="1628" t="s">
        <v>111</v>
      </c>
      <c r="B5" s="1425" t="s">
        <v>434</v>
      </c>
      <c r="C5" s="1426"/>
      <c r="D5" s="1426"/>
      <c r="E5" s="1427" t="s">
        <v>255</v>
      </c>
      <c r="F5" s="1428"/>
      <c r="G5" s="1429"/>
      <c r="H5" s="783"/>
    </row>
    <row r="6" spans="1:9" s="784" customFormat="1" ht="30" customHeight="1" thickBot="1">
      <c r="A6" s="1629"/>
      <c r="B6" s="1430" t="s">
        <v>112</v>
      </c>
      <c r="C6" s="1431" t="s">
        <v>113</v>
      </c>
      <c r="D6" s="1432" t="s">
        <v>433</v>
      </c>
      <c r="E6" s="1433" t="s">
        <v>112</v>
      </c>
      <c r="F6" s="1433" t="s">
        <v>113</v>
      </c>
      <c r="G6" s="1434" t="s">
        <v>433</v>
      </c>
      <c r="H6" s="783"/>
    </row>
    <row r="7" spans="1:9" s="786" customFormat="1" ht="24.95" customHeight="1" thickBot="1">
      <c r="A7" s="1435" t="s">
        <v>114</v>
      </c>
      <c r="B7" s="1314">
        <v>44590.61</v>
      </c>
      <c r="C7" s="1314">
        <v>33847.074999999997</v>
      </c>
      <c r="D7" s="1315">
        <v>26350.325000000001</v>
      </c>
      <c r="E7" s="1316">
        <v>8.532264443483788</v>
      </c>
      <c r="F7" s="1316">
        <v>-0.92857992950423374</v>
      </c>
      <c r="G7" s="1317">
        <v>0.15714405065160164</v>
      </c>
      <c r="H7" s="785"/>
    </row>
    <row r="8" spans="1:9" s="786" customFormat="1" ht="24.95" customHeight="1">
      <c r="A8" s="1436" t="s">
        <v>268</v>
      </c>
      <c r="B8" s="1318">
        <v>45972.771999999997</v>
      </c>
      <c r="C8" s="1318">
        <v>30790.244999999999</v>
      </c>
      <c r="D8" s="1319" t="s">
        <v>200</v>
      </c>
      <c r="E8" s="1320">
        <v>14.418534037772499</v>
      </c>
      <c r="F8" s="1321">
        <v>-4.3009615392385676</v>
      </c>
      <c r="G8" s="1322" t="s">
        <v>73</v>
      </c>
      <c r="H8" s="785"/>
    </row>
    <row r="9" spans="1:9" s="786" customFormat="1" ht="24.95" customHeight="1">
      <c r="A9" s="1437" t="s">
        <v>266</v>
      </c>
      <c r="B9" s="1323">
        <v>43018.468000000001</v>
      </c>
      <c r="C9" s="1324">
        <v>35457.561000000002</v>
      </c>
      <c r="D9" s="1323" t="s">
        <v>200</v>
      </c>
      <c r="E9" s="1325">
        <v>0.58609738862691751</v>
      </c>
      <c r="F9" s="1325">
        <v>0.4978984545982415</v>
      </c>
      <c r="G9" s="1326" t="s">
        <v>73</v>
      </c>
      <c r="H9" s="785"/>
    </row>
    <row r="10" spans="1:9" s="786" customFormat="1" ht="24.95" customHeight="1" thickBot="1">
      <c r="A10" s="1438" t="s">
        <v>269</v>
      </c>
      <c r="B10" s="1327" t="s">
        <v>200</v>
      </c>
      <c r="C10" s="1328" t="s">
        <v>200</v>
      </c>
      <c r="D10" s="1329" t="s">
        <v>73</v>
      </c>
      <c r="E10" s="1330" t="s">
        <v>73</v>
      </c>
      <c r="F10" s="1330" t="s">
        <v>73</v>
      </c>
      <c r="G10" s="1331" t="s">
        <v>73</v>
      </c>
      <c r="H10" s="785"/>
    </row>
    <row r="11" spans="1:9" ht="15">
      <c r="A11" s="1332" t="s">
        <v>253</v>
      </c>
      <c r="B11" s="1312"/>
      <c r="C11" s="1332"/>
      <c r="D11" s="1312"/>
      <c r="E11" s="1313"/>
      <c r="F11" s="1313"/>
      <c r="G11" s="1333"/>
    </row>
    <row r="17" spans="1:13" ht="15">
      <c r="A17" s="580"/>
      <c r="D17" s="579"/>
    </row>
    <row r="18" spans="1:13" ht="15">
      <c r="A18" s="580"/>
      <c r="D18" s="579"/>
    </row>
    <row r="19" spans="1:13" ht="15">
      <c r="A19" s="580"/>
      <c r="D19" s="579"/>
    </row>
    <row r="20" spans="1:13" ht="15">
      <c r="A20" s="580"/>
      <c r="D20" s="579"/>
    </row>
    <row r="21" spans="1:13" ht="15">
      <c r="A21" s="580"/>
      <c r="D21" s="579"/>
      <c r="M21" s="5" t="s">
        <v>95</v>
      </c>
    </row>
    <row r="22" spans="1:13" ht="15">
      <c r="A22" s="580"/>
      <c r="D22" s="579"/>
    </row>
    <row r="23" spans="1:13" ht="15">
      <c r="A23" s="580"/>
      <c r="D23" s="579"/>
    </row>
    <row r="24" spans="1:13" ht="15">
      <c r="A24" s="580"/>
      <c r="D24" s="579"/>
    </row>
    <row r="25" spans="1:13" ht="15">
      <c r="A25" s="580"/>
      <c r="D25" s="579"/>
    </row>
    <row r="26" spans="1:13" ht="15">
      <c r="A26" s="580"/>
      <c r="D26" s="579"/>
    </row>
    <row r="27" spans="1:13" ht="15">
      <c r="A27" s="580"/>
      <c r="D27" s="579"/>
    </row>
    <row r="28" spans="1:13" ht="15">
      <c r="A28" s="580"/>
      <c r="D28" s="579"/>
    </row>
    <row r="29" spans="1:13" ht="15">
      <c r="A29" s="580"/>
      <c r="D29" s="579"/>
    </row>
    <row r="30" spans="1:13" ht="15">
      <c r="A30" s="580"/>
      <c r="D30" s="579"/>
    </row>
    <row r="31" spans="1:13" ht="15">
      <c r="D31" s="579"/>
    </row>
    <row r="32" spans="1:13" ht="15">
      <c r="A32" s="580"/>
      <c r="D32" s="579"/>
    </row>
    <row r="33" spans="1:4" ht="15">
      <c r="A33" s="580"/>
      <c r="D33" s="579"/>
    </row>
    <row r="34" spans="1:4" ht="15">
      <c r="A34" s="580"/>
      <c r="D34" s="579"/>
    </row>
    <row r="35" spans="1:4" ht="15">
      <c r="A35" s="580"/>
      <c r="D35" s="579"/>
    </row>
    <row r="36" spans="1:4" ht="15">
      <c r="A36" s="580"/>
      <c r="D36" s="579"/>
    </row>
    <row r="37" spans="1:4" ht="15">
      <c r="A37" s="580"/>
      <c r="D37" s="579"/>
    </row>
    <row r="38" spans="1:4" ht="15">
      <c r="A38" s="580"/>
      <c r="D38" s="579"/>
    </row>
    <row r="39" spans="1:4" ht="15">
      <c r="A39" s="580"/>
      <c r="D39" s="579"/>
    </row>
    <row r="40" spans="1:4" ht="15">
      <c r="A40" s="580"/>
    </row>
    <row r="41" spans="1:4" ht="15">
      <c r="A41" s="58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6"/>
  <sheetViews>
    <sheetView showGridLines="0" workbookViewId="0">
      <selection activeCell="D9" sqref="D9"/>
    </sheetView>
  </sheetViews>
  <sheetFormatPr defaultRowHeight="15"/>
  <cols>
    <col min="1" max="1" width="42.85546875" style="1261" customWidth="1"/>
    <col min="2" max="2" width="13.85546875" style="1261" customWidth="1"/>
    <col min="3" max="3" width="14.7109375" style="1261" customWidth="1"/>
    <col min="4" max="4" width="14.42578125" style="1261" customWidth="1"/>
    <col min="5" max="16384" width="9.140625" style="1261"/>
  </cols>
  <sheetData>
    <row r="2" spans="1:8" ht="18.75">
      <c r="A2" s="1630" t="s">
        <v>519</v>
      </c>
      <c r="B2" s="1630"/>
      <c r="C2" s="1630"/>
      <c r="D2" s="1630"/>
      <c r="E2" s="1630"/>
      <c r="F2" s="1630"/>
      <c r="G2" s="1630"/>
      <c r="H2" s="1630"/>
    </row>
    <row r="3" spans="1:8">
      <c r="A3" s="1262"/>
      <c r="B3" s="1262"/>
      <c r="C3" s="1262"/>
      <c r="D3" s="1262"/>
      <c r="E3" s="1262"/>
      <c r="F3" s="1262"/>
      <c r="G3" s="1262"/>
      <c r="H3" s="1262"/>
    </row>
    <row r="4" spans="1:8" ht="15.75" thickBot="1"/>
    <row r="5" spans="1:8" ht="45">
      <c r="A5" s="1263" t="s">
        <v>99</v>
      </c>
      <c r="B5" s="1264" t="s">
        <v>5</v>
      </c>
      <c r="C5" s="1264"/>
      <c r="D5" s="1265" t="s">
        <v>100</v>
      </c>
    </row>
    <row r="6" spans="1:8" ht="15.75" thickBot="1">
      <c r="A6" s="1266"/>
      <c r="B6" s="1267">
        <v>44899</v>
      </c>
      <c r="C6" s="1267">
        <v>44892</v>
      </c>
      <c r="D6" s="1276" t="s">
        <v>50</v>
      </c>
    </row>
    <row r="7" spans="1:8" ht="15.75" thickBot="1">
      <c r="A7" s="1268"/>
      <c r="B7" s="1269"/>
      <c r="C7" s="1269"/>
      <c r="D7" s="1270"/>
    </row>
    <row r="8" spans="1:8" ht="15.75" thickBot="1">
      <c r="A8" s="1337" t="s">
        <v>251</v>
      </c>
      <c r="B8" s="1338">
        <v>21191.35</v>
      </c>
      <c r="C8" s="1338">
        <v>21348.1</v>
      </c>
      <c r="D8" s="1339">
        <v>-0.73425738121893758</v>
      </c>
    </row>
    <row r="9" spans="1:8">
      <c r="A9" s="1271" t="s">
        <v>105</v>
      </c>
      <c r="B9" s="1255">
        <v>19070.32</v>
      </c>
      <c r="C9" s="1255">
        <v>19187.560000000001</v>
      </c>
      <c r="D9" s="1277">
        <v>-0.61102089061872167</v>
      </c>
    </row>
    <row r="10" spans="1:8">
      <c r="A10" s="1272" t="s">
        <v>106</v>
      </c>
      <c r="B10" s="1256">
        <v>24846.14</v>
      </c>
      <c r="C10" s="1256">
        <v>24797.05</v>
      </c>
      <c r="D10" s="1278">
        <v>0.1979670968925745</v>
      </c>
    </row>
    <row r="11" spans="1:8" ht="15.75" thickBot="1">
      <c r="A11" s="1273" t="s">
        <v>107</v>
      </c>
      <c r="B11" s="1257">
        <v>20876.169999999998</v>
      </c>
      <c r="C11" s="1257">
        <v>21227.68</v>
      </c>
      <c r="D11" s="1279">
        <v>-1.6559039895080483</v>
      </c>
    </row>
    <row r="12" spans="1:8" ht="15.75" thickBot="1">
      <c r="A12" s="1337" t="s">
        <v>252</v>
      </c>
      <c r="B12" s="1340">
        <v>19152.89</v>
      </c>
      <c r="C12" s="1340">
        <v>19915.61</v>
      </c>
      <c r="D12" s="1339">
        <v>-3.8297596709315012</v>
      </c>
    </row>
    <row r="13" spans="1:8" ht="13.5" customHeight="1">
      <c r="A13" s="1271" t="s">
        <v>105</v>
      </c>
      <c r="B13" s="1258" t="s">
        <v>200</v>
      </c>
      <c r="C13" s="1258" t="s">
        <v>200</v>
      </c>
      <c r="D13" s="1280" t="s">
        <v>73</v>
      </c>
    </row>
    <row r="14" spans="1:8" ht="14.25" customHeight="1">
      <c r="A14" s="1272" t="s">
        <v>106</v>
      </c>
      <c r="B14" s="1259">
        <v>23679.9</v>
      </c>
      <c r="C14" s="1259">
        <v>24513.82</v>
      </c>
      <c r="D14" s="1451">
        <v>-3.4018361887294528</v>
      </c>
    </row>
    <row r="15" spans="1:8" ht="16.5" customHeight="1" thickBot="1">
      <c r="A15" s="1274" t="s">
        <v>107</v>
      </c>
      <c r="B15" s="1260">
        <v>17777.830000000002</v>
      </c>
      <c r="C15" s="1260">
        <v>18497.66</v>
      </c>
      <c r="D15" s="1281">
        <v>-3.8914651907322231</v>
      </c>
    </row>
    <row r="16" spans="1:8">
      <c r="A16" s="1275" t="s">
        <v>253</v>
      </c>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L25" sqref="L25"/>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9" t="s">
        <v>518</v>
      </c>
      <c r="B2" s="1119"/>
      <c r="C2" s="1119"/>
      <c r="D2" s="1119"/>
      <c r="E2" s="1119"/>
      <c r="F2" s="1144"/>
      <c r="G2" s="1144"/>
      <c r="H2" s="1144"/>
    </row>
    <row r="3" spans="1:8" ht="18" customHeight="1">
      <c r="A3" s="3"/>
      <c r="B3" s="3"/>
      <c r="C3" s="3"/>
      <c r="D3" s="3"/>
      <c r="E3" s="3"/>
      <c r="G3" s="3"/>
      <c r="H3" s="3"/>
    </row>
    <row r="4" spans="1:8" ht="18" customHeight="1" thickBot="1">
      <c r="A4" s="3"/>
      <c r="B4" s="3"/>
      <c r="C4" s="3"/>
      <c r="D4" s="3"/>
      <c r="E4" s="3"/>
      <c r="F4" s="3"/>
      <c r="G4" s="3"/>
      <c r="H4" s="3"/>
    </row>
    <row r="5" spans="1:8" s="784" customFormat="1" ht="18" customHeight="1" thickBot="1">
      <c r="A5" s="1631" t="s">
        <v>436</v>
      </c>
      <c r="B5" s="1439" t="s">
        <v>434</v>
      </c>
      <c r="C5" s="1440"/>
      <c r="D5" s="1441"/>
      <c r="E5" s="1442" t="s">
        <v>255</v>
      </c>
      <c r="F5" s="1443"/>
      <c r="G5" s="1444"/>
      <c r="H5" s="783"/>
    </row>
    <row r="6" spans="1:8" s="784" customFormat="1" ht="30" customHeight="1" thickBot="1">
      <c r="A6" s="1632"/>
      <c r="B6" s="1445" t="s">
        <v>112</v>
      </c>
      <c r="C6" s="1446" t="s">
        <v>113</v>
      </c>
      <c r="D6" s="1447" t="s">
        <v>433</v>
      </c>
      <c r="E6" s="1448" t="s">
        <v>112</v>
      </c>
      <c r="F6" s="1449" t="s">
        <v>113</v>
      </c>
      <c r="G6" s="1450" t="s">
        <v>433</v>
      </c>
      <c r="H6" s="783"/>
    </row>
    <row r="7" spans="1:8" s="786" customFormat="1" ht="24.95" customHeight="1" thickBot="1">
      <c r="A7" s="1121"/>
      <c r="B7" s="1124">
        <v>42129.38</v>
      </c>
      <c r="C7" s="1125">
        <v>32737.42</v>
      </c>
      <c r="D7" s="1126" t="s">
        <v>200</v>
      </c>
      <c r="E7" s="1127">
        <v>-0.94912029627770189</v>
      </c>
      <c r="F7" s="1128">
        <v>-0.16528613102983128</v>
      </c>
      <c r="G7" s="1129" t="s">
        <v>73</v>
      </c>
      <c r="H7" s="785"/>
    </row>
    <row r="8" spans="1:8" customFormat="1" ht="15.75" customHeight="1">
      <c r="A8" s="1275" t="s">
        <v>253</v>
      </c>
      <c r="B8" s="1261"/>
      <c r="C8" s="1261"/>
      <c r="D8" s="1261"/>
      <c r="E8" s="1261"/>
      <c r="F8" s="1261"/>
      <c r="G8" s="1261"/>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0"/>
      <c r="D17" s="580"/>
    </row>
    <row r="18" spans="1:13" ht="15">
      <c r="A18" s="580"/>
      <c r="D18" s="580"/>
    </row>
    <row r="19" spans="1:13" ht="15">
      <c r="A19" s="580"/>
      <c r="D19" s="580"/>
    </row>
    <row r="20" spans="1:13" ht="15">
      <c r="A20" s="580"/>
      <c r="D20" s="580"/>
    </row>
    <row r="21" spans="1:13" ht="15">
      <c r="A21" s="580"/>
      <c r="D21" s="580"/>
      <c r="M21" s="5" t="s">
        <v>95</v>
      </c>
    </row>
    <row r="22" spans="1:13" ht="15">
      <c r="A22" s="580"/>
      <c r="D22" s="580"/>
    </row>
    <row r="23" spans="1:13" ht="15">
      <c r="A23" s="580"/>
      <c r="D23" s="580"/>
    </row>
    <row r="24" spans="1:13" ht="15">
      <c r="A24" s="580"/>
      <c r="D24" s="580"/>
    </row>
    <row r="25" spans="1:13" ht="15">
      <c r="A25" s="580"/>
      <c r="D25" s="580"/>
    </row>
    <row r="26" spans="1:13" ht="15">
      <c r="A26" s="580"/>
      <c r="D26" s="580"/>
    </row>
    <row r="27" spans="1:13" ht="15">
      <c r="A27" s="580"/>
      <c r="D27" s="580"/>
    </row>
    <row r="28" spans="1:13" ht="15">
      <c r="A28" s="580"/>
      <c r="D28" s="580"/>
    </row>
    <row r="29" spans="1:13" ht="15">
      <c r="A29" s="580"/>
      <c r="D29" s="580"/>
    </row>
    <row r="30" spans="1:13" ht="15">
      <c r="A30" s="580"/>
      <c r="D30" s="580"/>
    </row>
    <row r="31" spans="1:13" ht="15">
      <c r="D31" s="580"/>
    </row>
    <row r="32" spans="1:13" ht="15">
      <c r="A32" s="580"/>
      <c r="D32" s="580"/>
    </row>
    <row r="33" spans="1:4" ht="15">
      <c r="A33" s="580"/>
      <c r="D33" s="580"/>
    </row>
    <row r="34" spans="1:4" ht="15">
      <c r="A34" s="580"/>
      <c r="D34" s="580"/>
    </row>
    <row r="35" spans="1:4" ht="15">
      <c r="A35" s="580"/>
      <c r="D35" s="580"/>
    </row>
    <row r="36" spans="1:4" ht="15">
      <c r="A36" s="580"/>
      <c r="D36" s="580"/>
    </row>
    <row r="37" spans="1:4" ht="15">
      <c r="A37" s="580"/>
      <c r="D37" s="580"/>
    </row>
    <row r="38" spans="1:4" ht="15">
      <c r="A38" s="580"/>
      <c r="D38" s="580"/>
    </row>
    <row r="39" spans="1:4" ht="15">
      <c r="A39" s="580"/>
      <c r="D39" s="580"/>
    </row>
    <row r="40" spans="1:4" ht="15">
      <c r="A40" s="580"/>
    </row>
    <row r="41" spans="1:4" ht="15">
      <c r="A41" s="58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I-X_2022</vt:lpstr>
      <vt:lpstr>Eksport I-IX_2022</vt:lpstr>
      <vt:lpstr>Import I-IX_2022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2022-12-08T14:39:07Z</dcterms:modified>
</cp:coreProperties>
</file>