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soczos\Documents\UMOWY SERWISOWE 2024\PPOŻ 2024\"/>
    </mc:Choice>
  </mc:AlternateContent>
  <bookViews>
    <workbookView xWindow="0" yWindow="0" windowWidth="28800" windowHeight="12435" firstSheet="4" activeTab="6"/>
  </bookViews>
  <sheets>
    <sheet name="CZEŚĆ I - WYKAZ" sheetId="8" r:id="rId1"/>
    <sheet name="CZEŚĆ I- ul. Piastowska 14" sheetId="1" r:id="rId2"/>
    <sheet name="ul. Oleska 125 Archiwum" sheetId="9" r:id="rId3"/>
    <sheet name="ul. Oleska 125- Baza " sheetId="16" r:id="rId4"/>
    <sheet name="ul. Zgorzelecka 2" sheetId="22" r:id="rId5"/>
    <sheet name="ul. Oleska 123 - CPR" sheetId="7" r:id="rId6"/>
    <sheet name="ul. Ozimska 19 Oddział Paszport" sheetId="10" r:id="rId7"/>
    <sheet name="Baza Luboszyce" sheetId="12" r:id="rId8"/>
    <sheet name="Dyspozytornia Medyczna" sheetId="23" r:id="rId9"/>
    <sheet name="ŁACZNIE I i II" sheetId="15" r:id="rId10"/>
    <sheet name="CZEŚĆ III - Wieża Piastowska" sheetId="3" r:id="rId11"/>
    <sheet name="CZEŚĆ IV - ceny dodatkow usł" sheetId="2" r:id="rId12"/>
    <sheet name="Arkusz2" sheetId="14" r:id="rId13"/>
  </sheets>
  <definedNames>
    <definedName name="OLE_LINK1" localSheetId="1">'CZEŚĆ I- ul. Piastowska 14'!$C$4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9" i="8" l="1"/>
  <c r="E443" i="8" l="1"/>
  <c r="E9" i="12" l="1"/>
  <c r="F8" i="12"/>
  <c r="F9" i="12" s="1"/>
  <c r="G13" i="1"/>
  <c r="E196" i="8"/>
  <c r="I12" i="15" l="1"/>
  <c r="F6" i="23"/>
  <c r="J12" i="15" s="1"/>
  <c r="G10" i="1"/>
  <c r="E433" i="8" l="1"/>
  <c r="E461" i="8"/>
  <c r="E7" i="23" l="1"/>
  <c r="G12" i="15" s="1"/>
  <c r="F5" i="23"/>
  <c r="F7" i="23" s="1"/>
  <c r="E120" i="8" l="1"/>
  <c r="F15" i="1" l="1"/>
  <c r="F24" i="1"/>
  <c r="G11" i="1"/>
  <c r="G12" i="1"/>
  <c r="G14" i="1"/>
  <c r="E181" i="8"/>
  <c r="E164" i="8"/>
  <c r="E151" i="8"/>
  <c r="F7" i="1"/>
  <c r="F26" i="1" s="1"/>
  <c r="D73" i="3" l="1"/>
  <c r="E73" i="3" s="1"/>
  <c r="E82" i="3" s="1"/>
  <c r="D70" i="3"/>
  <c r="D84" i="3" s="1"/>
  <c r="E76" i="3"/>
  <c r="E77" i="3"/>
  <c r="E78" i="3"/>
  <c r="E75" i="3"/>
  <c r="D79" i="3"/>
  <c r="E72" i="3"/>
  <c r="E69" i="3"/>
  <c r="E6" i="7"/>
  <c r="F28" i="1"/>
  <c r="F30" i="1" s="1"/>
  <c r="E5" i="15" s="1"/>
  <c r="D86" i="3" l="1"/>
  <c r="E86" i="3" s="1"/>
  <c r="D82" i="3"/>
  <c r="E70" i="3"/>
  <c r="E84" i="3" s="1"/>
  <c r="E79" i="3"/>
  <c r="G8" i="22"/>
  <c r="I9" i="15" s="1"/>
  <c r="H7" i="22"/>
  <c r="H8" i="22" s="1"/>
  <c r="J9" i="15" s="1"/>
  <c r="G10" i="16"/>
  <c r="I7" i="15" s="1"/>
  <c r="H7" i="16"/>
  <c r="H10" i="16" s="1"/>
  <c r="J7" i="15" s="1"/>
  <c r="E15" i="7"/>
  <c r="E18" i="7"/>
  <c r="E8" i="15" s="1"/>
  <c r="G14" i="9"/>
  <c r="I6" i="15" s="1"/>
  <c r="G6" i="9"/>
  <c r="E6" i="15" s="1"/>
  <c r="F18" i="7" l="1"/>
  <c r="F8" i="15" s="1"/>
  <c r="E20" i="7"/>
  <c r="G17" i="9"/>
  <c r="H17" i="9" s="1"/>
  <c r="G9" i="1"/>
  <c r="G15" i="1" s="1"/>
  <c r="G20" i="9" l="1"/>
  <c r="F20" i="7"/>
  <c r="J8" i="15" s="1"/>
  <c r="I8" i="15"/>
  <c r="G26" i="1"/>
  <c r="E13" i="15"/>
  <c r="G28" i="1"/>
  <c r="H5" i="15" s="1"/>
  <c r="H13" i="15" s="1"/>
  <c r="G5" i="15"/>
  <c r="G13" i="15" s="1"/>
  <c r="G18" i="1"/>
  <c r="G19" i="1"/>
  <c r="G20" i="1"/>
  <c r="G21" i="1"/>
  <c r="G22" i="1"/>
  <c r="G23" i="1"/>
  <c r="G17" i="1"/>
  <c r="D64" i="3"/>
  <c r="G24" i="1" l="1"/>
  <c r="D31" i="3"/>
  <c r="D30" i="3"/>
  <c r="D29" i="3"/>
  <c r="D15" i="3"/>
  <c r="D14" i="3"/>
  <c r="D13" i="3"/>
  <c r="D45" i="3"/>
  <c r="D39" i="3"/>
  <c r="D57" i="3"/>
  <c r="D51" i="3"/>
  <c r="G30" i="1" l="1"/>
  <c r="I5" i="15"/>
  <c r="E424" i="8"/>
  <c r="E410" i="8"/>
  <c r="E396" i="8"/>
  <c r="E387" i="8"/>
  <c r="E378" i="8"/>
  <c r="E369" i="8"/>
  <c r="E358" i="8"/>
  <c r="E350" i="8"/>
  <c r="E341" i="8"/>
  <c r="E332" i="8"/>
  <c r="E324" i="8"/>
  <c r="J5" i="15" l="1"/>
  <c r="F5" i="15"/>
  <c r="E313" i="8"/>
  <c r="E274" i="8"/>
  <c r="E264" i="8"/>
  <c r="E255" i="8"/>
  <c r="E244" i="8"/>
  <c r="E231" i="8"/>
  <c r="E213" i="8"/>
  <c r="E214" i="8"/>
  <c r="E215" i="8"/>
  <c r="E216" i="8"/>
  <c r="E217" i="8"/>
  <c r="E218" i="8"/>
  <c r="E212" i="8"/>
  <c r="E136" i="8"/>
  <c r="E129" i="8"/>
  <c r="E123" i="8"/>
  <c r="E115" i="8" l="1"/>
  <c r="E103" i="8"/>
  <c r="E83" i="8"/>
  <c r="E84" i="8"/>
  <c r="E85" i="8"/>
  <c r="E86" i="8"/>
  <c r="E87" i="8"/>
  <c r="E297" i="8"/>
  <c r="E298" i="8"/>
  <c r="E299" i="8"/>
  <c r="E300" i="8"/>
  <c r="E301" i="8"/>
  <c r="E302" i="8"/>
  <c r="E296" i="8"/>
  <c r="E14" i="8"/>
  <c r="E15" i="8"/>
  <c r="E16" i="8"/>
  <c r="E17" i="8"/>
  <c r="E18" i="8"/>
  <c r="E19" i="8"/>
  <c r="E13" i="8"/>
  <c r="F1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F6" i="12"/>
  <c r="F7" i="12"/>
  <c r="F5" i="12"/>
  <c r="I11" i="15"/>
  <c r="F6" i="10"/>
  <c r="F7" i="10"/>
  <c r="F8" i="10"/>
  <c r="F5" i="10"/>
  <c r="E9" i="10"/>
  <c r="I10" i="15" s="1"/>
  <c r="F8" i="7"/>
  <c r="F9" i="7"/>
  <c r="F10" i="7"/>
  <c r="F11" i="7"/>
  <c r="F12" i="7"/>
  <c r="F13" i="7"/>
  <c r="F14" i="7"/>
  <c r="F5" i="7"/>
  <c r="F6" i="7" s="1"/>
  <c r="H20" i="9"/>
  <c r="J6" i="15" s="1"/>
  <c r="G6" i="1"/>
  <c r="G5" i="1"/>
  <c r="H8" i="9"/>
  <c r="H9" i="9"/>
  <c r="H10" i="9"/>
  <c r="H11" i="9"/>
  <c r="H12" i="9"/>
  <c r="H13" i="9"/>
  <c r="H5" i="9"/>
  <c r="H6" i="9" s="1"/>
  <c r="F6" i="15" s="1"/>
  <c r="F13" i="15" s="1"/>
  <c r="I13" i="15" l="1"/>
  <c r="J11" i="15"/>
  <c r="F9" i="10"/>
  <c r="J10" i="15" s="1"/>
  <c r="G7" i="1"/>
  <c r="F15" i="7"/>
  <c r="H14" i="9"/>
  <c r="H12" i="15"/>
  <c r="J13" i="15" l="1"/>
</calcChain>
</file>

<file path=xl/sharedStrings.xml><?xml version="1.0" encoding="utf-8"?>
<sst xmlns="http://schemas.openxmlformats.org/spreadsheetml/2006/main" count="1204" uniqueCount="403">
  <si>
    <t xml:space="preserve">Nazwa usługi </t>
  </si>
  <si>
    <t>Miejsce wykonania</t>
  </si>
  <si>
    <t>Okresowy przegląd gaśnic i urządzeń gaśniczych</t>
  </si>
  <si>
    <t>Konserwacja osprzętu gaśniczego, pomiar ciśnienia i wydajności wody w hydrantach ppoż. wewnętrznych</t>
  </si>
  <si>
    <t>Sprawdzenie, pomiar natężenia oświetlenia lamp ewakuacyjnych</t>
  </si>
  <si>
    <t>Sprawdzenie i wykonanie pomiarów szczelności czujek izotopowych dymu w instalacji ppoż.</t>
  </si>
  <si>
    <t xml:space="preserve">Sprawdzenie , przegląd, regulacja  drzwi przeciwpożarowych  </t>
  </si>
  <si>
    <t>Sprawdzenie zadziałania wyłącznika przeciwpożarowego  prądu</t>
  </si>
  <si>
    <t>L.p.</t>
  </si>
  <si>
    <t xml:space="preserve">Nazwa urządzenia </t>
  </si>
  <si>
    <t>Jednostka miary</t>
  </si>
  <si>
    <t>Przegląd gaśnicy proszkowa GP-1ABC raz na rok</t>
  </si>
  <si>
    <t>Przegląd gaśnicy proszkowa GP-2ABC raz na rok</t>
  </si>
  <si>
    <t>Przegląd Urządzenie Gaśnicze UGs2x raz na rok</t>
  </si>
  <si>
    <t>Przegląd gaśnicy proszkowa GP-4ABC raz na rok</t>
  </si>
  <si>
    <t>Przegląd gaśnicy proszkowa GP-6 ABC raz na rok</t>
  </si>
  <si>
    <t>Przegląd gaśnicy proszkowa GP-12ABC raz na rok</t>
  </si>
  <si>
    <t xml:space="preserve">Przegląd gaśnicy śniegowa Gś-5x raz na rok </t>
  </si>
  <si>
    <t>Przegląd koca raz na rok</t>
  </si>
  <si>
    <t xml:space="preserve">Dojazd serwisu – transport  do konserwacji gaśnic  i innych usług  Opole </t>
  </si>
  <si>
    <t xml:space="preserve">Dojazd serwisu – transport  do konserwacji gaśnic  i innych usług- baza  Luboszyce </t>
  </si>
  <si>
    <t>Pomiar ciśnienia  i wydajności wody w hydrantach przeciwpożarowych wewnętrznych  raz na rok</t>
  </si>
  <si>
    <t>Konserwacja szafki  hydrantowej  raz na rok</t>
  </si>
  <si>
    <t>Przegląd węża  tłocznego  w hydrancie raz na rok</t>
  </si>
  <si>
    <t xml:space="preserve"> Przegląd zaworu  hydrantowego w szafce raz na rok</t>
  </si>
  <si>
    <t xml:space="preserve">Pomiar natężenia oświetlenia opraw  ewakuacyjnych – awaryjnych  raz na rok </t>
  </si>
  <si>
    <t>Stawka normogodziny na roboty dodatkowe ,np: wymiana gaśnic, montaż znaków , montaż wieszaków ,wymiana zaworów w szafkach hydrantowych, wymiany lamp oświetlenia ewakuacyjnego , wymiany gaśnic  itp.prac</t>
  </si>
  <si>
    <t>h</t>
  </si>
  <si>
    <t xml:space="preserve">Badanie węża hydrantowego   raz na  5lat  </t>
  </si>
  <si>
    <t xml:space="preserve">Złomowanie gaśnic </t>
  </si>
  <si>
    <t>Remont  urządzenia gaśniczego UDS2x</t>
  </si>
  <si>
    <t xml:space="preserve">Remont gaśnicy  proszkowej GP-4kg ABC </t>
  </si>
  <si>
    <t xml:space="preserve">Remont gaśnicy  proszkowej GP-6kg ABC </t>
  </si>
  <si>
    <t xml:space="preserve"> Remont gaśnicy śniegowej 5x</t>
  </si>
  <si>
    <t xml:space="preserve"> Sprawdzenie ,przegląd  ,regulacja drzwi   przeciwpożarowych raz na rok </t>
  </si>
  <si>
    <t xml:space="preserve">Sprawdzenie zadziałania wyłącznika przeciwpożarowego  prądu  raz na roku </t>
  </si>
  <si>
    <t xml:space="preserve">Ilość </t>
  </si>
  <si>
    <t xml:space="preserve">Jednostka miary </t>
  </si>
  <si>
    <t>Centrala  oddymiania  USC-600</t>
  </si>
  <si>
    <t>szt</t>
  </si>
  <si>
    <t>Akumulator 12V</t>
  </si>
  <si>
    <t xml:space="preserve">Przycisk oddymiania </t>
  </si>
  <si>
    <t xml:space="preserve">Siłownik  drzwi  okien napowietrzających </t>
  </si>
  <si>
    <t xml:space="preserve">Centrala   alarmu pożaru SCHRACK </t>
  </si>
  <si>
    <t xml:space="preserve"> Ręczny ostrzegacz pożarowy </t>
  </si>
  <si>
    <t>Wskaźnik zadziałania WZ-31</t>
  </si>
  <si>
    <t xml:space="preserve">Sygnalizator akustyczny SAK </t>
  </si>
  <si>
    <t>2. Wykaz urządzeń  podlegających konserwacji  systemu alarmu pożaru  w budynku Wieża Piastowska  – raz na kwartał  (raz na 3m-ce);</t>
  </si>
  <si>
    <t>Gaśnica proszkowa GP-6 ABC</t>
  </si>
  <si>
    <t xml:space="preserve">3.  Wykaz  gaśnic  w budynku Wieża Piastowska  podlegających przeglądowi technicznemu -konserwacji  -  raz na rok; </t>
  </si>
  <si>
    <t xml:space="preserve">Przegląd- konserwacja systemu  oddymiania </t>
  </si>
  <si>
    <t xml:space="preserve">Przegląd- konserwacja systemu alarmu pożaru SCHACK </t>
  </si>
  <si>
    <t>1.</t>
  </si>
  <si>
    <t>2.</t>
  </si>
  <si>
    <t>3.</t>
  </si>
  <si>
    <t>4.</t>
  </si>
  <si>
    <t>5.</t>
  </si>
  <si>
    <t>6.</t>
  </si>
  <si>
    <t>Część</t>
  </si>
  <si>
    <t>Miejsce wykonania usługi</t>
  </si>
  <si>
    <t xml:space="preserve"> Wieża Piastowska w Opolu</t>
  </si>
  <si>
    <t xml:space="preserve">Pomiar natężenia oświetlenia lamp ewakuacyjnych – awaryjnych  raz na rok </t>
  </si>
  <si>
    <t>4.  Wykaz opraw oświetlenia ewakuacyjnego w budynku Wieża Piastowska w Opolu podlegających pomiarom natężenia oświetlenia - raz na rok;</t>
  </si>
  <si>
    <t>Sprawdzenie, przegląd  drzwi przeciwpożarowych  raz na rok</t>
  </si>
  <si>
    <t>5. Wykaz drzwi przeciwpożarowych  w budynku Wieża Piastowska  w Opolu podlegających przeglądowi technicznemu-sprawdzeniu  –raz na rok;</t>
  </si>
  <si>
    <t>Sprawdzenie zadziałania wyłącznika przeciwpożarowego  prądu   raz na rok</t>
  </si>
  <si>
    <t xml:space="preserve">6.  Wykaz  wyłączników  przeciwpożarowych   prądu   w budynku Wieża Piastowska  w Opolu podlegających przeglądom technicznym –sprawdzeniu  –raz na rok; </t>
  </si>
  <si>
    <t>szt.</t>
  </si>
  <si>
    <t>Sprawdzenie zadziałania wyłącznika przeciwpożarowego  prądu  (raz w roku)</t>
  </si>
  <si>
    <t>RAZEM:</t>
  </si>
  <si>
    <t xml:space="preserve">Okresowy przegląd gaśnic </t>
  </si>
  <si>
    <t xml:space="preserve">Sprawdzenie  zadziałania  wyłącznika przeciwpożarowego   </t>
  </si>
  <si>
    <t xml:space="preserve">Nazwa urządzenia – usługi </t>
  </si>
  <si>
    <t xml:space="preserve">Centrala  ppoż.  IGNIS 1240 </t>
  </si>
  <si>
    <t xml:space="preserve">Akumulatory zasilania rezerwowego   12V  </t>
  </si>
  <si>
    <t xml:space="preserve">Czujka izotopowa dymu  DIO-36 , DIO-37,  DIO-40  </t>
  </si>
  <si>
    <t>Czujka  optyczna dymu  DOR-35</t>
  </si>
  <si>
    <t xml:space="preserve"> Ręczny ostrzegacz pożarowy  ROP-30</t>
  </si>
  <si>
    <t xml:space="preserve">Centrala  ppoż..  ESSER IQ8  M 6-pętlowa </t>
  </si>
  <si>
    <t xml:space="preserve">Podcentralka ppoż. ESSER IQM 6pętlowa </t>
  </si>
  <si>
    <t xml:space="preserve">Akumulatory zasilania rezerwowego  26Ah   12V  </t>
  </si>
  <si>
    <t xml:space="preserve">Czujka dymu </t>
  </si>
  <si>
    <t xml:space="preserve">Czujka temperatury </t>
  </si>
  <si>
    <t xml:space="preserve"> Moduł  EBK </t>
  </si>
  <si>
    <t xml:space="preserve">Zasilacz pożarowy </t>
  </si>
  <si>
    <t xml:space="preserve">Sygnalizator optyczno- akustyczny </t>
  </si>
  <si>
    <t>10.</t>
  </si>
  <si>
    <t xml:space="preserve">Wskaźnik zadziałania </t>
  </si>
  <si>
    <t xml:space="preserve">Moduł ESSER EBK 62R </t>
  </si>
  <si>
    <t xml:space="preserve"> Klapy wentylacji bytowej </t>
  </si>
  <si>
    <t xml:space="preserve">Przegląd , sprawdzenie sterowania urządzeniami zewnętrznymi – wyłączenie centrali wentylacji </t>
  </si>
  <si>
    <t xml:space="preserve">Przegląd , sprawdzenie sterowania urządzeniami zewnętrznymi – wyłączenie  drzwi kontroli dostępu  </t>
  </si>
  <si>
    <t xml:space="preserve">Przegląd , sprawdzenie sterowania urządzeniami zewnętrznymi – otwarcie bramek    </t>
  </si>
  <si>
    <t>Centrala IGNIS 1520 M</t>
  </si>
  <si>
    <t>Przyciski START ,STOP GASZENIE</t>
  </si>
  <si>
    <t>Lampy ostrzegawcze UWAGA GASZENIE</t>
  </si>
  <si>
    <t xml:space="preserve">Sygnalizator optyczno-akustyczny SAK </t>
  </si>
  <si>
    <t>Butle  80 L z gazem FM200</t>
  </si>
  <si>
    <t xml:space="preserve">Elektrozawór butli  </t>
  </si>
  <si>
    <t xml:space="preserve">Dysze  gazowe </t>
  </si>
  <si>
    <t xml:space="preserve">Czujki   izotopowe  dymu  DIO-40 </t>
  </si>
  <si>
    <t xml:space="preserve">Czujka optyczna dymu DOR-40 </t>
  </si>
  <si>
    <t>Akumulatory rezerwowego zasilania 24V</t>
  </si>
  <si>
    <t>Urządzenie gaśnicze UGs2x</t>
  </si>
  <si>
    <t>Gaśnica proszkowa GP-4ABC</t>
  </si>
  <si>
    <t xml:space="preserve">Gaśnica śniegowa Gś-5x </t>
  </si>
  <si>
    <t xml:space="preserve">Koc gaśniczy </t>
  </si>
  <si>
    <t>Dojazd serwisu - transport</t>
  </si>
  <si>
    <t xml:space="preserve">Konserwacja szafki hydrantowej </t>
  </si>
  <si>
    <t xml:space="preserve">Przegląd węża tłocznego </t>
  </si>
  <si>
    <t xml:space="preserve">Przegląd zaworu  w hydrancie </t>
  </si>
  <si>
    <t>kpl</t>
  </si>
  <si>
    <t>Centrala  ppoż.   CSP-35</t>
  </si>
  <si>
    <t xml:space="preserve">Czujka izotopowa dymu  DIO-36, DIO-37,DIO-40  </t>
  </si>
  <si>
    <t xml:space="preserve">Sygnalizator optyczno- akustyczny  zewnętrzny </t>
  </si>
  <si>
    <t xml:space="preserve">Koc przeciwpożarowy </t>
  </si>
  <si>
    <t xml:space="preserve">Pomiar ciśnienia  i wydajności wody w hydrantach przeciwpożarowych wewnętrznych  raz na rok </t>
  </si>
  <si>
    <t xml:space="preserve">szt  </t>
  </si>
  <si>
    <t xml:space="preserve"> Konserwacja szafki hydrantowej </t>
  </si>
  <si>
    <t xml:space="preserve">Opole ul. Oleska 123 –CPR </t>
  </si>
  <si>
    <t>Sprawdzenie, przegląd hydroforu do podnoszenia ciśnienia wody w hydrantach ppoż.</t>
  </si>
  <si>
    <t>Sprawdzenie, pomiar natężenia oświetlenia lamp ewakuacyjnych+</t>
  </si>
  <si>
    <t xml:space="preserve">Opole ul. Oleska 125 – baza samochodowa </t>
  </si>
  <si>
    <t xml:space="preserve">Okresowy przegląd gaśnic i urządzeń gaśniczych </t>
  </si>
  <si>
    <t xml:space="preserve">Sprawdzenie  zadziałania  wyłącznika przeciwpożarowego prądu  </t>
  </si>
  <si>
    <t>Luboszyce ul. Czarnowąska 5a – Baza OC</t>
  </si>
  <si>
    <t xml:space="preserve">Dysze   gazowe </t>
  </si>
  <si>
    <t xml:space="preserve">Czujki   dymu  izotopowe dymu  DIO-40 </t>
  </si>
  <si>
    <t xml:space="preserve">Czujki optyczne dymu </t>
  </si>
  <si>
    <t>Klapa pożarowa rozprężna    200x200</t>
  </si>
  <si>
    <t xml:space="preserve">Klapa pożarowa rozprężna  LX5 </t>
  </si>
  <si>
    <t>Klapa pożarowa rozprężna MCR  200x300 EI-120</t>
  </si>
  <si>
    <t xml:space="preserve">Wentylator  nawiewu  typ 800x200 </t>
  </si>
  <si>
    <t>Urządzenie gaśnicze UGS-2x</t>
  </si>
  <si>
    <t>Gaśnica śniegowa Gś-5x</t>
  </si>
  <si>
    <t xml:space="preserve">Pomiar ciśnienia  i wydajności wody w hydrantach przeciwpożarowych wewnętrznych </t>
  </si>
  <si>
    <t xml:space="preserve">Przegląd zaworu  w hydrancie   </t>
  </si>
  <si>
    <r>
      <t xml:space="preserve">Sprawdzenia i </t>
    </r>
    <r>
      <rPr>
        <sz val="11"/>
        <color theme="1"/>
        <rFont val="Arial"/>
        <family val="2"/>
        <charset val="238"/>
      </rPr>
      <t xml:space="preserve">pomiaru  natężenia oświetlenia  opraw  ewakuacyjnych  raz na rok </t>
    </r>
  </si>
  <si>
    <t xml:space="preserve">Sprawdzenie zadziałania wyłącznika przeciwpożarowego  prądu  raz na rok  </t>
  </si>
  <si>
    <r>
      <t xml:space="preserve">  </t>
    </r>
    <r>
      <rPr>
        <b/>
        <sz val="10"/>
        <color theme="1"/>
        <rFont val="Arial"/>
        <family val="2"/>
        <charset val="238"/>
      </rPr>
      <t>L.p.</t>
    </r>
  </si>
  <si>
    <t>Gaśnica proszkowa GP-6kg ABC</t>
  </si>
  <si>
    <t xml:space="preserve">Dojazd serwisu – transport  </t>
  </si>
  <si>
    <t>Przegląd zaworu  w hydrancie</t>
  </si>
  <si>
    <r>
      <t xml:space="preserve">VIII.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</si>
  <si>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t>Opole ul. Oleska 123 –CPR</t>
  </si>
  <si>
    <t xml:space="preserve">Koszt usługi netto w PLN  za rok </t>
  </si>
  <si>
    <t>Nr</t>
  </si>
  <si>
    <t>Proszę wypełnić tylko zółte pole</t>
  </si>
  <si>
    <t>Cena jednostkowa  netto [zł]</t>
  </si>
  <si>
    <t>Nazwa wykonanej usługi</t>
  </si>
  <si>
    <t>1.	Wykaz urządzeń  podlegających konserwacji  systemu oddymiania w budynku Wieża Piastowska    – raz na 6 miesięcy (przegląd półroczny)</t>
  </si>
  <si>
    <t>za 1szt</t>
  </si>
  <si>
    <t>za 1szt (ryczałt)</t>
  </si>
  <si>
    <t>za 1kg</t>
  </si>
  <si>
    <t>Cena jednostkowa  brutto [zł]</t>
  </si>
  <si>
    <t xml:space="preserve">Koszt wykonania konserwacji  systemu  gaszenia pożaru  IGNIS 1520 M  raz na 6 miesięcy   </t>
  </si>
  <si>
    <t>Koszt wykonania pomiarów szczelności czujek izotopowych dymu w systemie ppoż. raz na rok  ( za 3 szt. )</t>
  </si>
  <si>
    <t>7.</t>
  </si>
  <si>
    <t>8.</t>
  </si>
  <si>
    <t>9.</t>
  </si>
  <si>
    <t>11.</t>
  </si>
  <si>
    <t>12.</t>
  </si>
  <si>
    <t>13.</t>
  </si>
  <si>
    <t>Wyszczególnienie usługi</t>
  </si>
  <si>
    <t xml:space="preserve">Koszt dojazdu  samochodu serwisowego do   awarii  systemu sygnalizacji alarmu pożaru    </t>
  </si>
  <si>
    <t xml:space="preserve">Koszt normogodziny za usuwanie awarii, naprawy ,wymianę uszkodzonych elementów w systemie ppoż. wynosi </t>
  </si>
  <si>
    <t xml:space="preserve">Koszt dojazdu samochodu serwisowego do awarii  systemu sygnalizacji alarmu pożaru    </t>
  </si>
  <si>
    <t>Koszt przygotowania, dostarczenia do Z.U.O.P.Świerk i utylizacji  uszkodzonych izotopowych czujek dymu (za 1szt)</t>
  </si>
  <si>
    <t xml:space="preserve">Budynek OUW w Opolu ul. Piastowska 14 </t>
  </si>
  <si>
    <t xml:space="preserve">Koszt konserwacji  systemu sygnalizacji alarmu pożaru   IGNIS 1240  raz na kwartał </t>
  </si>
  <si>
    <t xml:space="preserve">Czas reakcji na zgłoszoną awarię  systemu sygnalizacji alarmu pożaru    -   do                                                                                       </t>
  </si>
  <si>
    <t>godzin</t>
  </si>
  <si>
    <t>Koszt usługi netto [zł]</t>
  </si>
  <si>
    <t>Koszt usługi brutto w [zł]</t>
  </si>
  <si>
    <t>14.</t>
  </si>
  <si>
    <t>15.</t>
  </si>
  <si>
    <t>16.</t>
  </si>
  <si>
    <r>
      <t xml:space="preserve">Koszt konserwacji  systemu sygnalizacji alarmu pożaru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raz na kwartał </t>
    </r>
  </si>
  <si>
    <t xml:space="preserve"> Koszt  wykonania pomiarów  szczelności czujek izotopowych w  SAP  raz na rok  za każdą  dodatkową  sztukę  </t>
  </si>
  <si>
    <t xml:space="preserve">Koszt normogodziny za usuwanie awarii , naprawy ,wymianę uszkodzonych elementów w systemie ppoż. </t>
  </si>
  <si>
    <t xml:space="preserve">Koszt  wykonania  jednorazowego przeglądu gaśnic </t>
  </si>
  <si>
    <t>Koszt  wykonania usługi</t>
  </si>
  <si>
    <t xml:space="preserve">Sprawdzenie zadziałania wyłącznika przeciwpożarowego prądu raz na rok </t>
  </si>
  <si>
    <t xml:space="preserve">Koszt konserwacji  systemu sygnalizacji alarmu pożaru   CSP-35  raz na kwartał </t>
  </si>
  <si>
    <t>Koszt dojazdu  samochodu serwisowego do   awarii  systemu sygnalizacji alarmu pożaru</t>
  </si>
  <si>
    <t xml:space="preserve">Koszt normogodziny za usuwanie awarii, naprawy ,wymianę uszkodzonych elementów w systemie ppoż. </t>
  </si>
  <si>
    <t xml:space="preserve">Czas reakcji na zgłoszoną awarię  systemu sygnalizacji alarmu pożaru    -   do </t>
  </si>
  <si>
    <t xml:space="preserve">Czas reakcji na zgłoszoną awarię  systemu sygnalizacji alarmu pożaru    -   do                                                                                         </t>
  </si>
  <si>
    <t>Koszt  wykonania przeglądu gaśnic</t>
  </si>
  <si>
    <t>Sprawdzenie, przegląd  hydroforu do podnoszenia ciśnienia wody w hydrantach ppoż.  raz na rok</t>
  </si>
  <si>
    <t>Koszt  wykonania przeglądu hydroforu</t>
  </si>
  <si>
    <t>Koszt  sprawdzenia i pomiaru natężenia oświetlenia  opraw  ewakuacyjnych</t>
  </si>
  <si>
    <t>Koszt  wykonania jednorazowego przeglądu gaśnic</t>
  </si>
  <si>
    <t>CZEŚĆ II</t>
  </si>
  <si>
    <t>Budynek Opolskiego Urzędu Wojewódzkiego w Opolu, ul. Piastowska 14</t>
  </si>
  <si>
    <t>Opole ul. Zgorzelecka 2</t>
  </si>
  <si>
    <t xml:space="preserve">CZEŚĆ II </t>
  </si>
  <si>
    <t>Koszt usługi brutto za rok [zł]</t>
  </si>
  <si>
    <t>Koszt usługi netto za rok [zł]</t>
  </si>
  <si>
    <t>PODSUMOWANIE CZEŚC III</t>
  </si>
  <si>
    <t xml:space="preserve">Koszt dojazdu  samochodu serwisowego do   awarii  systemu  oddymiania  </t>
  </si>
  <si>
    <t xml:space="preserve">Koszt normogodziny za usuwanie awarii, naprawy ,wymianę uszkodzonych elementów w systemie  oddymiania </t>
  </si>
  <si>
    <r>
      <t xml:space="preserve">Koszt wykonania pomiarów szczelności czujek izotopowych dymu w systemie ppoż. raz na rok za </t>
    </r>
    <r>
      <rPr>
        <b/>
        <sz val="11"/>
        <color theme="1"/>
        <rFont val="Arial"/>
        <family val="2"/>
        <charset val="238"/>
      </rPr>
      <t>90szt</t>
    </r>
    <r>
      <rPr>
        <sz val="11"/>
        <color theme="1"/>
        <rFont val="Arial"/>
        <family val="2"/>
        <charset val="238"/>
      </rPr>
      <t xml:space="preserve">. </t>
    </r>
  </si>
  <si>
    <t>Koszt wykonania pomiarów szczelności czujek izotopowych dymu w systemie ppoż. raz na rok (za 2 szt)</t>
  </si>
  <si>
    <r>
      <t xml:space="preserve">Koszt przygotowania, dostarczenia do Z.U.O.P.Świerk i utylizacji  </t>
    </r>
    <r>
      <rPr>
        <b/>
        <u/>
        <sz val="11"/>
        <color theme="1"/>
        <rFont val="Arial"/>
        <family val="2"/>
        <charset val="238"/>
      </rPr>
      <t>w przypadku uszkodzenia</t>
    </r>
    <r>
      <rPr>
        <sz val="11"/>
        <color theme="1"/>
        <rFont val="Arial"/>
        <family val="2"/>
        <charset val="238"/>
      </rPr>
      <t xml:space="preserve"> podczas eksploatacji izotopowych czujek dymu (za 1szt )</t>
    </r>
  </si>
  <si>
    <t xml:space="preserve">Czas reakcji na zgłoszoną awarię systemu sygnalizacji alarmu pożaru    -   do                                                                                       </t>
  </si>
  <si>
    <r>
      <t xml:space="preserve">Koszt dojazdu  samochodu serwisowego do  awarii  systemu sygnalizacji alarmu pożaru </t>
    </r>
    <r>
      <rPr>
        <b/>
        <u/>
        <sz val="11"/>
        <color theme="1"/>
        <rFont val="Arial"/>
        <family val="2"/>
        <charset val="238"/>
      </rPr>
      <t xml:space="preserve">do wezwania awarii  </t>
    </r>
  </si>
  <si>
    <t>Koszt normogodziny za usuwanie awarii, naprawy, wymianę uszkodzonych elementów w systemie ppoż.</t>
  </si>
  <si>
    <t xml:space="preserve">Koszt konserwacji systemu sygnalizacji alarmu pożaru  IGNIS 1240  łącznie w roku  </t>
  </si>
  <si>
    <r>
      <t xml:space="preserve">Koszt konserwacji systemu sygnalizacji alarmu pożaru 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łącznie w roku</t>
    </r>
  </si>
  <si>
    <t>Łączny koszt  wykonania wyżej wymienionych usług</t>
  </si>
  <si>
    <t>Koszt konserwacji systemu sygnalizacji alarmu pożaru  CSP-35  łącznie w roku</t>
  </si>
  <si>
    <r>
      <t>Koszt  wykonania pomiarów szczelności czujek izotopowych w  SAP  raz na rok (</t>
    </r>
    <r>
      <rPr>
        <b/>
        <u/>
        <sz val="10"/>
        <color theme="1"/>
        <rFont val="Arial"/>
        <family val="2"/>
        <charset val="238"/>
      </rPr>
      <t xml:space="preserve">za  każdą  dodatkową szt.)  </t>
    </r>
  </si>
  <si>
    <r>
      <t xml:space="preserve">Koszt wykonania pomiarów szczelności czujek izotopowych dymu w systemie ppoż. Łącznie w roku (za </t>
    </r>
    <r>
      <rPr>
        <b/>
        <sz val="10"/>
        <color theme="1"/>
        <rFont val="Arial"/>
        <family val="2"/>
        <charset val="238"/>
      </rPr>
      <t>38 szt)</t>
    </r>
    <r>
      <rPr>
        <sz val="10"/>
        <color theme="1"/>
        <rFont val="Arial"/>
        <family val="2"/>
        <charset val="238"/>
      </rPr>
      <t xml:space="preserve"> </t>
    </r>
  </si>
  <si>
    <t>Koszt wykonania w/w usługi</t>
  </si>
  <si>
    <t>Koszt  wykonania w/w usługi</t>
  </si>
  <si>
    <t>Koszt  wykonania w/w  usługi</t>
  </si>
  <si>
    <r>
      <t xml:space="preserve">Koszt  wykonania pomiarów  szczelności czujek izotopowych w  SAP  raz na rok  </t>
    </r>
    <r>
      <rPr>
        <b/>
        <sz val="11"/>
        <color theme="1"/>
        <rFont val="Arial"/>
        <family val="2"/>
        <charset val="238"/>
      </rPr>
      <t xml:space="preserve">(za każdą dodatkową sztukę) </t>
    </r>
  </si>
  <si>
    <t xml:space="preserve">Koszt usługi netto w PLN  za na rok/w roku </t>
  </si>
  <si>
    <t xml:space="preserve">Koszt usługi brutto w PLN  za na rok/w roku </t>
  </si>
  <si>
    <r>
      <t xml:space="preserve"> Konserwacja systemu sygnalizacji alarmu pożaru CSP-35 </t>
    </r>
    <r>
      <rPr>
        <b/>
        <sz val="12"/>
        <color theme="1"/>
        <rFont val="Arial"/>
        <family val="2"/>
        <charset val="238"/>
      </rPr>
      <t>(raz na kwartał)</t>
    </r>
  </si>
  <si>
    <r>
      <t xml:space="preserve">Sprawdzenie i wykonanie pomiarów szczelności czujek izotopowych dymu w instalacji ppoż.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</si>
  <si>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</si>
  <si>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</si>
  <si>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Sprawdzenie, pomiar natężenia oświetlenia lamp ewakuacyjnych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</si>
  <si>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 , przegląd  drzwi przeciwpożarowych  </t>
    </r>
    <r>
      <rPr>
        <b/>
        <sz val="11"/>
        <color theme="1"/>
        <rFont val="Arial"/>
        <family val="2"/>
        <charset val="238"/>
      </rPr>
      <t>(raz na rok)</t>
    </r>
  </si>
  <si>
    <r>
      <t xml:space="preserve">Sprawdzenie zadziałania wyłącznika przeciwpożarowego. prądu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</si>
  <si>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w samochodach </t>
    </r>
    <r>
      <rPr>
        <b/>
        <sz val="12"/>
        <color theme="1"/>
        <rFont val="Arial"/>
        <family val="2"/>
        <charset val="238"/>
      </rPr>
      <t>(raz na rok)</t>
    </r>
  </si>
  <si>
    <t>Sprawdzenie, przegląd drzwi przeciwpożarowych  raz na rok</t>
  </si>
  <si>
    <r>
      <t xml:space="preserve">Sprawdzenie, przegląd drzwi przeciwpożarowych  </t>
    </r>
    <r>
      <rPr>
        <b/>
        <sz val="11"/>
        <color theme="1"/>
        <rFont val="Arial"/>
        <family val="2"/>
        <charset val="238"/>
      </rPr>
      <t>(raz na rok)</t>
    </r>
  </si>
  <si>
    <t>Koszt wykonania usługi</t>
  </si>
  <si>
    <r>
      <t xml:space="preserve">Konserwacja systemu sygnalizacji alarmu pożaru IGNIS 1240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</si>
  <si>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sygnalizacji alarmu pożaru  ESSER IQ8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</si>
  <si>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gaszenia  serwerowni   IGNIS 1520M </t>
    </r>
    <r>
      <rPr>
        <b/>
        <sz val="10"/>
        <color theme="1"/>
        <rFont val="Arial"/>
        <family val="2"/>
        <charset val="238"/>
      </rPr>
      <t>(raz na 6 miesięcy)</t>
    </r>
  </si>
  <si>
    <r>
      <t xml:space="preserve">Sprawdzenie i wykonanie pomiarów szczelności czujek izotopowych dymu w instalacji ppoż.  IGNIS 1240 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</si>
  <si>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 i wykonanie pomiarów szczelności czujek izotopowych dymu w instalacji gaszenia  IGNIS 1520 M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</si>
  <si>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</si>
  <si>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</si>
  <si>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Sprawdzenie, przegląd, regulacja drzwi przeciwpożarowych o odporności ogniowej EI-30,EI-60 </t>
    </r>
    <r>
      <rPr>
        <b/>
        <sz val="10"/>
        <color theme="1"/>
        <rFont val="Arial"/>
        <family val="2"/>
        <charset val="238"/>
      </rPr>
      <t>(raz na rok)</t>
    </r>
  </si>
  <si>
    <t>Razem:</t>
  </si>
  <si>
    <r>
      <t>Koszt wykonania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u/>
        <sz val="11"/>
        <color theme="1"/>
        <rFont val="Arial"/>
        <family val="2"/>
        <charset val="238"/>
      </rPr>
      <t>dodatkowych pomiarów</t>
    </r>
    <r>
      <rPr>
        <sz val="11"/>
        <color theme="1"/>
        <rFont val="Arial"/>
        <family val="2"/>
        <charset val="238"/>
      </rPr>
      <t xml:space="preserve"> szczelności czujek izotopowych w SAP   (za 1szt) </t>
    </r>
  </si>
  <si>
    <t xml:space="preserve">Koszt normogodziny za usuwanie awarii, naprawy, wymianę uszkodzonych elementów w systemie ppoż. </t>
  </si>
  <si>
    <t xml:space="preserve">Koszt dojazdu  samochodu serwisowego do   awarii  systemu sygnalizacji alarmu pożaru  </t>
  </si>
  <si>
    <t xml:space="preserve">Koszt przygotowania, dostarczenia do Z.U.O. P. Świerk i utylizacji  uszkodzonych izotopowych czujek dymu za 1szt </t>
  </si>
  <si>
    <t xml:space="preserve">Koszt wykonania konserwacji systemu gaszenia pożaru  IGNIS 1520 M łącznie za rok </t>
  </si>
  <si>
    <r>
      <t>Sprawdzenie, pomiar natężenia oświetlenia lamp ewakuacyjnych</t>
    </r>
    <r>
      <rPr>
        <b/>
        <sz val="10"/>
        <color theme="1"/>
        <rFont val="Arial"/>
        <family val="2"/>
        <charset val="238"/>
      </rPr>
      <t xml:space="preserve"> (raz na rok)</t>
    </r>
  </si>
  <si>
    <r>
      <t xml:space="preserve">Sprawdzenie zadziałania wyłącznika przeciwpożarowego prądu </t>
    </r>
    <r>
      <rPr>
        <b/>
        <sz val="10"/>
        <color theme="1"/>
        <rFont val="Arial"/>
        <family val="2"/>
        <charset val="238"/>
      </rPr>
      <t>(raz na rok)</t>
    </r>
  </si>
  <si>
    <t>ŁĄCZNIE ZA ROK:</t>
  </si>
  <si>
    <t>ŁĄCZNIE ZA KWARTAŁ</t>
  </si>
  <si>
    <t>ŁĄCZNIE ZA 6 m-cy</t>
  </si>
  <si>
    <t>Koszt usługi brutto w PLN  raz na kwartał [zł]</t>
  </si>
  <si>
    <t xml:space="preserve">Koszt usługi netto  raz w roku [zł] </t>
  </si>
  <si>
    <t xml:space="preserve">Koszt usługi netto  raz na kwartał [zł] </t>
  </si>
  <si>
    <t>Koszt usługi brutto   raz na kwartał [zł]</t>
  </si>
  <si>
    <t xml:space="preserve">Koszt usługi brutto raz w roku [zł] </t>
  </si>
  <si>
    <t>Koszt usługi brutto   raz w roku [zł]</t>
  </si>
  <si>
    <t>Konserwacja systemu gaszenia  serwerowni   IGNIS 1520M (raz na kwartał)</t>
  </si>
  <si>
    <t>RAZEM ZA ROK:</t>
  </si>
  <si>
    <t>Lp.</t>
  </si>
  <si>
    <t>NIE WYPEŁNIAĆ- POLA WYPEŁNIĄ SIĘ AUTOMATYCZNIE</t>
  </si>
  <si>
    <t>Koszt usługi netto za kwartał [zł]</t>
  </si>
  <si>
    <t>Koszt usługi brutto za kwartał  [zł]</t>
  </si>
  <si>
    <t>Koszt usługi netto za             6-mcy [zł]</t>
  </si>
  <si>
    <t>Koszt usługi brutto za             6-mcy [zł]</t>
  </si>
  <si>
    <t>CZEŚĆ I</t>
  </si>
  <si>
    <t>Klatka KL 1</t>
  </si>
  <si>
    <t>Okno fasadowe oddymiające z siłownikiem łańcuchowym D+H KA</t>
  </si>
  <si>
    <t>Drzwi napowietrzające z napędem drzwiowym D+H DDS 54/500</t>
  </si>
  <si>
    <t>Okno fasadowe napowietrzające z siłownikiem łańcuchowym D+H KA</t>
  </si>
  <si>
    <t>Ręczny przycisk oddymiania D+H RT45</t>
  </si>
  <si>
    <t>Przekaźnik odłączający D+H</t>
  </si>
  <si>
    <t>Przycisk przewietrzania</t>
  </si>
  <si>
    <t>Klatka KL 2</t>
  </si>
  <si>
    <t>Centrala oddymiania: D+H RZN 4416 M</t>
  </si>
  <si>
    <t>Centrala oddymiania: D+H RZN 4364 - E12</t>
  </si>
  <si>
    <t>Okno fasadowe oddymiajace z siłownikiem łańcuchowym D+H</t>
  </si>
  <si>
    <t>Akumulator zasilania rezerwowego 12 V 12 Ah</t>
  </si>
  <si>
    <t>zasilacz urządzeń przeciwpożarowych PULSAR EN-54</t>
  </si>
  <si>
    <t xml:space="preserve">1. Wykaz urządzeń  podlegających konserwacji  systemu sygnalizacji alarmu  w budynku  Opolskiego Urzędu Wojewódzkiego w Opolu, ul. Piastowska 14  ( czynności podlegające konserwacji raz na kwartał);   </t>
  </si>
  <si>
    <t xml:space="preserve">2.   Wykaz urządzeń  podlegających konserwacji  systemu sygnalizacji alarmu  w budynku  Opolskiego Urzędu Wojewódzkiego w Opolu,  ul. Piastowska 14 - raz na kwartał </t>
  </si>
  <si>
    <t>4.  Wykaz gaśnic w budynku Opolskiego Urzędu Wojewódzkiego w Opolu ul. Piastowska 14, podlegających przeglądom  technicznym  - konserwacji raz w roku</t>
  </si>
  <si>
    <r>
      <t xml:space="preserve">5. Wykaz hydrantów i </t>
    </r>
    <r>
      <rPr>
        <b/>
        <sz val="11"/>
        <color theme="1"/>
        <rFont val="Arial"/>
        <family val="2"/>
        <charset val="238"/>
      </rPr>
      <t>podręcznego sprzętu gaśniczego  w budynku Opolskiego Urzędu Wojewódzkiego w Opolu</t>
    </r>
    <r>
      <rPr>
        <b/>
        <sz val="12"/>
        <color theme="1"/>
        <rFont val="Arial"/>
        <family val="2"/>
        <charset val="238"/>
      </rPr>
      <t xml:space="preserve"> ul. Piastowska 14,  podlegających przeglądom  technicznym – konserwacji  - raz w roku   </t>
    </r>
  </si>
  <si>
    <t>6.  Wykaz lamp oświetlenia ewakuacyjnego w budynku Opolskiego Urzędu Wojewódzkiego w Opolu ul. Piastowska 14,  podlegających pomiarom natężenia oświetlenia opraw ewakuacyjnych  - raz na rok</t>
  </si>
  <si>
    <r>
      <t>7. Wykaz wyłączników  przeciwpożarowych prądu w budynku Opolskiego Urzędu Wojewódzkiego w Opolu ul. Piastowska 14</t>
    </r>
    <r>
      <rPr>
        <b/>
        <sz val="12"/>
        <color theme="1"/>
        <rFont val="Arial"/>
        <family val="2"/>
        <charset val="238"/>
      </rPr>
      <t xml:space="preserve">  podlegających sprawdzeniu - raz na rok </t>
    </r>
  </si>
  <si>
    <r>
      <t xml:space="preserve">8.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</si>
  <si>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r>
      <t xml:space="preserve">9.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</si>
  <si>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t>Budynek OUW w Opolu ul. Piastowska 14</t>
  </si>
  <si>
    <t xml:space="preserve"> Opole ul. Oleska 125 (Archiwum Zakładowe)</t>
  </si>
  <si>
    <t>Koszt usługi netto w PLN  za wykonanie 2 usług w roku (raz na 6 m-cy)</t>
  </si>
  <si>
    <t>Koszt usługi brutto w PLN  za wykonanie 2 usług w roku (raz na 6 m-cy)</t>
  </si>
  <si>
    <t xml:space="preserve">Koszt usługi netto w PLN  za wykonanie 1 usługi w roku </t>
  </si>
  <si>
    <t xml:space="preserve">Koszt usługi brutto w PLN  za wykonanie 1 usługi w roku </t>
  </si>
  <si>
    <t>Koszt usługi netto w PLN  za  4 usługi w roku (4 razy w roku)</t>
  </si>
  <si>
    <t>Koszt usługi brutto w PLN  za 4 usługi w roku (4 razy w roku)</t>
  </si>
  <si>
    <t>Budynek OUW, ul. Oleska 125  (Baza samochodowa)</t>
  </si>
  <si>
    <t>Budynek OUW,  Opole, ul. Oleska 125  Centrum Powiadamiania Ratunkowego</t>
  </si>
  <si>
    <t>Budynek OUW,  Opole, ul. Zgorzelecka 2</t>
  </si>
  <si>
    <t>ŁĄCZNIE</t>
  </si>
  <si>
    <t>Budynek OUW, ul. Oleska 125 - Baza samochodowa</t>
  </si>
  <si>
    <t xml:space="preserve">Koszt usługi netto  za wykonanie usługi 4 razy w roku (raz na kwartał) [zł] </t>
  </si>
  <si>
    <t>Opole ul. Ozimska 19 - Oddział Paszportów</t>
  </si>
  <si>
    <r>
      <t xml:space="preserve">Koszt konserwacji  systemu   oddymiania ( </t>
    </r>
    <r>
      <rPr>
        <b/>
        <sz val="11"/>
        <color theme="1"/>
        <rFont val="Arial"/>
        <family val="2"/>
        <charset val="238"/>
      </rPr>
      <t>raz na 6 miesięcy</t>
    </r>
    <r>
      <rPr>
        <sz val="11"/>
        <color theme="1"/>
        <rFont val="Arial"/>
        <family val="2"/>
        <charset val="238"/>
      </rPr>
      <t>)</t>
    </r>
  </si>
  <si>
    <t>Pomiar natężenia oświetlenia lamp ewakuacyjnych – awaryjnych  (raz w ciagu roku)</t>
  </si>
  <si>
    <t xml:space="preserve">Czujka  optyczna dymu </t>
  </si>
  <si>
    <t>Koszt konserwacji  systemu   oddymiania  raz na 6 miesięcy</t>
  </si>
  <si>
    <t>CZEŚĆ III.  Wieża Piastowska  w Opolu  wykaz urządzeń przeciwpożarowych na wykonanie n/w usług  w 2022 r.</t>
  </si>
  <si>
    <r>
      <t xml:space="preserve">Przegląd i konserwacja systemu oddymiania klatek schodowych - klatka  </t>
    </r>
    <r>
      <rPr>
        <b/>
        <sz val="10"/>
        <color theme="1"/>
        <rFont val="Arial"/>
        <family val="2"/>
        <charset val="238"/>
      </rPr>
      <t>KL1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</si>
  <si>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 - klatka </t>
    </r>
    <r>
      <rPr>
        <b/>
        <sz val="10"/>
        <color theme="1"/>
        <rFont val="Arial"/>
        <family val="2"/>
        <charset val="238"/>
      </rPr>
      <t>KL2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</si>
  <si>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schodowych- klatka </t>
    </r>
    <r>
      <rPr>
        <b/>
        <sz val="10"/>
        <color theme="1"/>
        <rFont val="Arial"/>
        <family val="2"/>
        <charset val="238"/>
      </rPr>
      <t>KL10 (raz 6 miesięcy)</t>
    </r>
  </si>
  <si>
    <t>Sprawdzenie i pomiar natężenia oświetlenia opraw  ewakuacyjnych – awaryjnych  (raz na rok)</t>
  </si>
  <si>
    <t>Sprawdzenie centrali sterowania oprawami typu: Rubic Una  z zasilaczem  buforowym, modułami, switch typ RU8 (raz na rok)</t>
  </si>
  <si>
    <t>Budynek Opolskiego Urzędu Wojewódzkiego w Opolu, ul. Piastowska 14-15</t>
  </si>
  <si>
    <t>Budynek OUW, ul. Oleska 125 (Archiwum Zakładowe jednostek Zlikwidowanych)</t>
  </si>
  <si>
    <t>Dyspozytornia Medyczna ul. Mickiewicza 1 Opole</t>
  </si>
  <si>
    <r>
      <t>34.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Centrala sygnalizacji gaszenia pożaru   Dspozytornia Medyczna ul. Mickiewicza 1, Opole </t>
    </r>
    <r>
      <rPr>
        <b/>
        <sz val="12"/>
        <color theme="1"/>
        <rFont val="Arial"/>
        <family val="2"/>
        <charset val="238"/>
      </rPr>
      <t xml:space="preserve">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 dwa razy na rok; </t>
    </r>
  </si>
  <si>
    <t xml:space="preserve">Centrala sygnalizacji gaszenia INIM Smart Line 036-04  </t>
  </si>
  <si>
    <t xml:space="preserve">Przycisk STOP gaszenia </t>
  </si>
  <si>
    <t xml:space="preserve">Lampa ostrzegawcza o wypływie środka gaśniczego </t>
  </si>
  <si>
    <t xml:space="preserve">Zasilacz buforowy </t>
  </si>
  <si>
    <t xml:space="preserve">Centrala sygnalizacji gaszenia INIM Smart Line 036-04  Akumulator 12V 7Ah 
Butla z gazem FM-200 28,8 (30) kg z elektrozaworem 
Klapa rozprężająca SMAY 
Optyczna czujka dymu 
Wskaźnik zadziałania czujki niewidocznej 
Przycisk START gaszenia 
Przycisk STOP gaszenia
Sygnalizator akustyczny SAK 
Lampa ostrzegawcza o wypływie środka gaśniczego 
Zasilacz buforowy 
</t>
  </si>
  <si>
    <r>
      <t xml:space="preserve">Cennik jednostkowy usług dodatkowych </t>
    </r>
    <r>
      <rPr>
        <b/>
        <u/>
        <sz val="14"/>
        <color theme="1"/>
        <rFont val="Arial"/>
        <family val="2"/>
        <charset val="238"/>
      </rPr>
      <t>nie  przewidzianych</t>
    </r>
    <r>
      <rPr>
        <b/>
        <sz val="14"/>
        <color theme="1"/>
        <rFont val="Arial"/>
        <family val="2"/>
        <charset val="238"/>
      </rPr>
      <t xml:space="preserve">  w  załącznikach nr 1 - 30 w roku 2023 </t>
    </r>
  </si>
  <si>
    <t xml:space="preserve">3. Wykaz elementów automatycznego systemu gaszenia (Serwerownia Główna na Poligrafii) w budynku  Opolskiego Urzędu Wojewódzkiego w Opolu, ul. Piastowska 14  - raz na 6miesięcy        </t>
  </si>
  <si>
    <t>Budynek OUW w Opolu ul. Piastowska 14 (Serwerownia Główna Poligrafia)</t>
  </si>
  <si>
    <r>
      <t xml:space="preserve">Konserwacja systemu gaszenia  serwerowni   STILDE SH </t>
    </r>
    <r>
      <rPr>
        <b/>
        <sz val="10"/>
        <color theme="1"/>
        <rFont val="Arial"/>
        <family val="2"/>
        <charset val="238"/>
      </rPr>
      <t>(raz na 6 miesięcy)</t>
    </r>
  </si>
  <si>
    <t>Centrala automatycznego gaszenia SmartLine036/4</t>
  </si>
  <si>
    <t>Budynek OUW w Opolu ul. Piastowska 14 (Serwerownia Zapasowa COC p. 59)</t>
  </si>
  <si>
    <t>Luboszyce ul. Czarnowąska 5a – Baza Mgazynowo-warsztatowa</t>
  </si>
  <si>
    <t>Sprawdzenie, pomiar natężenia oświetlenia lamp ewakuacyjnychlamp ewakuacyjnych - 43 szt</t>
  </si>
  <si>
    <t>Luboszyce ul. Czarnowąska 5a – Baza Mgazynowo-warsztatowa - budynek nr 1 - 12 szt, budynek nr 2 14 szt, budynek nr 3 - 17 szt.</t>
  </si>
  <si>
    <t xml:space="preserve">Sygnalizator optyczno-akustyczny ostrzegawczy SW-1 </t>
  </si>
  <si>
    <t>Sygnalizator optyczno-akustyczny ewakuacyjny SE-1</t>
  </si>
  <si>
    <t>Sygnalizator ostrzegawczy SA-K6</t>
  </si>
  <si>
    <t>Czujka optyczna dymu ID-100</t>
  </si>
  <si>
    <t>Akumulatory 12V/17Ah</t>
  </si>
  <si>
    <t>Butlea 75 l ze środkiem gaśniczy HFC-227ea</t>
  </si>
  <si>
    <t xml:space="preserve">Moduł ESSER EBK12R </t>
  </si>
  <si>
    <t xml:space="preserve">4. Wykaz elementów automatycznego systemu gaszenia (Serwerownia Zapasowa COC p. 59) w budynku  Opolskiego Urzędu Wojewódzkiego w Opolu, ul. Piastowska 15  - raz na 6miesięcy        </t>
  </si>
  <si>
    <r>
      <t xml:space="preserve">Okresowy przegląd gaśnic - 11 szt. </t>
    </r>
    <r>
      <rPr>
        <b/>
        <sz val="12"/>
        <color theme="1"/>
        <rFont val="Arial"/>
        <family val="2"/>
        <charset val="238"/>
      </rPr>
      <t>(raz na rok)</t>
    </r>
  </si>
  <si>
    <t>,</t>
  </si>
  <si>
    <r>
      <t xml:space="preserve">24.  Wykaz </t>
    </r>
    <r>
      <rPr>
        <b/>
        <sz val="11"/>
        <color theme="1"/>
        <rFont val="Arial"/>
        <family val="2"/>
        <charset val="238"/>
      </rPr>
      <t xml:space="preserve"> drzwi przeciwpożarowych  </t>
    </r>
    <r>
      <rPr>
        <b/>
        <sz val="12"/>
        <color theme="1"/>
        <rFont val="Arial"/>
        <family val="2"/>
        <charset val="238"/>
      </rPr>
      <t>w budynku CPR, ul.Oleska 123 w Opolu,  podlegających przeglądom  technicznym - raz na rok</t>
    </r>
  </si>
  <si>
    <r>
      <t xml:space="preserve">23. Wykaz </t>
    </r>
    <r>
      <rPr>
        <b/>
        <sz val="11"/>
        <color theme="1"/>
        <rFont val="Arial"/>
        <family val="2"/>
        <charset val="238"/>
      </rPr>
      <t xml:space="preserve"> opraw  oświetlenia ewakuacyjnego </t>
    </r>
    <r>
      <rPr>
        <b/>
        <sz val="12"/>
        <color theme="1"/>
        <rFont val="Arial"/>
        <family val="2"/>
        <charset val="238"/>
      </rPr>
      <t xml:space="preserve">w budynku CPR, ul.Oleska 123 w Opolu, podlegających pomiarom natężenia oświetlenia- raz na rok </t>
    </r>
  </si>
  <si>
    <r>
      <t>25.  Wykaz wyłączników  przeciwpożarowych prądu w budynku CPR, ul.Oleska 123 w Opolu</t>
    </r>
    <r>
      <rPr>
        <b/>
        <sz val="12"/>
        <color theme="1"/>
        <rFont val="Arial"/>
        <family val="2"/>
        <charset val="238"/>
      </rPr>
      <t>,  podlegających przeglądom technicznym raz na rok</t>
    </r>
  </si>
  <si>
    <r>
      <t xml:space="preserve">22.  Wykaz  hydroforów  </t>
    </r>
    <r>
      <rPr>
        <b/>
        <sz val="12"/>
        <color theme="1"/>
        <rFont val="Arial"/>
        <family val="2"/>
        <charset val="238"/>
      </rPr>
      <t>w budynku CPR, ul.Oleska 123 w Opolu, podlegających przeglądowi technicznemu-  sprawdzeniu zadziałania – raz na rok ;</t>
    </r>
  </si>
  <si>
    <t>26.   Wykaz   gaśnic  - Oddział Paszportów OUW w Opolu  ul. Ozimska 19, podlegających przeglądom- konserwacji -raz na rok</t>
  </si>
  <si>
    <r>
      <t xml:space="preserve">27.  Wykaz </t>
    </r>
    <r>
      <rPr>
        <b/>
        <sz val="11"/>
        <color theme="1"/>
        <rFont val="Arial"/>
        <family val="2"/>
        <charset val="238"/>
      </rPr>
      <t xml:space="preserve"> lamp  oświetlenia ewakuacyjnego  </t>
    </r>
    <r>
      <rPr>
        <b/>
        <sz val="12"/>
        <color theme="1"/>
        <rFont val="Arial"/>
        <family val="2"/>
        <charset val="238"/>
      </rPr>
      <t xml:space="preserve">Oddział Paszportów OUW w Opolu  ul. Ozimska 19, podlegających pomiarom natężenia oświetlenia  -raz na rok; </t>
    </r>
  </si>
  <si>
    <t>28.  wykaz drzwi przeciwpożarowych Oddział Paszportów OUW w Opolu  ul. Ozimska 19 , podlegających przeglądowi technicznemu -sprawdzeniu  -raz na rok ;</t>
  </si>
  <si>
    <t>13.  Wykaz urządzeń  podlegających konserwacji  systemu sygnalizacji alarmu  w budynku Archiwum Zakładowego Jednostek Zlikwidowanych przy ul. Oleskiej 125 w Opolu - raz na  kwartał</t>
  </si>
  <si>
    <r>
      <t>15.  Wykaz hydrantów  ppoż. i podręcznego sprzętu gaśniczego Archiwum Zakładowe Jednostek Zlikwidowanych przy ul. Oleska 125 w Opolu,</t>
    </r>
    <r>
      <rPr>
        <b/>
        <sz val="12"/>
        <color theme="1"/>
        <rFont val="Arial"/>
        <family val="2"/>
        <charset val="238"/>
      </rPr>
      <t xml:space="preserve"> podlegających  przeglądom   technicznym  konserwacji  -raz na rok</t>
    </r>
  </si>
  <si>
    <r>
      <t xml:space="preserve">11.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</si>
  <si>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r>
      <t xml:space="preserve">10.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</si>
  <si>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t>Centrala oddymiania: D+H RZN 4408 M</t>
  </si>
  <si>
    <t>Akumulator zasilania rezerwowego zasilacza PULSAR EN-54 12 V 12 Ah</t>
  </si>
  <si>
    <r>
      <t xml:space="preserve">Przegląd i konserwacja systemu oddymiania klatek schodowych- klatka </t>
    </r>
    <r>
      <rPr>
        <b/>
        <sz val="10"/>
        <color theme="1"/>
        <rFont val="Arial"/>
        <family val="2"/>
        <charset val="238"/>
      </rPr>
      <t>KL9 (raz 6 miesięcy)</t>
    </r>
  </si>
  <si>
    <t>Klatka KL 10</t>
  </si>
  <si>
    <t>Klatka KL 9</t>
  </si>
  <si>
    <t>Drzwi napowietrzajace</t>
  </si>
  <si>
    <t>Klapa oddymiajaca z siłownikiem strefowa</t>
  </si>
  <si>
    <t>Ręczny przycisk oddymiania (RPO)</t>
  </si>
  <si>
    <t>14. Wykaz  gaśnic  Archiwum Zakładowe Jednostek Zlikwidowanychprzy ul. Oleska 125 w Opolu , podlegających przeglądom technicznym - konserwacji - raz na rok</t>
  </si>
  <si>
    <t>Sprawdzenie zadziałania wyłącznika przeciwpożarowego  prądu - raz na rok</t>
  </si>
  <si>
    <r>
      <t>16.</t>
    </r>
    <r>
      <rPr>
        <b/>
        <sz val="11"/>
        <color theme="1"/>
        <rFont val="Arial"/>
        <family val="2"/>
        <charset val="238"/>
      </rPr>
      <t xml:space="preserve"> Wykaż wyłączników  przeciwpożarowych prądu 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 - raz na rok</t>
    </r>
  </si>
  <si>
    <r>
      <t xml:space="preserve">17. Wykaz </t>
    </r>
    <r>
      <rPr>
        <b/>
        <sz val="11"/>
        <color theme="1"/>
        <rFont val="Arial"/>
        <family val="2"/>
        <charset val="238"/>
      </rPr>
      <t xml:space="preserve"> drzwi przeciwpożarowych  Archiwum Zakładowe Jednostek Zlikwidowanych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–  sprawdzeniu  - raz na rok; </t>
    </r>
  </si>
  <si>
    <t>Sprawdzenie, przegląd  drzwi przeciwpożarowych - raz na rok</t>
  </si>
  <si>
    <r>
      <t xml:space="preserve">Sprawdzenie, przegląd  drzwi przeciwpożarowych </t>
    </r>
    <r>
      <rPr>
        <b/>
        <sz val="11"/>
        <color theme="1"/>
        <rFont val="Arial"/>
        <family val="2"/>
        <charset val="238"/>
      </rPr>
      <t xml:space="preserve"> (raz na rok)</t>
    </r>
  </si>
  <si>
    <r>
      <t xml:space="preserve">12.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(zamontowanysystem posiada 3-letnią gwarancję wykonawcy)</t>
    </r>
  </si>
  <si>
    <t>18.  Wykaz  gaśnic Opole ul. Oleska 125, Baza Samochodowa OUW  (samochod ) podlegających przeglądom technicznym –konserwacji   raz na rok</t>
  </si>
  <si>
    <t>19. Wykaz urządzeń  podlegających konserwacji  systemu gaszenia  w serwerowni w budynku CPR, ul.Oleska 123 w Opolu – raz na 6 miesięcy</t>
  </si>
  <si>
    <t xml:space="preserve">20.  Wykaz  gaśnic w budynku CPR, ul.Oleska 123 w Opolu, podlegających przeglądom  technicznym – konserwacji raz na rok;      </t>
  </si>
  <si>
    <r>
      <t>21.</t>
    </r>
    <r>
      <rPr>
        <b/>
        <sz val="11"/>
        <color theme="1"/>
        <rFont val="Arial"/>
        <family val="2"/>
        <charset val="238"/>
      </rPr>
      <t xml:space="preserve"> Wykaz  hydrantów ppoż. i podręcznego sprzętu gaśniczego w budynku CPR, ul.Oleska 123 w Opolu</t>
    </r>
    <r>
      <rPr>
        <b/>
        <sz val="12"/>
        <color theme="1"/>
        <rFont val="Arial"/>
        <family val="2"/>
        <charset val="238"/>
      </rPr>
      <t>, podlegających przeglądom technicznym –pomiarom ciśnienie i  wydajności wody w hydrantach przeciwpożarowych - raz na rok</t>
    </r>
  </si>
  <si>
    <t>30. Wykaz  gaśnic - , Luboszyce, ul. Czarnowska 5a, podlegających przeglądom- konserwacji -raz na rok</t>
  </si>
  <si>
    <t>29. Wykaz  gaśnic –  WBiZK, ul. Zgorzelecka 2 w Opolu , podlegających przeglądom- konserwacji -raz na rok</t>
  </si>
  <si>
    <r>
      <t>35.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Wykaz  gaśnic  podlegających przeglądom- konserwacji -raz na rok   Dspozytornia Medyczna ul. Mickiewicza 1, Opole </t>
    </r>
    <r>
      <rPr>
        <b/>
        <sz val="12"/>
        <color theme="1"/>
        <rFont val="Arial"/>
        <family val="2"/>
        <charset val="238"/>
      </rPr>
      <t xml:space="preserve">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 dwa razy na rok; </t>
    </r>
  </si>
  <si>
    <t>Okresowy przegląd gaśnic (szt. 4) GP 6 - 3 szt., G2x - 1 szt.</t>
  </si>
  <si>
    <t>Budynek OUW - WBiZK, ul. Zgorzelecka 2, Opole</t>
  </si>
  <si>
    <t>Budynek Centrum Powiadamiania Ratunkowego, ul. Oleska 123, Opole</t>
  </si>
  <si>
    <t>Oddział Paszportów - ul. Ozimska 19, Opole</t>
  </si>
  <si>
    <t>Oddział Paszportów, ul. Ozimska 19 - Opole</t>
  </si>
  <si>
    <t xml:space="preserve"> pomiar natężenia oświetlenia lamp ewakuacyjnych-  raz na rok</t>
  </si>
  <si>
    <r>
      <t>33.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Wykaz pomiar natężenia oświetlenia lamp ewakuacyjnychlamp ewakuacyjnych - WBiZK Baza Magazynowo-Warsztatowa  </t>
    </r>
    <r>
      <rPr>
        <b/>
        <sz val="12"/>
        <color theme="1"/>
        <rFont val="Arial"/>
        <family val="2"/>
        <charset val="238"/>
      </rPr>
      <t xml:space="preserve"> Luboszyce, ul. Czarnowska 5a,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-raz na rok; </t>
    </r>
  </si>
  <si>
    <r>
      <t>33.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Wykaz  wyłączników  przeciwpożarowych   prądu   </t>
    </r>
    <r>
      <rPr>
        <b/>
        <sz val="12"/>
        <color theme="1"/>
        <rFont val="Arial"/>
        <family val="2"/>
        <charset val="238"/>
      </rPr>
      <t xml:space="preserve">-  WBiZK Baza Magazynowo-Warsztatowa, Luboszyce, ul. Czarnowska 5a,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-raz na rok; </t>
    </r>
  </si>
  <si>
    <r>
      <t xml:space="preserve">32. Wykaz hydrantów  ppoż. i podręcznego sprzętu gaśniczego, </t>
    </r>
    <r>
      <rPr>
        <b/>
        <sz val="12"/>
        <color theme="1"/>
        <rFont val="Arial"/>
        <family val="2"/>
        <charset val="238"/>
      </rPr>
      <t xml:space="preserve">podlegających pomiarom ciśnienia i wydajności wody   -  WBiZK Baza Magazynowo-Warsztatowa Luboszyce, ul. Czarnowska 5a </t>
    </r>
    <r>
      <rPr>
        <b/>
        <sz val="11"/>
        <color theme="1"/>
        <rFont val="Arial"/>
        <family val="2"/>
        <charset val="238"/>
      </rPr>
      <t xml:space="preserve"> - raz na rok;</t>
    </r>
  </si>
  <si>
    <t>Gaśnica Gś -2 kg</t>
  </si>
  <si>
    <t xml:space="preserve">Gaśnica GP 6 kg </t>
  </si>
  <si>
    <t>Gaśnica proszkowa GP-2 kg ABC</t>
  </si>
  <si>
    <t>Gaśnica  proszkowa GP-1kg ABC</t>
  </si>
  <si>
    <t>Gaśnica proszkowa GP-2 kg kg ABC</t>
  </si>
  <si>
    <t>Gaśnica proszkowa GP- 4 kg ABC</t>
  </si>
  <si>
    <t>Gaśnica proszkowa GP- 6  kgABC</t>
  </si>
  <si>
    <t>Gaśnica śniegowa  Gś - 5 kg</t>
  </si>
  <si>
    <t>Gaśnica proszkowa GP-4 kg ABC</t>
  </si>
  <si>
    <t>Gaśnica proszkowa GP-6 kg ABC</t>
  </si>
  <si>
    <t>Gaśnica proszkowa GP-1 kg ABC</t>
  </si>
  <si>
    <t>Gaśnica proszkowa  GP-6 kg ABC</t>
  </si>
  <si>
    <t>Gaśnica proszkowa GP-4 kgABC</t>
  </si>
  <si>
    <t>Gaśnica proszkowa GP-12 kg ABC</t>
  </si>
  <si>
    <t>Budynek OUW-Archiwum  Zakładowe Jednostek Zlikwidowanych ul. Oleska 125, Opole</t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</si>
  <si>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Akumulator 12V 7Ah 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</si>
  <si>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Butla z gazem FM-200 28,8 (30) kg z elektrozaworem 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</si>
  <si>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Klapa rozprężająca SMAY 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</si>
  <si>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Optyczna czujka dymu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</si>
  <si>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Wskaźnik zadziałania czujki niewidocznej 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</si>
  <si>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Przycisk START gaszenia </t>
    </r>
  </si>
  <si>
    <r>
      <rPr>
        <sz val="7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Sygnalizator akustyczny SAK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</si>
</sst>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0" borderId="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3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/>
    <xf numFmtId="0" fontId="1" fillId="3" borderId="24" xfId="0" applyFont="1" applyFill="1" applyBorder="1" applyAlignment="1">
      <alignment vertical="center" wrapText="1"/>
    </xf>
    <xf numFmtId="2" fontId="1" fillId="3" borderId="24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0" xfId="0" applyFont="1" applyAlignment="1"/>
    <xf numFmtId="0" fontId="2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0" fillId="0" borderId="24" xfId="0" applyNumberFormat="1" applyBorder="1"/>
    <xf numFmtId="0" fontId="2" fillId="0" borderId="33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/>
    </xf>
    <xf numFmtId="2" fontId="3" fillId="0" borderId="24" xfId="0" applyNumberFormat="1" applyFont="1" applyBorder="1" applyAlignment="1">
      <alignment horizontal="right"/>
    </xf>
    <xf numFmtId="2" fontId="3" fillId="0" borderId="24" xfId="0" applyNumberFormat="1" applyFont="1" applyBorder="1" applyAlignment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2" fontId="0" fillId="0" borderId="35" xfId="0" applyNumberForma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8" fillId="0" borderId="2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justify" vertical="center" wrapText="1"/>
    </xf>
    <xf numFmtId="0" fontId="4" fillId="2" borderId="24" xfId="0" applyFont="1" applyFill="1" applyBorder="1" applyAlignment="1">
      <alignment horizontal="center" vertical="center" wrapText="1"/>
    </xf>
    <xf numFmtId="2" fontId="8" fillId="0" borderId="24" xfId="0" applyNumberFormat="1" applyFont="1" applyBorder="1" applyAlignment="1">
      <alignment vertical="center" wrapText="1"/>
    </xf>
    <xf numFmtId="2" fontId="3" fillId="0" borderId="24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2" fontId="8" fillId="0" borderId="24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8" fillId="0" borderId="0" xfId="0" applyFont="1"/>
    <xf numFmtId="2" fontId="8" fillId="0" borderId="24" xfId="0" applyNumberFormat="1" applyFont="1" applyBorder="1"/>
    <xf numFmtId="0" fontId="8" fillId="2" borderId="24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164" fontId="8" fillId="4" borderId="0" xfId="0" applyNumberFormat="1" applyFont="1" applyFill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right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2" fontId="8" fillId="4" borderId="24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right"/>
    </xf>
    <xf numFmtId="2" fontId="7" fillId="5" borderId="19" xfId="0" applyNumberFormat="1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0" fontId="1" fillId="6" borderId="24" xfId="0" applyFont="1" applyFill="1" applyBorder="1" applyAlignment="1">
      <alignment horizontal="right" vertical="center" wrapText="1"/>
    </xf>
    <xf numFmtId="2" fontId="4" fillId="6" borderId="24" xfId="0" applyNumberFormat="1" applyFont="1" applyFill="1" applyBorder="1"/>
    <xf numFmtId="0" fontId="14" fillId="2" borderId="2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right" vertical="center" wrapText="1"/>
    </xf>
    <xf numFmtId="2" fontId="1" fillId="7" borderId="24" xfId="0" applyNumberFormat="1" applyFont="1" applyFill="1" applyBorder="1" applyAlignment="1">
      <alignment vertical="center" wrapText="1"/>
    </xf>
    <xf numFmtId="2" fontId="1" fillId="7" borderId="24" xfId="0" applyNumberFormat="1" applyFont="1" applyFill="1" applyBorder="1" applyAlignment="1">
      <alignment vertical="center"/>
    </xf>
    <xf numFmtId="0" fontId="1" fillId="7" borderId="29" xfId="0" applyFont="1" applyFill="1" applyBorder="1" applyAlignment="1">
      <alignment horizontal="right"/>
    </xf>
    <xf numFmtId="2" fontId="1" fillId="7" borderId="19" xfId="0" applyNumberFormat="1" applyFont="1" applyFill="1" applyBorder="1" applyAlignment="1">
      <alignment horizontal="center"/>
    </xf>
    <xf numFmtId="2" fontId="1" fillId="7" borderId="17" xfId="0" applyNumberFormat="1" applyFont="1" applyFill="1" applyBorder="1" applyAlignment="1">
      <alignment horizontal="center"/>
    </xf>
    <xf numFmtId="0" fontId="2" fillId="0" borderId="0" xfId="0" applyFont="1"/>
    <xf numFmtId="2" fontId="1" fillId="7" borderId="24" xfId="0" applyNumberFormat="1" applyFont="1" applyFill="1" applyBorder="1" applyAlignment="1">
      <alignment horizontal="center" vertical="center" wrapText="1"/>
    </xf>
    <xf numFmtId="2" fontId="1" fillId="7" borderId="24" xfId="0" applyNumberFormat="1" applyFont="1" applyFill="1" applyBorder="1" applyAlignment="1">
      <alignment horizontal="center" vertical="center"/>
    </xf>
    <xf numFmtId="2" fontId="1" fillId="7" borderId="24" xfId="0" applyNumberFormat="1" applyFont="1" applyFill="1" applyBorder="1"/>
    <xf numFmtId="2" fontId="4" fillId="7" borderId="24" xfId="0" applyNumberFormat="1" applyFont="1" applyFill="1" applyBorder="1" applyAlignment="1">
      <alignment horizontal="center" vertical="center"/>
    </xf>
    <xf numFmtId="2" fontId="11" fillId="7" borderId="24" xfId="0" applyNumberFormat="1" applyFont="1" applyFill="1" applyBorder="1"/>
    <xf numFmtId="2" fontId="3" fillId="0" borderId="24" xfId="0" applyNumberFormat="1" applyFont="1" applyBorder="1" applyAlignment="1">
      <alignment horizontal="right" vertical="center"/>
    </xf>
    <xf numFmtId="0" fontId="1" fillId="7" borderId="34" xfId="0" applyFont="1" applyFill="1" applyBorder="1" applyAlignment="1">
      <alignment horizontal="right" vertical="center" wrapText="1"/>
    </xf>
    <xf numFmtId="2" fontId="1" fillId="7" borderId="34" xfId="0" applyNumberFormat="1" applyFont="1" applyFill="1" applyBorder="1"/>
    <xf numFmtId="0" fontId="15" fillId="0" borderId="24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2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right"/>
    </xf>
    <xf numFmtId="2" fontId="1" fillId="5" borderId="24" xfId="0" applyNumberFormat="1" applyFont="1" applyFill="1" applyBorder="1"/>
    <xf numFmtId="2" fontId="1" fillId="5" borderId="24" xfId="0" applyNumberFormat="1" applyFont="1" applyFill="1" applyBorder="1" applyAlignment="1">
      <alignment vertical="center" wrapText="1"/>
    </xf>
    <xf numFmtId="2" fontId="7" fillId="5" borderId="24" xfId="0" applyNumberFormat="1" applyFont="1" applyFill="1" applyBorder="1" applyAlignment="1">
      <alignment horizontal="center"/>
    </xf>
    <xf numFmtId="2" fontId="7" fillId="5" borderId="24" xfId="0" applyNumberFormat="1" applyFont="1" applyFill="1" applyBorder="1" applyAlignment="1">
      <alignment vertical="center" wrapText="1"/>
    </xf>
    <xf numFmtId="2" fontId="2" fillId="8" borderId="24" xfId="0" applyNumberFormat="1" applyFont="1" applyFill="1" applyBorder="1" applyAlignment="1">
      <alignment vertical="center" wrapText="1"/>
    </xf>
    <xf numFmtId="0" fontId="2" fillId="8" borderId="24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vertical="center" wrapText="1"/>
    </xf>
    <xf numFmtId="0" fontId="3" fillId="8" borderId="24" xfId="0" applyFont="1" applyFill="1" applyBorder="1" applyAlignment="1">
      <alignment vertical="center" wrapText="1"/>
    </xf>
    <xf numFmtId="0" fontId="8" fillId="8" borderId="24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8" fillId="8" borderId="24" xfId="0" applyFont="1" applyFill="1" applyBorder="1" applyAlignment="1">
      <alignment vertical="center" wrapText="1"/>
    </xf>
    <xf numFmtId="2" fontId="2" fillId="8" borderId="24" xfId="0" applyNumberFormat="1" applyFont="1" applyFill="1" applyBorder="1" applyAlignment="1">
      <alignment vertical="center"/>
    </xf>
    <xf numFmtId="2" fontId="2" fillId="8" borderId="24" xfId="0" applyNumberFormat="1" applyFont="1" applyFill="1" applyBorder="1" applyAlignment="1">
      <alignment horizontal="right" vertical="center" wrapText="1"/>
    </xf>
    <xf numFmtId="0" fontId="2" fillId="8" borderId="24" xfId="0" applyFont="1" applyFill="1" applyBorder="1" applyAlignment="1">
      <alignment horizontal="right" vertical="center" wrapText="1"/>
    </xf>
    <xf numFmtId="0" fontId="2" fillId="8" borderId="35" xfId="0" applyFont="1" applyFill="1" applyBorder="1" applyAlignment="1">
      <alignment vertical="center" wrapText="1"/>
    </xf>
    <xf numFmtId="0" fontId="1" fillId="8" borderId="24" xfId="0" applyFont="1" applyFill="1" applyBorder="1" applyAlignment="1">
      <alignment vertical="center" wrapText="1"/>
    </xf>
    <xf numFmtId="2" fontId="1" fillId="8" borderId="24" xfId="0" applyNumberFormat="1" applyFont="1" applyFill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3" fillId="8" borderId="27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1" fillId="11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4" fillId="0" borderId="22" xfId="0" applyFont="1" applyBorder="1" applyAlignment="1">
      <alignment horizontal="right" vertical="center" wrapText="1"/>
    </xf>
    <xf numFmtId="0" fontId="1" fillId="0" borderId="24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1" fontId="3" fillId="0" borderId="59" xfId="0" applyNumberFormat="1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1" fontId="3" fillId="0" borderId="61" xfId="0" applyNumberFormat="1" applyFont="1" applyBorder="1" applyAlignment="1">
      <alignment vertical="center" wrapText="1"/>
    </xf>
    <xf numFmtId="0" fontId="3" fillId="0" borderId="54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" fillId="6" borderId="34" xfId="0" applyFont="1" applyFill="1" applyBorder="1" applyAlignment="1">
      <alignment horizontal="right" vertical="center" wrapText="1"/>
    </xf>
    <xf numFmtId="0" fontId="3" fillId="0" borderId="38" xfId="0" applyFont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3" fillId="10" borderId="56" xfId="0" applyFont="1" applyFill="1" applyBorder="1" applyAlignment="1">
      <alignment horizontal="center" vertical="center" wrapText="1"/>
    </xf>
    <xf numFmtId="0" fontId="3" fillId="10" borderId="5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wrapText="1"/>
    </xf>
    <xf numFmtId="0" fontId="2" fillId="0" borderId="2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0" fontId="1" fillId="2" borderId="5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39" xfId="0" applyFont="1" applyFill="1" applyBorder="1" applyAlignment="1">
      <alignment horizontal="center" wrapText="1"/>
    </xf>
    <xf numFmtId="0" fontId="4" fillId="0" borderId="24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30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right"/>
    </xf>
    <xf numFmtId="0" fontId="4" fillId="2" borderId="0" xfId="0" applyFont="1" applyFill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2" fontId="3" fillId="8" borderId="24" xfId="0" applyNumberFormat="1" applyFont="1" applyFill="1" applyBorder="1" applyAlignment="1">
      <alignment horizontal="right" vertical="center"/>
    </xf>
    <xf numFmtId="0" fontId="4" fillId="8" borderId="24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indent="5"/>
    </xf>
    <xf numFmtId="0" fontId="3" fillId="0" borderId="24" xfId="0" applyFont="1" applyBorder="1" applyAlignment="1">
      <alignment horizontal="left" vertical="center" indent="5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9"/>
  <sheetViews>
    <sheetView workbookViewId="0">
      <selection activeCell="N15" sqref="N15"/>
    </sheetView>
  </sheetViews>
  <sheetFormatPr defaultColWidth="8.85546875" defaultRowHeight="14.25" x14ac:dyDescent="0.2"/>
  <cols>
    <col min="1" max="1" width="8.85546875" style="13"/>
    <col min="2" max="2" width="6.140625" style="13" customWidth="1"/>
    <col min="3" max="3" width="70.28515625" style="13" customWidth="1"/>
    <col min="4" max="5" width="20.7109375" style="13" customWidth="1"/>
    <col min="6" max="16384" width="8.85546875" style="13"/>
  </cols>
  <sheetData>
    <row r="2" spans="2:8" ht="15" thickBot="1" x14ac:dyDescent="0.25"/>
    <row r="3" spans="2:8" ht="49.15" customHeight="1" thickBot="1" x14ac:dyDescent="0.25">
      <c r="B3" s="211" t="s">
        <v>278</v>
      </c>
      <c r="C3" s="212"/>
      <c r="D3" s="212"/>
      <c r="E3" s="213"/>
    </row>
    <row r="4" spans="2:8" ht="14.45" customHeight="1" thickBot="1" x14ac:dyDescent="0.25">
      <c r="G4" s="297" t="s">
        <v>147</v>
      </c>
      <c r="H4" s="298"/>
    </row>
    <row r="5" spans="2:8" ht="14.45" customHeight="1" thickBot="1" x14ac:dyDescent="0.25">
      <c r="B5" s="137" t="s">
        <v>8</v>
      </c>
      <c r="C5" s="138" t="s">
        <v>72</v>
      </c>
      <c r="D5" s="138" t="s">
        <v>36</v>
      </c>
      <c r="E5" s="139" t="s">
        <v>37</v>
      </c>
      <c r="G5" s="299"/>
      <c r="H5" s="300"/>
    </row>
    <row r="6" spans="2:8" x14ac:dyDescent="0.2">
      <c r="B6" s="140" t="s">
        <v>52</v>
      </c>
      <c r="C6" s="192" t="s">
        <v>73</v>
      </c>
      <c r="D6" s="192">
        <v>1</v>
      </c>
      <c r="E6" s="141" t="s">
        <v>39</v>
      </c>
    </row>
    <row r="7" spans="2:8" x14ac:dyDescent="0.2">
      <c r="B7" s="140" t="s">
        <v>53</v>
      </c>
      <c r="C7" s="192" t="s">
        <v>74</v>
      </c>
      <c r="D7" s="192">
        <v>2</v>
      </c>
      <c r="E7" s="141" t="s">
        <v>39</v>
      </c>
    </row>
    <row r="8" spans="2:8" x14ac:dyDescent="0.2">
      <c r="B8" s="140" t="s">
        <v>54</v>
      </c>
      <c r="C8" s="192" t="s">
        <v>75</v>
      </c>
      <c r="D8" s="192">
        <v>90</v>
      </c>
      <c r="E8" s="141" t="s">
        <v>39</v>
      </c>
    </row>
    <row r="9" spans="2:8" x14ac:dyDescent="0.2">
      <c r="B9" s="140" t="s">
        <v>55</v>
      </c>
      <c r="C9" s="192" t="s">
        <v>76</v>
      </c>
      <c r="D9" s="192">
        <v>3</v>
      </c>
      <c r="E9" s="141" t="s">
        <v>39</v>
      </c>
    </row>
    <row r="10" spans="2:8" ht="15" thickBot="1" x14ac:dyDescent="0.25">
      <c r="B10" s="142" t="s">
        <v>56</v>
      </c>
      <c r="C10" s="143" t="s">
        <v>77</v>
      </c>
      <c r="D10" s="143">
        <v>13</v>
      </c>
      <c r="E10" s="144" t="s">
        <v>39</v>
      </c>
    </row>
    <row r="11" spans="2:8" x14ac:dyDescent="0.2">
      <c r="B11" s="188"/>
      <c r="C11" s="189"/>
      <c r="D11" s="189"/>
      <c r="E11" s="190"/>
    </row>
    <row r="12" spans="2:8" ht="46.9" customHeight="1" x14ac:dyDescent="0.2">
      <c r="B12" s="196" t="s">
        <v>163</v>
      </c>
      <c r="C12" s="196"/>
      <c r="D12" s="181" t="s">
        <v>172</v>
      </c>
      <c r="E12" s="181" t="s">
        <v>173</v>
      </c>
    </row>
    <row r="13" spans="2:8" ht="30" customHeight="1" x14ac:dyDescent="0.2">
      <c r="B13" s="204" t="s">
        <v>169</v>
      </c>
      <c r="C13" s="204"/>
      <c r="D13" s="127"/>
      <c r="E13" s="48">
        <f>D13*1.23</f>
        <v>0</v>
      </c>
    </row>
    <row r="14" spans="2:8" ht="30" customHeight="1" x14ac:dyDescent="0.2">
      <c r="B14" s="204" t="s">
        <v>208</v>
      </c>
      <c r="C14" s="204"/>
      <c r="D14" s="127"/>
      <c r="E14" s="48">
        <f t="shared" ref="E14:E19" si="0">D14*1.23</f>
        <v>0</v>
      </c>
    </row>
    <row r="15" spans="2:8" ht="30" customHeight="1" x14ac:dyDescent="0.2">
      <c r="B15" s="204" t="s">
        <v>202</v>
      </c>
      <c r="C15" s="204"/>
      <c r="D15" s="127"/>
      <c r="E15" s="48">
        <f t="shared" si="0"/>
        <v>0</v>
      </c>
    </row>
    <row r="16" spans="2:8" ht="30" customHeight="1" x14ac:dyDescent="0.2">
      <c r="B16" s="204" t="s">
        <v>240</v>
      </c>
      <c r="C16" s="204"/>
      <c r="D16" s="127"/>
      <c r="E16" s="48">
        <f t="shared" si="0"/>
        <v>0</v>
      </c>
    </row>
    <row r="17" spans="2:5" ht="30" customHeight="1" x14ac:dyDescent="0.2">
      <c r="B17" s="205" t="s">
        <v>204</v>
      </c>
      <c r="C17" s="205"/>
      <c r="D17" s="127"/>
      <c r="E17" s="48">
        <f t="shared" si="0"/>
        <v>0</v>
      </c>
    </row>
    <row r="18" spans="2:5" ht="30" customHeight="1" x14ac:dyDescent="0.2">
      <c r="B18" s="204" t="s">
        <v>206</v>
      </c>
      <c r="C18" s="204"/>
      <c r="D18" s="124"/>
      <c r="E18" s="48">
        <f t="shared" si="0"/>
        <v>0</v>
      </c>
    </row>
    <row r="19" spans="2:5" ht="30" customHeight="1" x14ac:dyDescent="0.2">
      <c r="B19" s="204" t="s">
        <v>207</v>
      </c>
      <c r="C19" s="204"/>
      <c r="D19" s="124"/>
      <c r="E19" s="48">
        <f t="shared" si="0"/>
        <v>0</v>
      </c>
    </row>
    <row r="20" spans="2:5" ht="25.15" customHeight="1" thickBot="1" x14ac:dyDescent="0.25">
      <c r="B20" s="8"/>
      <c r="C20" s="8"/>
      <c r="D20" s="29"/>
      <c r="E20" s="29"/>
    </row>
    <row r="21" spans="2:5" ht="25.15" customHeight="1" thickBot="1" x14ac:dyDescent="0.25">
      <c r="B21" s="206" t="s">
        <v>205</v>
      </c>
      <c r="C21" s="207"/>
      <c r="D21" s="124"/>
      <c r="E21" s="11" t="s">
        <v>171</v>
      </c>
    </row>
    <row r="22" spans="2:5" ht="15" thickBot="1" x14ac:dyDescent="0.25"/>
    <row r="23" spans="2:5" ht="41.45" customHeight="1" thickBot="1" x14ac:dyDescent="0.25">
      <c r="B23" s="211" t="s">
        <v>279</v>
      </c>
      <c r="C23" s="212"/>
      <c r="D23" s="212"/>
      <c r="E23" s="213"/>
    </row>
    <row r="25" spans="2:5" x14ac:dyDescent="0.2">
      <c r="B25" s="198" t="s">
        <v>8</v>
      </c>
      <c r="C25" s="198" t="s">
        <v>72</v>
      </c>
      <c r="D25" s="198" t="s">
        <v>36</v>
      </c>
      <c r="E25" s="198" t="s">
        <v>37</v>
      </c>
    </row>
    <row r="26" spans="2:5" x14ac:dyDescent="0.2">
      <c r="B26" s="198"/>
      <c r="C26" s="198"/>
      <c r="D26" s="198"/>
      <c r="E26" s="198"/>
    </row>
    <row r="27" spans="2:5" x14ac:dyDescent="0.2">
      <c r="B27" s="165" t="s">
        <v>52</v>
      </c>
      <c r="C27" s="192" t="s">
        <v>78</v>
      </c>
      <c r="D27" s="195">
        <v>1</v>
      </c>
      <c r="E27" s="195" t="s">
        <v>39</v>
      </c>
    </row>
    <row r="28" spans="2:5" x14ac:dyDescent="0.2">
      <c r="B28" s="165" t="s">
        <v>53</v>
      </c>
      <c r="C28" s="192" t="s">
        <v>79</v>
      </c>
      <c r="D28" s="195">
        <v>1</v>
      </c>
      <c r="E28" s="195" t="s">
        <v>39</v>
      </c>
    </row>
    <row r="29" spans="2:5" x14ac:dyDescent="0.2">
      <c r="B29" s="165" t="s">
        <v>54</v>
      </c>
      <c r="C29" s="192" t="s">
        <v>80</v>
      </c>
      <c r="D29" s="195">
        <v>4</v>
      </c>
      <c r="E29" s="195" t="s">
        <v>39</v>
      </c>
    </row>
    <row r="30" spans="2:5" x14ac:dyDescent="0.2">
      <c r="B30" s="165" t="s">
        <v>55</v>
      </c>
      <c r="C30" s="192" t="s">
        <v>81</v>
      </c>
      <c r="D30" s="195">
        <v>920</v>
      </c>
      <c r="E30" s="195" t="s">
        <v>39</v>
      </c>
    </row>
    <row r="31" spans="2:5" x14ac:dyDescent="0.2">
      <c r="B31" s="165" t="s">
        <v>56</v>
      </c>
      <c r="C31" s="192" t="s">
        <v>82</v>
      </c>
      <c r="D31" s="195">
        <v>4</v>
      </c>
      <c r="E31" s="195" t="s">
        <v>39</v>
      </c>
    </row>
    <row r="32" spans="2:5" x14ac:dyDescent="0.2">
      <c r="B32" s="165" t="s">
        <v>57</v>
      </c>
      <c r="C32" s="192" t="s">
        <v>44</v>
      </c>
      <c r="D32" s="195">
        <v>51</v>
      </c>
      <c r="E32" s="195" t="s">
        <v>39</v>
      </c>
    </row>
    <row r="33" spans="2:9" x14ac:dyDescent="0.2">
      <c r="B33" s="165" t="s">
        <v>157</v>
      </c>
      <c r="C33" s="192" t="s">
        <v>83</v>
      </c>
      <c r="D33" s="195">
        <v>12</v>
      </c>
      <c r="E33" s="195" t="s">
        <v>39</v>
      </c>
    </row>
    <row r="34" spans="2:9" x14ac:dyDescent="0.2">
      <c r="B34" s="165" t="s">
        <v>158</v>
      </c>
      <c r="C34" s="192" t="s">
        <v>84</v>
      </c>
      <c r="D34" s="195">
        <v>3</v>
      </c>
      <c r="E34" s="195" t="s">
        <v>39</v>
      </c>
    </row>
    <row r="35" spans="2:9" x14ac:dyDescent="0.2">
      <c r="B35" s="165" t="s">
        <v>159</v>
      </c>
      <c r="C35" s="192" t="s">
        <v>85</v>
      </c>
      <c r="D35" s="195">
        <v>29</v>
      </c>
      <c r="E35" s="195" t="s">
        <v>39</v>
      </c>
    </row>
    <row r="36" spans="2:9" x14ac:dyDescent="0.2">
      <c r="B36" s="165" t="s">
        <v>86</v>
      </c>
      <c r="C36" s="192" t="s">
        <v>87</v>
      </c>
      <c r="D36" s="195">
        <v>83</v>
      </c>
      <c r="E36" s="195" t="s">
        <v>39</v>
      </c>
    </row>
    <row r="37" spans="2:9" x14ac:dyDescent="0.2">
      <c r="B37" s="165" t="s">
        <v>160</v>
      </c>
      <c r="C37" s="192" t="s">
        <v>88</v>
      </c>
      <c r="D37" s="195">
        <v>7</v>
      </c>
      <c r="E37" s="195" t="s">
        <v>39</v>
      </c>
    </row>
    <row r="38" spans="2:9" x14ac:dyDescent="0.2">
      <c r="B38" s="165" t="s">
        <v>161</v>
      </c>
      <c r="C38" s="192" t="s">
        <v>335</v>
      </c>
      <c r="D38" s="195">
        <v>2</v>
      </c>
      <c r="E38" s="195" t="s">
        <v>39</v>
      </c>
    </row>
    <row r="39" spans="2:9" x14ac:dyDescent="0.2">
      <c r="B39" s="165" t="s">
        <v>162</v>
      </c>
      <c r="C39" s="192" t="s">
        <v>89</v>
      </c>
      <c r="D39" s="195">
        <v>6</v>
      </c>
      <c r="E39" s="195" t="s">
        <v>39</v>
      </c>
    </row>
    <row r="40" spans="2:9" ht="25.5" x14ac:dyDescent="0.2">
      <c r="B40" s="165" t="s">
        <v>174</v>
      </c>
      <c r="C40" s="192" t="s">
        <v>90</v>
      </c>
      <c r="D40" s="195">
        <v>1</v>
      </c>
      <c r="E40" s="195" t="s">
        <v>39</v>
      </c>
    </row>
    <row r="41" spans="2:9" ht="25.5" x14ac:dyDescent="0.2">
      <c r="B41" s="165" t="s">
        <v>175</v>
      </c>
      <c r="C41" s="192" t="s">
        <v>91</v>
      </c>
      <c r="D41" s="195">
        <v>3</v>
      </c>
      <c r="E41" s="195" t="s">
        <v>39</v>
      </c>
    </row>
    <row r="42" spans="2:9" ht="25.5" x14ac:dyDescent="0.2">
      <c r="B42" s="165" t="s">
        <v>176</v>
      </c>
      <c r="C42" s="192" t="s">
        <v>92</v>
      </c>
      <c r="D42" s="195">
        <v>10</v>
      </c>
      <c r="E42" s="195" t="s">
        <v>39</v>
      </c>
    </row>
    <row r="43" spans="2:9" x14ac:dyDescent="0.2">
      <c r="B43" s="188"/>
      <c r="C43" s="189"/>
      <c r="D43" s="189"/>
      <c r="E43" s="190"/>
    </row>
    <row r="44" spans="2:9" ht="46.9" customHeight="1" x14ac:dyDescent="0.2">
      <c r="B44" s="196" t="s">
        <v>163</v>
      </c>
      <c r="C44" s="196"/>
      <c r="D44" s="181" t="s">
        <v>172</v>
      </c>
      <c r="E44" s="181" t="s">
        <v>173</v>
      </c>
    </row>
    <row r="45" spans="2:9" ht="30" customHeight="1" thickBot="1" x14ac:dyDescent="0.25">
      <c r="B45" s="214" t="s">
        <v>177</v>
      </c>
      <c r="C45" s="215"/>
      <c r="D45" s="127"/>
      <c r="E45" s="23"/>
      <c r="I45" s="25"/>
    </row>
    <row r="46" spans="2:9" ht="30" customHeight="1" thickBot="1" x14ac:dyDescent="0.25">
      <c r="B46" s="206" t="s">
        <v>209</v>
      </c>
      <c r="C46" s="207"/>
      <c r="D46" s="127"/>
      <c r="E46" s="12"/>
    </row>
    <row r="47" spans="2:9" ht="30" customHeight="1" thickBot="1" x14ac:dyDescent="0.25">
      <c r="B47" s="206" t="s">
        <v>164</v>
      </c>
      <c r="C47" s="207"/>
      <c r="D47" s="123"/>
      <c r="E47" s="11"/>
    </row>
    <row r="48" spans="2:9" ht="30" customHeight="1" thickBot="1" x14ac:dyDescent="0.25">
      <c r="B48" s="216" t="s">
        <v>241</v>
      </c>
      <c r="C48" s="217"/>
      <c r="D48" s="135"/>
      <c r="E48" s="24"/>
    </row>
    <row r="49" spans="2:5" ht="15" thickBot="1" x14ac:dyDescent="0.25"/>
    <row r="50" spans="2:5" ht="30" customHeight="1" thickBot="1" x14ac:dyDescent="0.25">
      <c r="B50" s="206" t="s">
        <v>170</v>
      </c>
      <c r="C50" s="207"/>
      <c r="D50" s="124"/>
      <c r="E50" s="11" t="s">
        <v>171</v>
      </c>
    </row>
    <row r="51" spans="2:5" ht="15" thickBot="1" x14ac:dyDescent="0.25"/>
    <row r="52" spans="2:5" ht="35.450000000000003" customHeight="1" thickBot="1" x14ac:dyDescent="0.3">
      <c r="B52" s="208" t="s">
        <v>321</v>
      </c>
      <c r="C52" s="209"/>
      <c r="D52" s="209"/>
      <c r="E52" s="210"/>
    </row>
    <row r="54" spans="2:5" x14ac:dyDescent="0.2">
      <c r="B54" s="198" t="s">
        <v>8</v>
      </c>
      <c r="C54" s="198" t="s">
        <v>9</v>
      </c>
      <c r="D54" s="198" t="s">
        <v>36</v>
      </c>
      <c r="E54" s="198" t="s">
        <v>37</v>
      </c>
    </row>
    <row r="55" spans="2:5" x14ac:dyDescent="0.2">
      <c r="B55" s="198"/>
      <c r="C55" s="198"/>
      <c r="D55" s="198"/>
      <c r="E55" s="198"/>
    </row>
    <row r="56" spans="2:5" ht="15" x14ac:dyDescent="0.2">
      <c r="B56" s="195" t="s">
        <v>52</v>
      </c>
      <c r="C56" s="43" t="s">
        <v>93</v>
      </c>
      <c r="D56" s="71">
        <v>1</v>
      </c>
      <c r="E56" s="192" t="s">
        <v>39</v>
      </c>
    </row>
    <row r="57" spans="2:5" ht="15" x14ac:dyDescent="0.2">
      <c r="B57" s="195" t="s">
        <v>53</v>
      </c>
      <c r="C57" s="43" t="s">
        <v>94</v>
      </c>
      <c r="D57" s="71">
        <v>2</v>
      </c>
      <c r="E57" s="192" t="s">
        <v>39</v>
      </c>
    </row>
    <row r="58" spans="2:5" ht="15" x14ac:dyDescent="0.2">
      <c r="B58" s="195" t="s">
        <v>54</v>
      </c>
      <c r="C58" s="43" t="s">
        <v>95</v>
      </c>
      <c r="D58" s="71">
        <v>2</v>
      </c>
      <c r="E58" s="192" t="s">
        <v>39</v>
      </c>
    </row>
    <row r="59" spans="2:5" ht="15" x14ac:dyDescent="0.2">
      <c r="B59" s="195" t="s">
        <v>55</v>
      </c>
      <c r="C59" s="43" t="s">
        <v>96</v>
      </c>
      <c r="D59" s="71">
        <v>1</v>
      </c>
      <c r="E59" s="192" t="s">
        <v>39</v>
      </c>
    </row>
    <row r="60" spans="2:5" ht="15" x14ac:dyDescent="0.2">
      <c r="B60" s="195" t="s">
        <v>56</v>
      </c>
      <c r="C60" s="43" t="s">
        <v>97</v>
      </c>
      <c r="D60" s="71">
        <v>1</v>
      </c>
      <c r="E60" s="192" t="s">
        <v>39</v>
      </c>
    </row>
    <row r="61" spans="2:5" ht="15" x14ac:dyDescent="0.2">
      <c r="B61" s="195" t="s">
        <v>57</v>
      </c>
      <c r="C61" s="43" t="s">
        <v>98</v>
      </c>
      <c r="D61" s="71">
        <v>1</v>
      </c>
      <c r="E61" s="192" t="s">
        <v>39</v>
      </c>
    </row>
    <row r="62" spans="2:5" ht="15" x14ac:dyDescent="0.2">
      <c r="B62" s="195" t="s">
        <v>157</v>
      </c>
      <c r="C62" s="43" t="s">
        <v>99</v>
      </c>
      <c r="D62" s="71">
        <v>2</v>
      </c>
      <c r="E62" s="192" t="s">
        <v>39</v>
      </c>
    </row>
    <row r="63" spans="2:5" ht="15" x14ac:dyDescent="0.2">
      <c r="B63" s="195" t="s">
        <v>158</v>
      </c>
      <c r="C63" s="43" t="s">
        <v>100</v>
      </c>
      <c r="D63" s="71">
        <v>1</v>
      </c>
      <c r="E63" s="192" t="s">
        <v>39</v>
      </c>
    </row>
    <row r="64" spans="2:5" ht="15" x14ac:dyDescent="0.2">
      <c r="B64" s="195" t="s">
        <v>159</v>
      </c>
      <c r="C64" s="43" t="s">
        <v>101</v>
      </c>
      <c r="D64" s="71">
        <v>3</v>
      </c>
      <c r="E64" s="192" t="s">
        <v>39</v>
      </c>
    </row>
    <row r="65" spans="2:5" ht="15" x14ac:dyDescent="0.2">
      <c r="B65" s="195" t="s">
        <v>86</v>
      </c>
      <c r="C65" s="43" t="s">
        <v>102</v>
      </c>
      <c r="D65" s="71">
        <v>2</v>
      </c>
      <c r="E65" s="192" t="s">
        <v>39</v>
      </c>
    </row>
    <row r="66" spans="2:5" ht="15.75" thickBot="1" x14ac:dyDescent="0.25">
      <c r="B66" s="162"/>
      <c r="C66" s="42"/>
      <c r="D66" s="163"/>
      <c r="E66" s="189"/>
    </row>
    <row r="67" spans="2:5" ht="34.5" customHeight="1" thickBot="1" x14ac:dyDescent="0.3">
      <c r="B67" s="208" t="s">
        <v>336</v>
      </c>
      <c r="C67" s="209"/>
      <c r="D67" s="209"/>
      <c r="E67" s="210"/>
    </row>
    <row r="68" spans="2:5" x14ac:dyDescent="0.2">
      <c r="B68" s="189"/>
      <c r="C68" s="42"/>
      <c r="D68" s="42"/>
      <c r="E68" s="189"/>
    </row>
    <row r="69" spans="2:5" x14ac:dyDescent="0.2">
      <c r="B69" s="198" t="s">
        <v>8</v>
      </c>
      <c r="C69" s="198" t="s">
        <v>9</v>
      </c>
      <c r="D69" s="198" t="s">
        <v>36</v>
      </c>
      <c r="E69" s="198" t="s">
        <v>37</v>
      </c>
    </row>
    <row r="70" spans="2:5" x14ac:dyDescent="0.2">
      <c r="B70" s="198"/>
      <c r="C70" s="198"/>
      <c r="D70" s="198"/>
      <c r="E70" s="198"/>
    </row>
    <row r="71" spans="2:5" ht="15" x14ac:dyDescent="0.2">
      <c r="B71" s="195" t="s">
        <v>52</v>
      </c>
      <c r="C71" s="43" t="s">
        <v>324</v>
      </c>
      <c r="D71" s="71">
        <v>1</v>
      </c>
      <c r="E71" s="192" t="s">
        <v>39</v>
      </c>
    </row>
    <row r="72" spans="2:5" ht="15" x14ac:dyDescent="0.2">
      <c r="B72" s="195" t="s">
        <v>53</v>
      </c>
      <c r="C72" s="43" t="s">
        <v>94</v>
      </c>
      <c r="D72" s="71">
        <v>1</v>
      </c>
      <c r="E72" s="192" t="s">
        <v>39</v>
      </c>
    </row>
    <row r="73" spans="2:5" ht="15" x14ac:dyDescent="0.2">
      <c r="B73" s="195" t="s">
        <v>54</v>
      </c>
      <c r="C73" s="43" t="s">
        <v>95</v>
      </c>
      <c r="D73" s="71">
        <v>1</v>
      </c>
      <c r="E73" s="192" t="s">
        <v>39</v>
      </c>
    </row>
    <row r="74" spans="2:5" ht="15" x14ac:dyDescent="0.2">
      <c r="B74" s="195" t="s">
        <v>55</v>
      </c>
      <c r="C74" s="43" t="s">
        <v>329</v>
      </c>
      <c r="D74" s="71">
        <v>1</v>
      </c>
      <c r="E74" s="192" t="s">
        <v>39</v>
      </c>
    </row>
    <row r="75" spans="2:5" ht="15" x14ac:dyDescent="0.2">
      <c r="B75" s="195" t="s">
        <v>56</v>
      </c>
      <c r="C75" s="43" t="s">
        <v>330</v>
      </c>
      <c r="D75" s="71">
        <v>1</v>
      </c>
      <c r="E75" s="192" t="s">
        <v>39</v>
      </c>
    </row>
    <row r="76" spans="2:5" ht="15" x14ac:dyDescent="0.2">
      <c r="B76" s="195" t="s">
        <v>57</v>
      </c>
      <c r="C76" s="43" t="s">
        <v>331</v>
      </c>
      <c r="D76" s="71">
        <v>1</v>
      </c>
      <c r="E76" s="192" t="s">
        <v>39</v>
      </c>
    </row>
    <row r="77" spans="2:5" ht="15" x14ac:dyDescent="0.2">
      <c r="B77" s="195" t="s">
        <v>56</v>
      </c>
      <c r="C77" s="43" t="s">
        <v>334</v>
      </c>
      <c r="D77" s="71">
        <v>1</v>
      </c>
      <c r="E77" s="192" t="s">
        <v>39</v>
      </c>
    </row>
    <row r="78" spans="2:5" ht="15" x14ac:dyDescent="0.2">
      <c r="B78" s="195" t="s">
        <v>57</v>
      </c>
      <c r="C78" s="43" t="s">
        <v>98</v>
      </c>
      <c r="D78" s="71">
        <v>1</v>
      </c>
      <c r="E78" s="192" t="s">
        <v>39</v>
      </c>
    </row>
    <row r="79" spans="2:5" ht="15" x14ac:dyDescent="0.2">
      <c r="B79" s="195" t="s">
        <v>157</v>
      </c>
      <c r="C79" s="43" t="s">
        <v>99</v>
      </c>
      <c r="D79" s="71">
        <v>1</v>
      </c>
      <c r="E79" s="192" t="s">
        <v>39</v>
      </c>
    </row>
    <row r="80" spans="2:5" ht="30" customHeight="1" x14ac:dyDescent="0.2">
      <c r="B80" s="195" t="s">
        <v>159</v>
      </c>
      <c r="C80" s="43" t="s">
        <v>332</v>
      </c>
      <c r="D80" s="71">
        <v>2</v>
      </c>
      <c r="E80" s="192" t="s">
        <v>39</v>
      </c>
    </row>
    <row r="81" spans="2:5" ht="30" customHeight="1" x14ac:dyDescent="0.2">
      <c r="B81" s="195" t="s">
        <v>86</v>
      </c>
      <c r="C81" s="43" t="s">
        <v>333</v>
      </c>
      <c r="D81" s="71">
        <v>1</v>
      </c>
      <c r="E81" s="192" t="s">
        <v>39</v>
      </c>
    </row>
    <row r="82" spans="2:5" ht="30" customHeight="1" x14ac:dyDescent="0.2">
      <c r="B82" s="162"/>
      <c r="C82" s="42"/>
      <c r="D82" s="163"/>
      <c r="E82" s="189"/>
    </row>
    <row r="83" spans="2:5" ht="30" customHeight="1" x14ac:dyDescent="0.2">
      <c r="B83" s="197" t="s">
        <v>203</v>
      </c>
      <c r="C83" s="197"/>
      <c r="D83" s="127"/>
      <c r="E83" s="48">
        <f t="shared" ref="E83:E87" si="1">D83*1.23</f>
        <v>0</v>
      </c>
    </row>
    <row r="84" spans="2:5" ht="30" customHeight="1" x14ac:dyDescent="0.2">
      <c r="B84" s="197" t="s">
        <v>178</v>
      </c>
      <c r="C84" s="197"/>
      <c r="D84" s="127"/>
      <c r="E84" s="48">
        <f t="shared" si="1"/>
        <v>0</v>
      </c>
    </row>
    <row r="85" spans="2:5" ht="30" customHeight="1" x14ac:dyDescent="0.2">
      <c r="B85" s="197" t="s">
        <v>243</v>
      </c>
      <c r="C85" s="197"/>
      <c r="D85" s="127"/>
      <c r="E85" s="48">
        <f t="shared" si="1"/>
        <v>0</v>
      </c>
    </row>
    <row r="86" spans="2:5" ht="30" customHeight="1" x14ac:dyDescent="0.2">
      <c r="B86" s="197" t="s">
        <v>242</v>
      </c>
      <c r="C86" s="197"/>
      <c r="D86" s="124"/>
      <c r="E86" s="48">
        <f t="shared" si="1"/>
        <v>0</v>
      </c>
    </row>
    <row r="87" spans="2:5" ht="30" customHeight="1" x14ac:dyDescent="0.2">
      <c r="B87" s="197" t="s">
        <v>179</v>
      </c>
      <c r="C87" s="197"/>
      <c r="D87" s="124"/>
      <c r="E87" s="48">
        <f t="shared" si="1"/>
        <v>0</v>
      </c>
    </row>
    <row r="88" spans="2:5" ht="30" customHeight="1" thickBot="1" x14ac:dyDescent="0.25"/>
    <row r="89" spans="2:5" ht="30" customHeight="1" thickBot="1" x14ac:dyDescent="0.25">
      <c r="B89" s="206" t="s">
        <v>170</v>
      </c>
      <c r="C89" s="207"/>
      <c r="D89" s="124"/>
      <c r="E89" s="11" t="s">
        <v>171</v>
      </c>
    </row>
    <row r="91" spans="2:5" ht="15" thickBot="1" x14ac:dyDescent="0.25"/>
    <row r="92" spans="2:5" ht="44.45" customHeight="1" thickBot="1" x14ac:dyDescent="0.25">
      <c r="B92" s="218" t="s">
        <v>280</v>
      </c>
      <c r="C92" s="219"/>
      <c r="D92" s="219"/>
      <c r="E92" s="220"/>
    </row>
    <row r="94" spans="2:5" x14ac:dyDescent="0.2">
      <c r="B94" s="191" t="s">
        <v>8</v>
      </c>
      <c r="C94" s="191" t="s">
        <v>9</v>
      </c>
      <c r="D94" s="191" t="s">
        <v>37</v>
      </c>
      <c r="E94" s="191" t="s">
        <v>36</v>
      </c>
    </row>
    <row r="95" spans="2:5" x14ac:dyDescent="0.2">
      <c r="B95" s="165" t="s">
        <v>52</v>
      </c>
      <c r="C95" s="182" t="s">
        <v>103</v>
      </c>
      <c r="D95" s="182" t="s">
        <v>39</v>
      </c>
      <c r="E95" s="182">
        <v>13</v>
      </c>
    </row>
    <row r="96" spans="2:5" x14ac:dyDescent="0.2">
      <c r="B96" s="165" t="s">
        <v>53</v>
      </c>
      <c r="C96" s="182" t="s">
        <v>393</v>
      </c>
      <c r="D96" s="182" t="s">
        <v>39</v>
      </c>
      <c r="E96" s="182">
        <v>9</v>
      </c>
    </row>
    <row r="97" spans="2:5" x14ac:dyDescent="0.2">
      <c r="B97" s="165" t="s">
        <v>54</v>
      </c>
      <c r="C97" s="182" t="s">
        <v>390</v>
      </c>
      <c r="D97" s="182" t="s">
        <v>39</v>
      </c>
      <c r="E97" s="182">
        <v>62</v>
      </c>
    </row>
    <row r="98" spans="2:5" x14ac:dyDescent="0.2">
      <c r="B98" s="165" t="s">
        <v>55</v>
      </c>
      <c r="C98" s="182" t="s">
        <v>394</v>
      </c>
      <c r="D98" s="182" t="s">
        <v>39</v>
      </c>
      <c r="E98" s="182">
        <v>1</v>
      </c>
    </row>
    <row r="99" spans="2:5" x14ac:dyDescent="0.2">
      <c r="B99" s="165" t="s">
        <v>56</v>
      </c>
      <c r="C99" s="182" t="s">
        <v>105</v>
      </c>
      <c r="D99" s="182" t="s">
        <v>39</v>
      </c>
      <c r="E99" s="182">
        <v>6</v>
      </c>
    </row>
    <row r="100" spans="2:5" x14ac:dyDescent="0.2">
      <c r="B100" s="165" t="s">
        <v>57</v>
      </c>
      <c r="C100" s="182" t="s">
        <v>106</v>
      </c>
      <c r="D100" s="182" t="s">
        <v>39</v>
      </c>
      <c r="E100" s="182">
        <v>6</v>
      </c>
    </row>
    <row r="101" spans="2:5" x14ac:dyDescent="0.2">
      <c r="B101" s="165" t="s">
        <v>157</v>
      </c>
      <c r="C101" s="182" t="s">
        <v>107</v>
      </c>
      <c r="D101" s="182" t="s">
        <v>39</v>
      </c>
      <c r="E101" s="182">
        <v>1</v>
      </c>
    </row>
    <row r="102" spans="2:5" ht="30" x14ac:dyDescent="0.2">
      <c r="B102" s="222" t="s">
        <v>163</v>
      </c>
      <c r="C102" s="222"/>
      <c r="D102" s="180" t="s">
        <v>172</v>
      </c>
      <c r="E102" s="180" t="s">
        <v>173</v>
      </c>
    </row>
    <row r="103" spans="2:5" ht="30" customHeight="1" thickBot="1" x14ac:dyDescent="0.25">
      <c r="B103" s="214" t="s">
        <v>180</v>
      </c>
      <c r="C103" s="215"/>
      <c r="D103" s="123"/>
      <c r="E103" s="50">
        <f>D103*1.23</f>
        <v>0</v>
      </c>
    </row>
    <row r="106" spans="2:5" ht="30" customHeight="1" x14ac:dyDescent="0.2">
      <c r="B106" s="223" t="s">
        <v>281</v>
      </c>
      <c r="C106" s="223"/>
      <c r="D106" s="223"/>
      <c r="E106" s="223"/>
    </row>
    <row r="108" spans="2:5" x14ac:dyDescent="0.2">
      <c r="B108" s="51" t="s">
        <v>8</v>
      </c>
      <c r="C108" s="51" t="s">
        <v>9</v>
      </c>
      <c r="D108" s="51" t="s">
        <v>37</v>
      </c>
      <c r="E108" s="51" t="s">
        <v>36</v>
      </c>
    </row>
    <row r="109" spans="2:5" x14ac:dyDescent="0.2">
      <c r="B109" s="221">
        <v>1</v>
      </c>
      <c r="C109" s="221" t="s">
        <v>21</v>
      </c>
      <c r="D109" s="221" t="s">
        <v>39</v>
      </c>
      <c r="E109" s="221">
        <v>30</v>
      </c>
    </row>
    <row r="110" spans="2:5" x14ac:dyDescent="0.2">
      <c r="B110" s="221"/>
      <c r="C110" s="221"/>
      <c r="D110" s="221"/>
      <c r="E110" s="221"/>
    </row>
    <row r="111" spans="2:5" x14ac:dyDescent="0.2">
      <c r="B111" s="182">
        <v>2</v>
      </c>
      <c r="C111" s="182" t="s">
        <v>108</v>
      </c>
      <c r="D111" s="182" t="s">
        <v>39</v>
      </c>
      <c r="E111" s="182">
        <v>30</v>
      </c>
    </row>
    <row r="112" spans="2:5" x14ac:dyDescent="0.2">
      <c r="B112" s="182">
        <v>3</v>
      </c>
      <c r="C112" s="182" t="s">
        <v>109</v>
      </c>
      <c r="D112" s="182" t="s">
        <v>39</v>
      </c>
      <c r="E112" s="182">
        <v>30</v>
      </c>
    </row>
    <row r="113" spans="2:5" x14ac:dyDescent="0.2">
      <c r="B113" s="182">
        <v>4</v>
      </c>
      <c r="C113" s="182" t="s">
        <v>110</v>
      </c>
      <c r="D113" s="182" t="s">
        <v>39</v>
      </c>
      <c r="E113" s="182">
        <v>30</v>
      </c>
    </row>
    <row r="114" spans="2:5" ht="27.6" customHeight="1" x14ac:dyDescent="0.2">
      <c r="B114" s="196" t="s">
        <v>163</v>
      </c>
      <c r="C114" s="196"/>
      <c r="D114" s="181" t="s">
        <v>172</v>
      </c>
      <c r="E114" s="181" t="s">
        <v>173</v>
      </c>
    </row>
    <row r="115" spans="2:5" ht="27.6" customHeight="1" x14ac:dyDescent="0.2">
      <c r="B115" s="197" t="s">
        <v>210</v>
      </c>
      <c r="C115" s="197"/>
      <c r="D115" s="124"/>
      <c r="E115" s="49">
        <f>D115*1.23</f>
        <v>0</v>
      </c>
    </row>
    <row r="116" spans="2:5" ht="42" customHeight="1" thickBot="1" x14ac:dyDescent="0.25"/>
    <row r="117" spans="2:5" ht="33.6" customHeight="1" thickBot="1" x14ac:dyDescent="0.3">
      <c r="B117" s="208" t="s">
        <v>282</v>
      </c>
      <c r="C117" s="209"/>
      <c r="D117" s="209"/>
      <c r="E117" s="210"/>
    </row>
    <row r="118" spans="2:5" ht="15" thickBot="1" x14ac:dyDescent="0.25">
      <c r="B118" s="5" t="s">
        <v>8</v>
      </c>
      <c r="C118" s="6" t="s">
        <v>9</v>
      </c>
      <c r="D118" s="6" t="s">
        <v>37</v>
      </c>
      <c r="E118" s="6" t="s">
        <v>36</v>
      </c>
    </row>
    <row r="119" spans="2:5" ht="30" customHeight="1" thickBot="1" x14ac:dyDescent="0.25">
      <c r="B119" s="52" t="s">
        <v>52</v>
      </c>
      <c r="C119" s="53" t="s">
        <v>309</v>
      </c>
      <c r="D119" s="1" t="s">
        <v>39</v>
      </c>
      <c r="E119" s="1">
        <v>553</v>
      </c>
    </row>
    <row r="120" spans="2:5" ht="30" customHeight="1" x14ac:dyDescent="0.2">
      <c r="B120" s="197" t="s">
        <v>215</v>
      </c>
      <c r="C120" s="197"/>
      <c r="D120" s="124"/>
      <c r="E120" s="49">
        <f>D120*1.23</f>
        <v>0</v>
      </c>
    </row>
    <row r="121" spans="2:5" ht="30" customHeight="1" thickBot="1" x14ac:dyDescent="0.25">
      <c r="B121" s="52" t="s">
        <v>53</v>
      </c>
      <c r="C121" s="53" t="s">
        <v>310</v>
      </c>
      <c r="D121" s="1" t="s">
        <v>111</v>
      </c>
      <c r="E121" s="1">
        <v>1</v>
      </c>
    </row>
    <row r="122" spans="2:5" ht="30" customHeight="1" x14ac:dyDescent="0.2">
      <c r="B122" s="196" t="s">
        <v>163</v>
      </c>
      <c r="C122" s="196"/>
      <c r="D122" s="181" t="s">
        <v>172</v>
      </c>
      <c r="E122" s="181" t="s">
        <v>173</v>
      </c>
    </row>
    <row r="123" spans="2:5" ht="30" customHeight="1" x14ac:dyDescent="0.2">
      <c r="B123" s="197" t="s">
        <v>215</v>
      </c>
      <c r="C123" s="197"/>
      <c r="D123" s="124"/>
      <c r="E123" s="49">
        <f>D123*1.23</f>
        <v>0</v>
      </c>
    </row>
    <row r="124" spans="2:5" ht="39" customHeight="1" thickBot="1" x14ac:dyDescent="0.25"/>
    <row r="125" spans="2:5" ht="30" customHeight="1" thickBot="1" x14ac:dyDescent="0.3">
      <c r="B125" s="208" t="s">
        <v>283</v>
      </c>
      <c r="C125" s="209"/>
      <c r="D125" s="209"/>
      <c r="E125" s="210"/>
    </row>
    <row r="126" spans="2:5" ht="15" thickBot="1" x14ac:dyDescent="0.25">
      <c r="B126" s="5" t="s">
        <v>8</v>
      </c>
      <c r="C126" s="6" t="s">
        <v>9</v>
      </c>
      <c r="D126" s="6" t="s">
        <v>37</v>
      </c>
      <c r="E126" s="6" t="s">
        <v>36</v>
      </c>
    </row>
    <row r="127" spans="2:5" ht="30" customHeight="1" thickBot="1" x14ac:dyDescent="0.25">
      <c r="B127" s="184" t="s">
        <v>52</v>
      </c>
      <c r="C127" s="1" t="s">
        <v>182</v>
      </c>
      <c r="D127" s="1" t="s">
        <v>39</v>
      </c>
      <c r="E127" s="1">
        <v>3</v>
      </c>
    </row>
    <row r="128" spans="2:5" ht="30" customHeight="1" x14ac:dyDescent="0.2">
      <c r="B128" s="196" t="s">
        <v>163</v>
      </c>
      <c r="C128" s="196"/>
      <c r="D128" s="181" t="s">
        <v>172</v>
      </c>
      <c r="E128" s="181" t="s">
        <v>173</v>
      </c>
    </row>
    <row r="129" spans="2:5" ht="30" customHeight="1" x14ac:dyDescent="0.2">
      <c r="B129" s="197" t="s">
        <v>181</v>
      </c>
      <c r="C129" s="197"/>
      <c r="D129" s="124"/>
      <c r="E129" s="49">
        <f>D129*1.23</f>
        <v>0</v>
      </c>
    </row>
    <row r="130" spans="2:5" ht="15" thickBot="1" x14ac:dyDescent="0.25"/>
    <row r="131" spans="2:5" ht="33.6" customHeight="1" thickBot="1" x14ac:dyDescent="0.3">
      <c r="B131" s="199" t="s">
        <v>284</v>
      </c>
      <c r="C131" s="200"/>
      <c r="D131" s="200"/>
      <c r="E131" s="201"/>
    </row>
    <row r="132" spans="2:5" ht="15" thickBot="1" x14ac:dyDescent="0.25">
      <c r="B132" s="5" t="s">
        <v>8</v>
      </c>
      <c r="C132" s="6" t="s">
        <v>9</v>
      </c>
      <c r="D132" s="6" t="s">
        <v>37</v>
      </c>
      <c r="E132" s="6" t="s">
        <v>36</v>
      </c>
    </row>
    <row r="133" spans="2:5" x14ac:dyDescent="0.2">
      <c r="B133" s="238" t="s">
        <v>52</v>
      </c>
      <c r="C133" s="238" t="s">
        <v>228</v>
      </c>
      <c r="D133" s="238" t="s">
        <v>67</v>
      </c>
      <c r="E133" s="238">
        <v>33</v>
      </c>
    </row>
    <row r="134" spans="2:5" ht="15" thickBot="1" x14ac:dyDescent="0.25">
      <c r="B134" s="239"/>
      <c r="C134" s="239"/>
      <c r="D134" s="239"/>
      <c r="E134" s="239"/>
    </row>
    <row r="135" spans="2:5" ht="28.5" customHeight="1" x14ac:dyDescent="0.2">
      <c r="B135" s="196" t="s">
        <v>163</v>
      </c>
      <c r="C135" s="196"/>
      <c r="D135" s="181" t="s">
        <v>172</v>
      </c>
      <c r="E135" s="181" t="s">
        <v>173</v>
      </c>
    </row>
    <row r="136" spans="2:5" ht="25.5" customHeight="1" x14ac:dyDescent="0.2">
      <c r="B136" s="197" t="s">
        <v>215</v>
      </c>
      <c r="C136" s="197"/>
      <c r="D136" s="124"/>
      <c r="E136" s="49">
        <f>D136*1.23</f>
        <v>0</v>
      </c>
    </row>
    <row r="138" spans="2:5" ht="15" thickBot="1" x14ac:dyDescent="0.25"/>
    <row r="139" spans="2:5" ht="58.9" customHeight="1" thickBot="1" x14ac:dyDescent="0.3">
      <c r="B139" s="199" t="s">
        <v>285</v>
      </c>
      <c r="C139" s="200"/>
      <c r="D139" s="200"/>
      <c r="E139" s="201"/>
    </row>
    <row r="140" spans="2:5" ht="15" thickBot="1" x14ac:dyDescent="0.25">
      <c r="B140" s="5" t="s">
        <v>8</v>
      </c>
      <c r="C140" s="6" t="s">
        <v>9</v>
      </c>
      <c r="D140" s="6" t="s">
        <v>37</v>
      </c>
      <c r="E140" s="6" t="s">
        <v>36</v>
      </c>
    </row>
    <row r="141" spans="2:5" ht="14.45" customHeight="1" x14ac:dyDescent="0.2">
      <c r="B141" s="183"/>
      <c r="C141" s="258" t="s">
        <v>265</v>
      </c>
      <c r="D141" s="259"/>
      <c r="E141" s="260"/>
    </row>
    <row r="142" spans="2:5" x14ac:dyDescent="0.2">
      <c r="B142" s="136" t="s">
        <v>52</v>
      </c>
      <c r="C142" s="136" t="s">
        <v>273</v>
      </c>
      <c r="D142" s="136" t="s">
        <v>67</v>
      </c>
      <c r="E142" s="136">
        <v>1</v>
      </c>
    </row>
    <row r="143" spans="2:5" x14ac:dyDescent="0.2">
      <c r="B143" s="136" t="s">
        <v>53</v>
      </c>
      <c r="C143" s="136" t="s">
        <v>266</v>
      </c>
      <c r="D143" s="136" t="s">
        <v>67</v>
      </c>
      <c r="E143" s="136">
        <v>3</v>
      </c>
    </row>
    <row r="144" spans="2:5" x14ac:dyDescent="0.2">
      <c r="B144" s="136" t="s">
        <v>54</v>
      </c>
      <c r="C144" s="136" t="s">
        <v>267</v>
      </c>
      <c r="D144" s="136" t="s">
        <v>67</v>
      </c>
      <c r="E144" s="136">
        <v>1</v>
      </c>
    </row>
    <row r="145" spans="2:5" x14ac:dyDescent="0.2">
      <c r="B145" s="136" t="s">
        <v>55</v>
      </c>
      <c r="C145" s="136" t="s">
        <v>268</v>
      </c>
      <c r="D145" s="136" t="s">
        <v>67</v>
      </c>
      <c r="E145" s="136">
        <v>4</v>
      </c>
    </row>
    <row r="146" spans="2:5" x14ac:dyDescent="0.2">
      <c r="B146" s="136" t="s">
        <v>56</v>
      </c>
      <c r="C146" s="136" t="s">
        <v>269</v>
      </c>
      <c r="D146" s="136" t="s">
        <v>67</v>
      </c>
      <c r="E146" s="136">
        <v>7</v>
      </c>
    </row>
    <row r="147" spans="2:5" x14ac:dyDescent="0.2">
      <c r="B147" s="136" t="s">
        <v>57</v>
      </c>
      <c r="C147" s="136" t="s">
        <v>270</v>
      </c>
      <c r="D147" s="136" t="s">
        <v>67</v>
      </c>
      <c r="E147" s="136">
        <v>1</v>
      </c>
    </row>
    <row r="148" spans="2:5" x14ac:dyDescent="0.2">
      <c r="B148" s="136" t="s">
        <v>157</v>
      </c>
      <c r="C148" s="136" t="s">
        <v>271</v>
      </c>
      <c r="D148" s="136" t="s">
        <v>67</v>
      </c>
      <c r="E148" s="136">
        <v>1</v>
      </c>
    </row>
    <row r="149" spans="2:5" ht="15" thickBot="1" x14ac:dyDescent="0.25">
      <c r="B149" s="136" t="s">
        <v>158</v>
      </c>
      <c r="C149" s="184" t="s">
        <v>276</v>
      </c>
      <c r="D149" s="136" t="s">
        <v>67</v>
      </c>
      <c r="E149" s="184">
        <v>2</v>
      </c>
    </row>
    <row r="150" spans="2:5" ht="30" x14ac:dyDescent="0.2">
      <c r="B150" s="196" t="s">
        <v>163</v>
      </c>
      <c r="C150" s="196"/>
      <c r="D150" s="181" t="s">
        <v>172</v>
      </c>
      <c r="E150" s="181" t="s">
        <v>173</v>
      </c>
    </row>
    <row r="151" spans="2:5" x14ac:dyDescent="0.2">
      <c r="B151" s="197" t="s">
        <v>215</v>
      </c>
      <c r="C151" s="197"/>
      <c r="D151" s="124"/>
      <c r="E151" s="49">
        <f>D151*1.23</f>
        <v>0</v>
      </c>
    </row>
    <row r="153" spans="2:5" ht="15" thickBot="1" x14ac:dyDescent="0.25"/>
    <row r="154" spans="2:5" ht="45" customHeight="1" thickBot="1" x14ac:dyDescent="0.3">
      <c r="B154" s="199" t="s">
        <v>349</v>
      </c>
      <c r="C154" s="200"/>
      <c r="D154" s="200"/>
      <c r="E154" s="201"/>
    </row>
    <row r="155" spans="2:5" ht="15" thickBot="1" x14ac:dyDescent="0.25">
      <c r="B155" s="5" t="s">
        <v>8</v>
      </c>
      <c r="C155" s="6" t="s">
        <v>9</v>
      </c>
      <c r="D155" s="6" t="s">
        <v>37</v>
      </c>
      <c r="E155" s="6" t="s">
        <v>36</v>
      </c>
    </row>
    <row r="156" spans="2:5" x14ac:dyDescent="0.2">
      <c r="B156" s="183"/>
      <c r="C156" s="258" t="s">
        <v>272</v>
      </c>
      <c r="D156" s="259"/>
      <c r="E156" s="260"/>
    </row>
    <row r="157" spans="2:5" x14ac:dyDescent="0.2">
      <c r="B157" s="136" t="s">
        <v>52</v>
      </c>
      <c r="C157" s="136" t="s">
        <v>274</v>
      </c>
      <c r="D157" s="136" t="s">
        <v>67</v>
      </c>
      <c r="E157" s="136">
        <v>1</v>
      </c>
    </row>
    <row r="158" spans="2:5" x14ac:dyDescent="0.2">
      <c r="B158" s="136" t="s">
        <v>53</v>
      </c>
      <c r="C158" s="136" t="s">
        <v>266</v>
      </c>
      <c r="D158" s="136" t="s">
        <v>67</v>
      </c>
      <c r="E158" s="136">
        <v>10</v>
      </c>
    </row>
    <row r="159" spans="2:5" x14ac:dyDescent="0.2">
      <c r="B159" s="136" t="s">
        <v>54</v>
      </c>
      <c r="C159" s="136" t="s">
        <v>275</v>
      </c>
      <c r="D159" s="136" t="s">
        <v>67</v>
      </c>
      <c r="E159" s="136">
        <v>12</v>
      </c>
    </row>
    <row r="160" spans="2:5" x14ac:dyDescent="0.2">
      <c r="B160" s="136" t="s">
        <v>55</v>
      </c>
      <c r="C160" s="136" t="s">
        <v>269</v>
      </c>
      <c r="D160" s="136" t="s">
        <v>67</v>
      </c>
      <c r="E160" s="136">
        <v>7</v>
      </c>
    </row>
    <row r="161" spans="2:5" x14ac:dyDescent="0.2">
      <c r="B161" s="136" t="s">
        <v>56</v>
      </c>
      <c r="C161" s="136" t="s">
        <v>271</v>
      </c>
      <c r="D161" s="136" t="s">
        <v>67</v>
      </c>
      <c r="E161" s="136">
        <v>1</v>
      </c>
    </row>
    <row r="162" spans="2:5" ht="15" thickBot="1" x14ac:dyDescent="0.25">
      <c r="B162" s="136" t="s">
        <v>57</v>
      </c>
      <c r="C162" s="184" t="s">
        <v>276</v>
      </c>
      <c r="D162" s="136" t="s">
        <v>67</v>
      </c>
      <c r="E162" s="184">
        <v>2</v>
      </c>
    </row>
    <row r="163" spans="2:5" ht="30" x14ac:dyDescent="0.2">
      <c r="B163" s="196" t="s">
        <v>163</v>
      </c>
      <c r="C163" s="196"/>
      <c r="D163" s="181" t="s">
        <v>172</v>
      </c>
      <c r="E163" s="181" t="s">
        <v>173</v>
      </c>
    </row>
    <row r="164" spans="2:5" x14ac:dyDescent="0.2">
      <c r="B164" s="197" t="s">
        <v>215</v>
      </c>
      <c r="C164" s="197"/>
      <c r="D164" s="124"/>
      <c r="E164" s="49">
        <f>D164*1.23</f>
        <v>0</v>
      </c>
    </row>
    <row r="166" spans="2:5" ht="15" thickBot="1" x14ac:dyDescent="0.25"/>
    <row r="167" spans="2:5" ht="42" customHeight="1" thickBot="1" x14ac:dyDescent="0.3">
      <c r="B167" s="199" t="s">
        <v>348</v>
      </c>
      <c r="C167" s="200"/>
      <c r="D167" s="200"/>
      <c r="E167" s="201"/>
    </row>
    <row r="168" spans="2:5" ht="15" thickBot="1" x14ac:dyDescent="0.25">
      <c r="B168" s="5" t="s">
        <v>8</v>
      </c>
      <c r="C168" s="6" t="s">
        <v>9</v>
      </c>
      <c r="D168" s="6" t="s">
        <v>37</v>
      </c>
      <c r="E168" s="6" t="s">
        <v>36</v>
      </c>
    </row>
    <row r="169" spans="2:5" x14ac:dyDescent="0.2">
      <c r="B169" s="183"/>
      <c r="C169" s="258" t="s">
        <v>353</v>
      </c>
      <c r="D169" s="259"/>
      <c r="E169" s="260"/>
    </row>
    <row r="170" spans="2:5" x14ac:dyDescent="0.2">
      <c r="B170" s="136" t="s">
        <v>52</v>
      </c>
      <c r="C170" s="136" t="s">
        <v>273</v>
      </c>
      <c r="D170" s="136" t="s">
        <v>67</v>
      </c>
      <c r="E170" s="136">
        <v>1</v>
      </c>
    </row>
    <row r="171" spans="2:5" x14ac:dyDescent="0.2">
      <c r="B171" s="136" t="s">
        <v>53</v>
      </c>
      <c r="C171" s="136" t="s">
        <v>266</v>
      </c>
      <c r="D171" s="136" t="s">
        <v>67</v>
      </c>
      <c r="E171" s="136">
        <v>3</v>
      </c>
    </row>
    <row r="172" spans="2:5" x14ac:dyDescent="0.2">
      <c r="B172" s="136" t="s">
        <v>54</v>
      </c>
      <c r="C172" s="136" t="s">
        <v>267</v>
      </c>
      <c r="D172" s="136" t="s">
        <v>67</v>
      </c>
      <c r="E172" s="136">
        <v>1</v>
      </c>
    </row>
    <row r="173" spans="2:5" x14ac:dyDescent="0.2">
      <c r="B173" s="136" t="s">
        <v>55</v>
      </c>
      <c r="C173" s="136" t="s">
        <v>268</v>
      </c>
      <c r="D173" s="136" t="s">
        <v>67</v>
      </c>
      <c r="E173" s="136">
        <v>4</v>
      </c>
    </row>
    <row r="174" spans="2:5" x14ac:dyDescent="0.2">
      <c r="B174" s="136" t="s">
        <v>56</v>
      </c>
      <c r="C174" s="136" t="s">
        <v>269</v>
      </c>
      <c r="D174" s="136" t="s">
        <v>67</v>
      </c>
      <c r="E174" s="136">
        <v>2</v>
      </c>
    </row>
    <row r="175" spans="2:5" x14ac:dyDescent="0.2">
      <c r="B175" s="136" t="s">
        <v>57</v>
      </c>
      <c r="C175" s="136" t="s">
        <v>270</v>
      </c>
      <c r="D175" s="136" t="s">
        <v>67</v>
      </c>
      <c r="E175" s="136">
        <v>1</v>
      </c>
    </row>
    <row r="176" spans="2:5" x14ac:dyDescent="0.2">
      <c r="B176" s="136" t="s">
        <v>157</v>
      </c>
      <c r="C176" s="136" t="s">
        <v>271</v>
      </c>
      <c r="D176" s="136" t="s">
        <v>67</v>
      </c>
      <c r="E176" s="136">
        <v>1</v>
      </c>
    </row>
    <row r="177" spans="2:5" x14ac:dyDescent="0.2">
      <c r="B177" s="136" t="s">
        <v>158</v>
      </c>
      <c r="C177" s="29" t="s">
        <v>276</v>
      </c>
      <c r="D177" s="136" t="s">
        <v>67</v>
      </c>
      <c r="E177" s="136">
        <v>2</v>
      </c>
    </row>
    <row r="178" spans="2:5" x14ac:dyDescent="0.2">
      <c r="B178" s="136" t="s">
        <v>159</v>
      </c>
      <c r="C178" s="29" t="s">
        <v>277</v>
      </c>
      <c r="D178" s="136" t="s">
        <v>67</v>
      </c>
      <c r="E178" s="136">
        <v>1</v>
      </c>
    </row>
    <row r="179" spans="2:5" ht="28.5" x14ac:dyDescent="0.2">
      <c r="B179" s="136" t="s">
        <v>86</v>
      </c>
      <c r="C179" s="29" t="s">
        <v>351</v>
      </c>
      <c r="D179" s="136" t="s">
        <v>67</v>
      </c>
      <c r="E179" s="136">
        <v>2</v>
      </c>
    </row>
    <row r="180" spans="2:5" ht="30" x14ac:dyDescent="0.2">
      <c r="B180" s="196" t="s">
        <v>163</v>
      </c>
      <c r="C180" s="196"/>
      <c r="D180" s="181" t="s">
        <v>172</v>
      </c>
      <c r="E180" s="181" t="s">
        <v>173</v>
      </c>
    </row>
    <row r="181" spans="2:5" x14ac:dyDescent="0.2">
      <c r="B181" s="197" t="s">
        <v>215</v>
      </c>
      <c r="C181" s="197"/>
      <c r="D181" s="124"/>
      <c r="E181" s="49">
        <f>D181*1.23</f>
        <v>0</v>
      </c>
    </row>
    <row r="182" spans="2:5" x14ac:dyDescent="0.2">
      <c r="B182" s="64"/>
      <c r="C182" s="64"/>
      <c r="D182" s="170"/>
      <c r="E182" s="62"/>
    </row>
    <row r="183" spans="2:5" ht="15" thickBot="1" x14ac:dyDescent="0.25">
      <c r="B183" s="64"/>
      <c r="C183" s="64"/>
      <c r="D183" s="170"/>
      <c r="E183" s="62"/>
    </row>
    <row r="184" spans="2:5" ht="47.25" customHeight="1" thickBot="1" x14ac:dyDescent="0.3">
      <c r="B184" s="199" t="s">
        <v>364</v>
      </c>
      <c r="C184" s="200"/>
      <c r="D184" s="200"/>
      <c r="E184" s="201"/>
    </row>
    <row r="185" spans="2:5" x14ac:dyDescent="0.2">
      <c r="B185" s="158" t="s">
        <v>8</v>
      </c>
      <c r="C185" s="171" t="s">
        <v>9</v>
      </c>
      <c r="D185" s="171" t="s">
        <v>37</v>
      </c>
      <c r="E185" s="171" t="s">
        <v>36</v>
      </c>
    </row>
    <row r="186" spans="2:5" x14ac:dyDescent="0.2">
      <c r="B186" s="40"/>
      <c r="C186" s="202" t="s">
        <v>354</v>
      </c>
      <c r="D186" s="202"/>
      <c r="E186" s="203"/>
    </row>
    <row r="187" spans="2:5" x14ac:dyDescent="0.2">
      <c r="B187" s="175" t="s">
        <v>52</v>
      </c>
      <c r="C187" s="64" t="s">
        <v>350</v>
      </c>
      <c r="D187" s="170" t="s">
        <v>67</v>
      </c>
      <c r="E187" s="172">
        <v>1</v>
      </c>
    </row>
    <row r="188" spans="2:5" x14ac:dyDescent="0.2">
      <c r="B188" s="175" t="s">
        <v>53</v>
      </c>
      <c r="C188" s="64" t="s">
        <v>355</v>
      </c>
      <c r="D188" s="170" t="s">
        <v>67</v>
      </c>
      <c r="E188" s="172">
        <v>1</v>
      </c>
    </row>
    <row r="189" spans="2:5" x14ac:dyDescent="0.2">
      <c r="B189" s="175" t="s">
        <v>54</v>
      </c>
      <c r="C189" s="64" t="s">
        <v>357</v>
      </c>
      <c r="D189" s="170" t="s">
        <v>67</v>
      </c>
      <c r="E189" s="172">
        <v>2</v>
      </c>
    </row>
    <row r="190" spans="2:5" x14ac:dyDescent="0.2">
      <c r="B190" s="175" t="s">
        <v>55</v>
      </c>
      <c r="C190" s="64" t="s">
        <v>356</v>
      </c>
      <c r="D190" s="170" t="s">
        <v>67</v>
      </c>
      <c r="E190" s="172">
        <v>1</v>
      </c>
    </row>
    <row r="191" spans="2:5" x14ac:dyDescent="0.2">
      <c r="B191" s="175" t="s">
        <v>56</v>
      </c>
      <c r="C191" s="64" t="s">
        <v>271</v>
      </c>
      <c r="D191" s="170" t="s">
        <v>67</v>
      </c>
      <c r="E191" s="172">
        <v>1</v>
      </c>
    </row>
    <row r="192" spans="2:5" x14ac:dyDescent="0.2">
      <c r="B192" s="175" t="s">
        <v>57</v>
      </c>
      <c r="C192" s="29" t="s">
        <v>276</v>
      </c>
      <c r="D192" s="170" t="s">
        <v>67</v>
      </c>
      <c r="E192" s="172">
        <v>1</v>
      </c>
    </row>
    <row r="193" spans="2:5" x14ac:dyDescent="0.2">
      <c r="B193" s="175" t="s">
        <v>157</v>
      </c>
      <c r="C193" s="29" t="s">
        <v>277</v>
      </c>
      <c r="D193" s="170" t="s">
        <v>67</v>
      </c>
      <c r="E193" s="172">
        <v>2</v>
      </c>
    </row>
    <row r="194" spans="2:5" ht="28.5" x14ac:dyDescent="0.2">
      <c r="B194" s="175" t="s">
        <v>158</v>
      </c>
      <c r="C194" s="173" t="s">
        <v>351</v>
      </c>
      <c r="D194" s="170" t="s">
        <v>67</v>
      </c>
      <c r="E194" s="174">
        <v>1</v>
      </c>
    </row>
    <row r="195" spans="2:5" ht="30" customHeight="1" x14ac:dyDescent="0.2">
      <c r="B195" s="196" t="s">
        <v>163</v>
      </c>
      <c r="C195" s="196"/>
      <c r="D195" s="181" t="s">
        <v>172</v>
      </c>
      <c r="E195" s="181" t="s">
        <v>173</v>
      </c>
    </row>
    <row r="196" spans="2:5" ht="14.25" customHeight="1" x14ac:dyDescent="0.2">
      <c r="B196" s="197" t="s">
        <v>215</v>
      </c>
      <c r="C196" s="197"/>
      <c r="D196" s="124"/>
      <c r="E196" s="49">
        <f>D196*1.23</f>
        <v>0</v>
      </c>
    </row>
    <row r="197" spans="2:5" x14ac:dyDescent="0.2">
      <c r="B197" s="64"/>
      <c r="C197" s="64"/>
      <c r="D197" s="72"/>
      <c r="E197" s="62"/>
    </row>
    <row r="199" spans="2:5" ht="43.9" customHeight="1" x14ac:dyDescent="0.2">
      <c r="B199" s="224" t="s">
        <v>346</v>
      </c>
      <c r="C199" s="225"/>
      <c r="D199" s="225"/>
      <c r="E199" s="226"/>
    </row>
    <row r="201" spans="2:5" x14ac:dyDescent="0.2">
      <c r="B201" s="230" t="s">
        <v>8</v>
      </c>
      <c r="C201" s="230" t="s">
        <v>9</v>
      </c>
      <c r="D201" s="230" t="s">
        <v>36</v>
      </c>
      <c r="E201" s="230" t="s">
        <v>37</v>
      </c>
    </row>
    <row r="202" spans="2:5" x14ac:dyDescent="0.2">
      <c r="B202" s="230"/>
      <c r="C202" s="230"/>
      <c r="D202" s="230"/>
      <c r="E202" s="230"/>
    </row>
    <row r="203" spans="2:5" x14ac:dyDescent="0.2">
      <c r="B203" s="192">
        <v>1</v>
      </c>
      <c r="C203" s="192" t="s">
        <v>112</v>
      </c>
      <c r="D203" s="192">
        <v>1</v>
      </c>
      <c r="E203" s="192" t="s">
        <v>39</v>
      </c>
    </row>
    <row r="204" spans="2:5" x14ac:dyDescent="0.2">
      <c r="B204" s="231">
        <v>2</v>
      </c>
      <c r="C204" s="231" t="s">
        <v>74</v>
      </c>
      <c r="D204" s="231">
        <v>2</v>
      </c>
      <c r="E204" s="231" t="s">
        <v>39</v>
      </c>
    </row>
    <row r="205" spans="2:5" x14ac:dyDescent="0.2">
      <c r="B205" s="231"/>
      <c r="C205" s="231"/>
      <c r="D205" s="231"/>
      <c r="E205" s="231"/>
    </row>
    <row r="206" spans="2:5" x14ac:dyDescent="0.2">
      <c r="B206" s="192">
        <v>3</v>
      </c>
      <c r="C206" s="192" t="s">
        <v>113</v>
      </c>
      <c r="D206" s="192">
        <v>38</v>
      </c>
      <c r="E206" s="192" t="s">
        <v>39</v>
      </c>
    </row>
    <row r="207" spans="2:5" x14ac:dyDescent="0.2">
      <c r="B207" s="192">
        <v>4</v>
      </c>
      <c r="C207" s="192" t="s">
        <v>76</v>
      </c>
      <c r="D207" s="192">
        <v>2</v>
      </c>
      <c r="E207" s="192" t="s">
        <v>39</v>
      </c>
    </row>
    <row r="208" spans="2:5" x14ac:dyDescent="0.2">
      <c r="B208" s="192">
        <v>5</v>
      </c>
      <c r="C208" s="192" t="s">
        <v>77</v>
      </c>
      <c r="D208" s="192">
        <v>5</v>
      </c>
      <c r="E208" s="192" t="s">
        <v>39</v>
      </c>
    </row>
    <row r="209" spans="2:5" x14ac:dyDescent="0.2">
      <c r="B209" s="192">
        <v>6</v>
      </c>
      <c r="C209" s="192" t="s">
        <v>114</v>
      </c>
      <c r="D209" s="192">
        <v>1</v>
      </c>
      <c r="E209" s="192" t="s">
        <v>39</v>
      </c>
    </row>
    <row r="210" spans="2:5" x14ac:dyDescent="0.2">
      <c r="B210" s="227"/>
      <c r="C210" s="228"/>
      <c r="D210" s="228"/>
      <c r="E210" s="229"/>
    </row>
    <row r="211" spans="2:5" ht="30" x14ac:dyDescent="0.2">
      <c r="B211" s="196" t="s">
        <v>163</v>
      </c>
      <c r="C211" s="196"/>
      <c r="D211" s="181" t="s">
        <v>172</v>
      </c>
      <c r="E211" s="181" t="s">
        <v>173</v>
      </c>
    </row>
    <row r="212" spans="2:5" ht="30" customHeight="1" x14ac:dyDescent="0.2">
      <c r="B212" s="232" t="s">
        <v>183</v>
      </c>
      <c r="C212" s="232"/>
      <c r="D212" s="125"/>
      <c r="E212" s="59">
        <f>D212*1.23</f>
        <v>0</v>
      </c>
    </row>
    <row r="213" spans="2:5" ht="30" customHeight="1" x14ac:dyDescent="0.2">
      <c r="B213" s="232" t="s">
        <v>211</v>
      </c>
      <c r="C213" s="232"/>
      <c r="D213" s="125"/>
      <c r="E213" s="59">
        <f t="shared" ref="E213:E218" si="2">D213*1.23</f>
        <v>0</v>
      </c>
    </row>
    <row r="214" spans="2:5" ht="30" customHeight="1" x14ac:dyDescent="0.2">
      <c r="B214" s="232" t="s">
        <v>213</v>
      </c>
      <c r="C214" s="232"/>
      <c r="D214" s="125"/>
      <c r="E214" s="59">
        <f t="shared" si="2"/>
        <v>0</v>
      </c>
    </row>
    <row r="215" spans="2:5" ht="30" customHeight="1" x14ac:dyDescent="0.2">
      <c r="B215" s="232" t="s">
        <v>212</v>
      </c>
      <c r="C215" s="232"/>
      <c r="D215" s="125"/>
      <c r="E215" s="59">
        <f t="shared" si="2"/>
        <v>0</v>
      </c>
    </row>
    <row r="216" spans="2:5" ht="30" customHeight="1" x14ac:dyDescent="0.2">
      <c r="B216" s="232" t="s">
        <v>167</v>
      </c>
      <c r="C216" s="232"/>
      <c r="D216" s="125"/>
      <c r="E216" s="59">
        <f t="shared" si="2"/>
        <v>0</v>
      </c>
    </row>
    <row r="217" spans="2:5" ht="30" customHeight="1" x14ac:dyDescent="0.2">
      <c r="B217" s="58" t="s">
        <v>184</v>
      </c>
      <c r="C217" s="58"/>
      <c r="D217" s="125"/>
      <c r="E217" s="59">
        <f t="shared" si="2"/>
        <v>0</v>
      </c>
    </row>
    <row r="218" spans="2:5" ht="30" customHeight="1" x14ac:dyDescent="0.2">
      <c r="B218" s="233" t="s">
        <v>185</v>
      </c>
      <c r="C218" s="234"/>
      <c r="D218" s="125"/>
      <c r="E218" s="59">
        <f t="shared" si="2"/>
        <v>0</v>
      </c>
    </row>
    <row r="220" spans="2:5" ht="15.75" customHeight="1" x14ac:dyDescent="0.2">
      <c r="B220" s="235" t="s">
        <v>186</v>
      </c>
      <c r="C220" s="235"/>
      <c r="D220" s="125"/>
      <c r="E220" s="58" t="s">
        <v>171</v>
      </c>
    </row>
    <row r="222" spans="2:5" ht="15" thickBot="1" x14ac:dyDescent="0.25"/>
    <row r="223" spans="2:5" ht="30" customHeight="1" thickBot="1" x14ac:dyDescent="0.3">
      <c r="B223" s="199" t="s">
        <v>358</v>
      </c>
      <c r="C223" s="200"/>
      <c r="D223" s="200"/>
      <c r="E223" s="201"/>
    </row>
    <row r="225" spans="2:5" x14ac:dyDescent="0.2">
      <c r="B225" s="191" t="s">
        <v>8</v>
      </c>
      <c r="C225" s="191" t="s">
        <v>9</v>
      </c>
      <c r="D225" s="191" t="s">
        <v>37</v>
      </c>
      <c r="E225" s="191" t="s">
        <v>36</v>
      </c>
    </row>
    <row r="226" spans="2:5" x14ac:dyDescent="0.2">
      <c r="B226" s="182">
        <v>1</v>
      </c>
      <c r="C226" s="182" t="s">
        <v>389</v>
      </c>
      <c r="D226" s="182" t="s">
        <v>39</v>
      </c>
      <c r="E226" s="182">
        <v>10</v>
      </c>
    </row>
    <row r="227" spans="2:5" x14ac:dyDescent="0.2">
      <c r="B227" s="182">
        <v>2</v>
      </c>
      <c r="C227" s="182" t="s">
        <v>392</v>
      </c>
      <c r="D227" s="182" t="s">
        <v>39</v>
      </c>
      <c r="E227" s="182">
        <v>6</v>
      </c>
    </row>
    <row r="228" spans="2:5" x14ac:dyDescent="0.2">
      <c r="B228" s="182">
        <v>3</v>
      </c>
      <c r="C228" s="182" t="s">
        <v>115</v>
      </c>
      <c r="D228" s="182" t="s">
        <v>39</v>
      </c>
      <c r="E228" s="182">
        <v>1</v>
      </c>
    </row>
    <row r="229" spans="2:5" x14ac:dyDescent="0.2">
      <c r="B229" s="182">
        <v>4</v>
      </c>
      <c r="C229" s="182" t="s">
        <v>107</v>
      </c>
      <c r="D229" s="182" t="s">
        <v>39</v>
      </c>
      <c r="E229" s="182">
        <v>1</v>
      </c>
    </row>
    <row r="230" spans="2:5" ht="30" x14ac:dyDescent="0.2">
      <c r="B230" s="222" t="s">
        <v>163</v>
      </c>
      <c r="C230" s="222"/>
      <c r="D230" s="180" t="s">
        <v>172</v>
      </c>
      <c r="E230" s="180" t="s">
        <v>173</v>
      </c>
    </row>
    <row r="231" spans="2:5" ht="27" customHeight="1" x14ac:dyDescent="0.2">
      <c r="B231" s="197" t="s">
        <v>214</v>
      </c>
      <c r="C231" s="197"/>
      <c r="D231" s="124"/>
      <c r="E231" s="49">
        <f>D231*1.23</f>
        <v>0</v>
      </c>
    </row>
    <row r="233" spans="2:5" ht="15" thickBot="1" x14ac:dyDescent="0.25"/>
    <row r="234" spans="2:5" ht="42.6" customHeight="1" thickBot="1" x14ac:dyDescent="0.25">
      <c r="B234" s="211" t="s">
        <v>347</v>
      </c>
      <c r="C234" s="212"/>
      <c r="D234" s="212"/>
      <c r="E234" s="213"/>
    </row>
    <row r="236" spans="2:5" x14ac:dyDescent="0.2">
      <c r="B236" s="191" t="s">
        <v>8</v>
      </c>
      <c r="C236" s="191" t="s">
        <v>9</v>
      </c>
      <c r="D236" s="191" t="s">
        <v>37</v>
      </c>
      <c r="E236" s="191" t="s">
        <v>36</v>
      </c>
    </row>
    <row r="237" spans="2:5" x14ac:dyDescent="0.2">
      <c r="B237" s="221">
        <v>1</v>
      </c>
      <c r="C237" s="221" t="s">
        <v>116</v>
      </c>
      <c r="D237" s="221" t="s">
        <v>117</v>
      </c>
      <c r="E237" s="221">
        <v>4</v>
      </c>
    </row>
    <row r="238" spans="2:5" x14ac:dyDescent="0.2">
      <c r="B238" s="221"/>
      <c r="C238" s="221"/>
      <c r="D238" s="221"/>
      <c r="E238" s="221"/>
    </row>
    <row r="239" spans="2:5" x14ac:dyDescent="0.2">
      <c r="B239" s="182">
        <v>2</v>
      </c>
      <c r="C239" s="182" t="s">
        <v>118</v>
      </c>
      <c r="D239" s="182" t="s">
        <v>39</v>
      </c>
      <c r="E239" s="182">
        <v>4</v>
      </c>
    </row>
    <row r="240" spans="2:5" x14ac:dyDescent="0.2">
      <c r="B240" s="221">
        <v>3</v>
      </c>
      <c r="C240" s="221" t="s">
        <v>109</v>
      </c>
      <c r="D240" s="221" t="s">
        <v>39</v>
      </c>
      <c r="E240" s="221">
        <v>4</v>
      </c>
    </row>
    <row r="241" spans="2:5" x14ac:dyDescent="0.2">
      <c r="B241" s="221"/>
      <c r="C241" s="221"/>
      <c r="D241" s="221"/>
      <c r="E241" s="221"/>
    </row>
    <row r="242" spans="2:5" x14ac:dyDescent="0.2">
      <c r="B242" s="182">
        <v>4</v>
      </c>
      <c r="C242" s="182" t="s">
        <v>110</v>
      </c>
      <c r="D242" s="182" t="s">
        <v>39</v>
      </c>
      <c r="E242" s="182">
        <v>4</v>
      </c>
    </row>
    <row r="243" spans="2:5" ht="30" x14ac:dyDescent="0.2">
      <c r="B243" s="222" t="s">
        <v>163</v>
      </c>
      <c r="C243" s="222"/>
      <c r="D243" s="180" t="s">
        <v>172</v>
      </c>
      <c r="E243" s="180" t="s">
        <v>173</v>
      </c>
    </row>
    <row r="244" spans="2:5" ht="27" customHeight="1" x14ac:dyDescent="0.2">
      <c r="B244" s="197" t="s">
        <v>214</v>
      </c>
      <c r="C244" s="197"/>
      <c r="D244" s="124"/>
      <c r="E244" s="49">
        <f>D244*1.23</f>
        <v>0</v>
      </c>
    </row>
    <row r="249" spans="2:5" ht="40.5" customHeight="1" x14ac:dyDescent="0.2">
      <c r="B249" s="224" t="s">
        <v>360</v>
      </c>
      <c r="C249" s="225"/>
      <c r="D249" s="225"/>
      <c r="E249" s="226"/>
    </row>
    <row r="251" spans="2:5" x14ac:dyDescent="0.2">
      <c r="B251" s="191" t="s">
        <v>8</v>
      </c>
      <c r="C251" s="191" t="s">
        <v>9</v>
      </c>
      <c r="D251" s="191" t="s">
        <v>37</v>
      </c>
      <c r="E251" s="191" t="s">
        <v>36</v>
      </c>
    </row>
    <row r="252" spans="2:5" x14ac:dyDescent="0.2">
      <c r="B252" s="221">
        <v>1</v>
      </c>
      <c r="C252" s="221" t="s">
        <v>359</v>
      </c>
      <c r="D252" s="221" t="s">
        <v>39</v>
      </c>
      <c r="E252" s="221">
        <v>2</v>
      </c>
    </row>
    <row r="253" spans="2:5" x14ac:dyDescent="0.2">
      <c r="B253" s="221"/>
      <c r="C253" s="221"/>
      <c r="D253" s="221"/>
      <c r="E253" s="221"/>
    </row>
    <row r="254" spans="2:5" ht="30" customHeight="1" x14ac:dyDescent="0.2">
      <c r="B254" s="222" t="s">
        <v>163</v>
      </c>
      <c r="C254" s="222"/>
      <c r="D254" s="180" t="s">
        <v>172</v>
      </c>
      <c r="E254" s="180" t="s">
        <v>173</v>
      </c>
    </row>
    <row r="255" spans="2:5" ht="27" customHeight="1" x14ac:dyDescent="0.2">
      <c r="B255" s="197" t="s">
        <v>181</v>
      </c>
      <c r="C255" s="197"/>
      <c r="D255" s="124"/>
      <c r="E255" s="49">
        <f>D255*1.23</f>
        <v>0</v>
      </c>
    </row>
    <row r="258" spans="2:5" ht="40.5" customHeight="1" x14ac:dyDescent="0.2">
      <c r="B258" s="223" t="s">
        <v>361</v>
      </c>
      <c r="C258" s="223"/>
      <c r="D258" s="223"/>
      <c r="E258" s="223"/>
    </row>
    <row r="260" spans="2:5" x14ac:dyDescent="0.2">
      <c r="B260" s="191" t="s">
        <v>8</v>
      </c>
      <c r="C260" s="191" t="s">
        <v>9</v>
      </c>
      <c r="D260" s="191" t="s">
        <v>37</v>
      </c>
      <c r="E260" s="191" t="s">
        <v>36</v>
      </c>
    </row>
    <row r="261" spans="2:5" x14ac:dyDescent="0.2">
      <c r="B261" s="221">
        <v>1</v>
      </c>
      <c r="C261" s="221" t="s">
        <v>362</v>
      </c>
      <c r="D261" s="221" t="s">
        <v>39</v>
      </c>
      <c r="E261" s="221">
        <v>1</v>
      </c>
    </row>
    <row r="262" spans="2:5" x14ac:dyDescent="0.2">
      <c r="B262" s="221"/>
      <c r="C262" s="221"/>
      <c r="D262" s="221"/>
      <c r="E262" s="221"/>
    </row>
    <row r="263" spans="2:5" ht="30" customHeight="1" x14ac:dyDescent="0.2">
      <c r="B263" s="222" t="s">
        <v>163</v>
      </c>
      <c r="C263" s="222"/>
      <c r="D263" s="180" t="s">
        <v>172</v>
      </c>
      <c r="E263" s="180" t="s">
        <v>173</v>
      </c>
    </row>
    <row r="264" spans="2:5" ht="30" customHeight="1" x14ac:dyDescent="0.2">
      <c r="B264" s="197" t="s">
        <v>216</v>
      </c>
      <c r="C264" s="197"/>
      <c r="D264" s="124"/>
      <c r="E264" s="49">
        <f>D264*1.23</f>
        <v>0</v>
      </c>
    </row>
    <row r="267" spans="2:5" ht="41.25" customHeight="1" x14ac:dyDescent="0.25">
      <c r="B267" s="236" t="s">
        <v>365</v>
      </c>
      <c r="C267" s="236"/>
      <c r="D267" s="236"/>
      <c r="E267" s="236"/>
    </row>
    <row r="269" spans="2:5" x14ac:dyDescent="0.2">
      <c r="B269" s="191" t="s">
        <v>8</v>
      </c>
      <c r="C269" s="191" t="s">
        <v>9</v>
      </c>
      <c r="D269" s="191" t="s">
        <v>37</v>
      </c>
      <c r="E269" s="191" t="s">
        <v>36</v>
      </c>
    </row>
    <row r="270" spans="2:5" x14ac:dyDescent="0.2">
      <c r="B270" s="166">
        <v>1</v>
      </c>
      <c r="C270" s="182" t="s">
        <v>391</v>
      </c>
      <c r="D270" s="182" t="s">
        <v>39</v>
      </c>
      <c r="E270" s="182">
        <v>6</v>
      </c>
    </row>
    <row r="271" spans="2:5" x14ac:dyDescent="0.2">
      <c r="B271" s="166">
        <v>2</v>
      </c>
      <c r="C271" s="182" t="s">
        <v>383</v>
      </c>
      <c r="D271" s="182" t="s">
        <v>39</v>
      </c>
      <c r="E271" s="182">
        <v>6</v>
      </c>
    </row>
    <row r="272" spans="2:5" x14ac:dyDescent="0.2">
      <c r="B272" s="166">
        <v>3</v>
      </c>
      <c r="C272" s="182" t="s">
        <v>107</v>
      </c>
      <c r="D272" s="182" t="s">
        <v>39</v>
      </c>
      <c r="E272" s="182">
        <v>1</v>
      </c>
    </row>
    <row r="273" spans="2:5" ht="30" customHeight="1" x14ac:dyDescent="0.2">
      <c r="B273" s="222" t="s">
        <v>163</v>
      </c>
      <c r="C273" s="222"/>
      <c r="D273" s="180" t="s">
        <v>172</v>
      </c>
      <c r="E273" s="180" t="s">
        <v>173</v>
      </c>
    </row>
    <row r="274" spans="2:5" ht="30" customHeight="1" x14ac:dyDescent="0.2">
      <c r="B274" s="197" t="s">
        <v>188</v>
      </c>
      <c r="C274" s="197"/>
      <c r="D274" s="124"/>
      <c r="E274" s="49">
        <f>D274*1.23</f>
        <v>0</v>
      </c>
    </row>
    <row r="277" spans="2:5" ht="30" customHeight="1" x14ac:dyDescent="0.25">
      <c r="B277" s="236" t="s">
        <v>366</v>
      </c>
      <c r="C277" s="236"/>
      <c r="D277" s="236"/>
      <c r="E277" s="236"/>
    </row>
    <row r="279" spans="2:5" x14ac:dyDescent="0.2">
      <c r="B279" s="198" t="s">
        <v>8</v>
      </c>
      <c r="C279" s="198" t="s">
        <v>9</v>
      </c>
      <c r="D279" s="198" t="s">
        <v>36</v>
      </c>
      <c r="E279" s="198" t="s">
        <v>37</v>
      </c>
    </row>
    <row r="280" spans="2:5" x14ac:dyDescent="0.2">
      <c r="B280" s="198"/>
      <c r="C280" s="198"/>
      <c r="D280" s="198"/>
      <c r="E280" s="198"/>
    </row>
    <row r="281" spans="2:5" x14ac:dyDescent="0.2">
      <c r="B281" s="195" t="s">
        <v>52</v>
      </c>
      <c r="C281" s="43" t="s">
        <v>93</v>
      </c>
      <c r="D281" s="43">
        <v>1</v>
      </c>
      <c r="E281" s="192" t="s">
        <v>39</v>
      </c>
    </row>
    <row r="282" spans="2:5" x14ac:dyDescent="0.2">
      <c r="B282" s="195" t="s">
        <v>53</v>
      </c>
      <c r="C282" s="46" t="s">
        <v>94</v>
      </c>
      <c r="D282" s="46">
        <v>2</v>
      </c>
      <c r="E282" s="45" t="s">
        <v>39</v>
      </c>
    </row>
    <row r="283" spans="2:5" x14ac:dyDescent="0.2">
      <c r="B283" s="195" t="s">
        <v>54</v>
      </c>
      <c r="C283" s="43" t="s">
        <v>95</v>
      </c>
      <c r="D283" s="43">
        <v>2</v>
      </c>
      <c r="E283" s="192" t="s">
        <v>39</v>
      </c>
    </row>
    <row r="284" spans="2:5" x14ac:dyDescent="0.2">
      <c r="B284" s="195" t="s">
        <v>55</v>
      </c>
      <c r="C284" s="43" t="s">
        <v>96</v>
      </c>
      <c r="D284" s="43">
        <v>1</v>
      </c>
      <c r="E284" s="192" t="s">
        <v>39</v>
      </c>
    </row>
    <row r="285" spans="2:5" x14ac:dyDescent="0.2">
      <c r="B285" s="195" t="s">
        <v>56</v>
      </c>
      <c r="C285" s="43" t="s">
        <v>97</v>
      </c>
      <c r="D285" s="43">
        <v>1</v>
      </c>
      <c r="E285" s="192" t="s">
        <v>39</v>
      </c>
    </row>
    <row r="286" spans="2:5" x14ac:dyDescent="0.2">
      <c r="B286" s="195" t="s">
        <v>57</v>
      </c>
      <c r="C286" s="43" t="s">
        <v>98</v>
      </c>
      <c r="D286" s="43">
        <v>1</v>
      </c>
      <c r="E286" s="192" t="s">
        <v>39</v>
      </c>
    </row>
    <row r="287" spans="2:5" x14ac:dyDescent="0.2">
      <c r="B287" s="195" t="s">
        <v>157</v>
      </c>
      <c r="C287" s="43" t="s">
        <v>126</v>
      </c>
      <c r="D287" s="43">
        <v>2</v>
      </c>
      <c r="E287" s="192" t="s">
        <v>39</v>
      </c>
    </row>
    <row r="288" spans="2:5" x14ac:dyDescent="0.2">
      <c r="B288" s="195" t="s">
        <v>158</v>
      </c>
      <c r="C288" s="43" t="s">
        <v>127</v>
      </c>
      <c r="D288" s="43">
        <v>2</v>
      </c>
      <c r="E288" s="192" t="s">
        <v>39</v>
      </c>
    </row>
    <row r="289" spans="2:5" x14ac:dyDescent="0.2">
      <c r="B289" s="195" t="s">
        <v>159</v>
      </c>
      <c r="C289" s="43" t="s">
        <v>128</v>
      </c>
      <c r="D289" s="43">
        <v>2</v>
      </c>
      <c r="E289" s="192" t="s">
        <v>39</v>
      </c>
    </row>
    <row r="290" spans="2:5" x14ac:dyDescent="0.2">
      <c r="B290" s="195" t="s">
        <v>86</v>
      </c>
      <c r="C290" s="43" t="s">
        <v>129</v>
      </c>
      <c r="D290" s="43">
        <v>3</v>
      </c>
      <c r="E290" s="192" t="s">
        <v>39</v>
      </c>
    </row>
    <row r="291" spans="2:5" x14ac:dyDescent="0.2">
      <c r="B291" s="195" t="s">
        <v>160</v>
      </c>
      <c r="C291" s="43" t="s">
        <v>130</v>
      </c>
      <c r="D291" s="43">
        <v>1</v>
      </c>
      <c r="E291" s="192" t="s">
        <v>39</v>
      </c>
    </row>
    <row r="292" spans="2:5" x14ac:dyDescent="0.2">
      <c r="B292" s="195" t="s">
        <v>161</v>
      </c>
      <c r="C292" s="43" t="s">
        <v>131</v>
      </c>
      <c r="D292" s="43">
        <v>1</v>
      </c>
      <c r="E292" s="192" t="s">
        <v>39</v>
      </c>
    </row>
    <row r="293" spans="2:5" x14ac:dyDescent="0.2">
      <c r="B293" s="195" t="s">
        <v>162</v>
      </c>
      <c r="C293" s="43" t="s">
        <v>132</v>
      </c>
      <c r="D293" s="43">
        <v>1</v>
      </c>
      <c r="E293" s="192" t="s">
        <v>39</v>
      </c>
    </row>
    <row r="294" spans="2:5" x14ac:dyDescent="0.2">
      <c r="B294" s="189"/>
      <c r="C294" s="42"/>
      <c r="D294" s="42"/>
      <c r="E294" s="189"/>
    </row>
    <row r="295" spans="2:5" ht="41.45" customHeight="1" x14ac:dyDescent="0.2">
      <c r="B295" s="196" t="s">
        <v>163</v>
      </c>
      <c r="C295" s="196"/>
      <c r="D295" s="181" t="s">
        <v>172</v>
      </c>
      <c r="E295" s="181" t="s">
        <v>173</v>
      </c>
    </row>
    <row r="296" spans="2:5" ht="28.9" customHeight="1" x14ac:dyDescent="0.2">
      <c r="B296" s="197" t="s">
        <v>155</v>
      </c>
      <c r="C296" s="197"/>
      <c r="D296" s="124"/>
      <c r="E296" s="49">
        <f>D296*1.23</f>
        <v>0</v>
      </c>
    </row>
    <row r="297" spans="2:5" ht="28.15" customHeight="1" x14ac:dyDescent="0.2">
      <c r="B297" s="197" t="s">
        <v>244</v>
      </c>
      <c r="C297" s="197"/>
      <c r="D297" s="124"/>
      <c r="E297" s="49">
        <f t="shared" ref="E297:E302" si="3">D297*1.23</f>
        <v>0</v>
      </c>
    </row>
    <row r="298" spans="2:5" ht="29.45" customHeight="1" x14ac:dyDescent="0.2">
      <c r="B298" s="197" t="s">
        <v>156</v>
      </c>
      <c r="C298" s="197"/>
      <c r="D298" s="124"/>
      <c r="E298" s="49">
        <f t="shared" si="3"/>
        <v>0</v>
      </c>
    </row>
    <row r="299" spans="2:5" ht="27.6" customHeight="1" x14ac:dyDescent="0.2">
      <c r="B299" s="197" t="s">
        <v>217</v>
      </c>
      <c r="C299" s="197"/>
      <c r="D299" s="124"/>
      <c r="E299" s="49">
        <f t="shared" si="3"/>
        <v>0</v>
      </c>
    </row>
    <row r="300" spans="2:5" ht="27.6" customHeight="1" x14ac:dyDescent="0.2">
      <c r="B300" s="197" t="s">
        <v>167</v>
      </c>
      <c r="C300" s="197"/>
      <c r="D300" s="124"/>
      <c r="E300" s="49">
        <f t="shared" si="3"/>
        <v>0</v>
      </c>
    </row>
    <row r="301" spans="2:5" ht="25.9" customHeight="1" x14ac:dyDescent="0.2">
      <c r="B301" s="197" t="s">
        <v>166</v>
      </c>
      <c r="C301" s="197"/>
      <c r="D301" s="124"/>
      <c r="E301" s="49">
        <f t="shared" si="3"/>
        <v>0</v>
      </c>
    </row>
    <row r="302" spans="2:5" ht="25.15" customHeight="1" x14ac:dyDescent="0.2">
      <c r="B302" s="197" t="s">
        <v>165</v>
      </c>
      <c r="C302" s="197"/>
      <c r="D302" s="124"/>
      <c r="E302" s="49">
        <f t="shared" si="3"/>
        <v>0</v>
      </c>
    </row>
    <row r="303" spans="2:5" ht="15" thickBot="1" x14ac:dyDescent="0.25"/>
    <row r="304" spans="2:5" ht="23.45" customHeight="1" thickBot="1" x14ac:dyDescent="0.25">
      <c r="B304" s="206" t="s">
        <v>187</v>
      </c>
      <c r="C304" s="240"/>
      <c r="D304" s="126"/>
      <c r="E304" s="60" t="s">
        <v>171</v>
      </c>
    </row>
    <row r="306" spans="2:5" ht="30" customHeight="1" x14ac:dyDescent="0.2">
      <c r="B306" s="223" t="s">
        <v>367</v>
      </c>
      <c r="C306" s="223"/>
      <c r="D306" s="223"/>
      <c r="E306" s="223"/>
    </row>
    <row r="308" spans="2:5" x14ac:dyDescent="0.2">
      <c r="B308" s="191" t="s">
        <v>8</v>
      </c>
      <c r="C308" s="191" t="s">
        <v>9</v>
      </c>
      <c r="D308" s="191" t="s">
        <v>37</v>
      </c>
      <c r="E308" s="191" t="s">
        <v>36</v>
      </c>
    </row>
    <row r="309" spans="2:5" x14ac:dyDescent="0.2">
      <c r="B309" s="182">
        <v>1</v>
      </c>
      <c r="C309" s="182" t="s">
        <v>133</v>
      </c>
      <c r="D309" s="182" t="s">
        <v>39</v>
      </c>
      <c r="E309" s="182">
        <v>4</v>
      </c>
    </row>
    <row r="310" spans="2:5" x14ac:dyDescent="0.2">
      <c r="B310" s="182">
        <v>2</v>
      </c>
      <c r="C310" s="182" t="s">
        <v>104</v>
      </c>
      <c r="D310" s="182" t="s">
        <v>39</v>
      </c>
      <c r="E310" s="182">
        <v>4</v>
      </c>
    </row>
    <row r="311" spans="2:5" x14ac:dyDescent="0.2">
      <c r="B311" s="182">
        <v>3</v>
      </c>
      <c r="C311" s="182" t="s">
        <v>134</v>
      </c>
      <c r="D311" s="182" t="s">
        <v>39</v>
      </c>
      <c r="E311" s="182">
        <v>1</v>
      </c>
    </row>
    <row r="312" spans="2:5" ht="30" customHeight="1" x14ac:dyDescent="0.2">
      <c r="B312" s="222" t="s">
        <v>163</v>
      </c>
      <c r="C312" s="222"/>
      <c r="D312" s="180" t="s">
        <v>172</v>
      </c>
      <c r="E312" s="180" t="s">
        <v>173</v>
      </c>
    </row>
    <row r="313" spans="2:5" ht="30" customHeight="1" x14ac:dyDescent="0.2">
      <c r="B313" s="197" t="s">
        <v>188</v>
      </c>
      <c r="C313" s="197"/>
      <c r="D313" s="124"/>
      <c r="E313" s="49">
        <f>D313*1.23</f>
        <v>0</v>
      </c>
    </row>
    <row r="316" spans="2:5" ht="30" customHeight="1" x14ac:dyDescent="0.25">
      <c r="B316" s="236" t="s">
        <v>368</v>
      </c>
      <c r="C316" s="236"/>
      <c r="D316" s="236"/>
      <c r="E316" s="236"/>
    </row>
    <row r="318" spans="2:5" x14ac:dyDescent="0.2">
      <c r="B318" s="191" t="s">
        <v>8</v>
      </c>
      <c r="C318" s="191" t="s">
        <v>9</v>
      </c>
      <c r="D318" s="191" t="s">
        <v>37</v>
      </c>
      <c r="E318" s="191" t="s">
        <v>36</v>
      </c>
    </row>
    <row r="319" spans="2:5" ht="28.5" x14ac:dyDescent="0.2">
      <c r="B319" s="166">
        <v>1</v>
      </c>
      <c r="C319" s="182" t="s">
        <v>135</v>
      </c>
      <c r="D319" s="182" t="s">
        <v>39</v>
      </c>
      <c r="E319" s="182">
        <v>2</v>
      </c>
    </row>
    <row r="320" spans="2:5" x14ac:dyDescent="0.2">
      <c r="B320" s="166">
        <v>2</v>
      </c>
      <c r="C320" s="182" t="s">
        <v>108</v>
      </c>
      <c r="D320" s="182" t="s">
        <v>39</v>
      </c>
      <c r="E320" s="182">
        <v>2</v>
      </c>
    </row>
    <row r="321" spans="2:5" x14ac:dyDescent="0.2">
      <c r="B321" s="166">
        <v>3</v>
      </c>
      <c r="C321" s="182" t="s">
        <v>109</v>
      </c>
      <c r="D321" s="182" t="s">
        <v>39</v>
      </c>
      <c r="E321" s="182">
        <v>2</v>
      </c>
    </row>
    <row r="322" spans="2:5" x14ac:dyDescent="0.2">
      <c r="B322" s="166">
        <v>4</v>
      </c>
      <c r="C322" s="182" t="s">
        <v>136</v>
      </c>
      <c r="D322" s="182" t="s">
        <v>39</v>
      </c>
      <c r="E322" s="182">
        <v>2</v>
      </c>
    </row>
    <row r="323" spans="2:5" ht="30" customHeight="1" x14ac:dyDescent="0.2">
      <c r="B323" s="222" t="s">
        <v>163</v>
      </c>
      <c r="C323" s="222"/>
      <c r="D323" s="180" t="s">
        <v>172</v>
      </c>
      <c r="E323" s="180" t="s">
        <v>173</v>
      </c>
    </row>
    <row r="324" spans="2:5" ht="30" customHeight="1" x14ac:dyDescent="0.2">
      <c r="B324" s="197" t="s">
        <v>181</v>
      </c>
      <c r="C324" s="197"/>
      <c r="D324" s="124"/>
      <c r="E324" s="49">
        <f>D324*1.23</f>
        <v>0</v>
      </c>
    </row>
    <row r="327" spans="2:5" ht="30" customHeight="1" x14ac:dyDescent="0.2">
      <c r="B327" s="196" t="s">
        <v>342</v>
      </c>
      <c r="C327" s="196"/>
      <c r="D327" s="196"/>
      <c r="E327" s="196"/>
    </row>
    <row r="329" spans="2:5" x14ac:dyDescent="0.2">
      <c r="B329" s="191" t="s">
        <v>8</v>
      </c>
      <c r="C329" s="191" t="s">
        <v>9</v>
      </c>
      <c r="D329" s="191" t="s">
        <v>37</v>
      </c>
      <c r="E329" s="191" t="s">
        <v>36</v>
      </c>
    </row>
    <row r="330" spans="2:5" ht="28.5" x14ac:dyDescent="0.2">
      <c r="B330" s="182">
        <v>1</v>
      </c>
      <c r="C330" s="182" t="s">
        <v>189</v>
      </c>
      <c r="D330" s="182" t="s">
        <v>111</v>
      </c>
      <c r="E330" s="182">
        <v>1</v>
      </c>
    </row>
    <row r="331" spans="2:5" ht="30" customHeight="1" x14ac:dyDescent="0.2">
      <c r="B331" s="222" t="s">
        <v>163</v>
      </c>
      <c r="C331" s="222"/>
      <c r="D331" s="180" t="s">
        <v>172</v>
      </c>
      <c r="E331" s="180" t="s">
        <v>173</v>
      </c>
    </row>
    <row r="332" spans="2:5" ht="30" customHeight="1" x14ac:dyDescent="0.2">
      <c r="B332" s="197" t="s">
        <v>190</v>
      </c>
      <c r="C332" s="197"/>
      <c r="D332" s="124"/>
      <c r="E332" s="49">
        <f>D332*1.23</f>
        <v>0</v>
      </c>
    </row>
    <row r="335" spans="2:5" ht="30" customHeight="1" x14ac:dyDescent="0.25">
      <c r="B335" s="236" t="s">
        <v>340</v>
      </c>
      <c r="C335" s="236"/>
      <c r="D335" s="236"/>
      <c r="E335" s="236"/>
    </row>
    <row r="337" spans="2:5" x14ac:dyDescent="0.2">
      <c r="B337" s="191" t="s">
        <v>8</v>
      </c>
      <c r="C337" s="191" t="s">
        <v>9</v>
      </c>
      <c r="D337" s="191" t="s">
        <v>37</v>
      </c>
      <c r="E337" s="191" t="s">
        <v>36</v>
      </c>
    </row>
    <row r="338" spans="2:5" ht="14.45" customHeight="1" x14ac:dyDescent="0.2">
      <c r="B338" s="221">
        <v>1</v>
      </c>
      <c r="C338" s="237" t="s">
        <v>137</v>
      </c>
      <c r="D338" s="221" t="s">
        <v>39</v>
      </c>
      <c r="E338" s="221">
        <v>33</v>
      </c>
    </row>
    <row r="339" spans="2:5" x14ac:dyDescent="0.2">
      <c r="B339" s="221"/>
      <c r="C339" s="237"/>
      <c r="D339" s="221"/>
      <c r="E339" s="221"/>
    </row>
    <row r="340" spans="2:5" ht="30" customHeight="1" x14ac:dyDescent="0.2">
      <c r="B340" s="222" t="s">
        <v>163</v>
      </c>
      <c r="C340" s="222"/>
      <c r="D340" s="180" t="s">
        <v>172</v>
      </c>
      <c r="E340" s="180" t="s">
        <v>173</v>
      </c>
    </row>
    <row r="341" spans="2:5" ht="30" customHeight="1" x14ac:dyDescent="0.2">
      <c r="B341" s="197" t="s">
        <v>191</v>
      </c>
      <c r="C341" s="197"/>
      <c r="D341" s="124"/>
      <c r="E341" s="49">
        <f>D341*1.23</f>
        <v>0</v>
      </c>
    </row>
    <row r="344" spans="2:5" ht="30" customHeight="1" x14ac:dyDescent="0.25">
      <c r="B344" s="236" t="s">
        <v>339</v>
      </c>
      <c r="C344" s="236"/>
      <c r="D344" s="236"/>
      <c r="E344" s="236"/>
    </row>
    <row r="346" spans="2:5" x14ac:dyDescent="0.2">
      <c r="B346" s="191" t="s">
        <v>338</v>
      </c>
      <c r="C346" s="191" t="s">
        <v>9</v>
      </c>
      <c r="D346" s="191" t="s">
        <v>37</v>
      </c>
      <c r="E346" s="191" t="s">
        <v>36</v>
      </c>
    </row>
    <row r="347" spans="2:5" x14ac:dyDescent="0.2">
      <c r="B347" s="221">
        <v>1</v>
      </c>
      <c r="C347" s="221" t="s">
        <v>229</v>
      </c>
      <c r="D347" s="221" t="s">
        <v>39</v>
      </c>
      <c r="E347" s="221">
        <v>2</v>
      </c>
    </row>
    <row r="348" spans="2:5" x14ac:dyDescent="0.2">
      <c r="B348" s="221"/>
      <c r="C348" s="221"/>
      <c r="D348" s="221"/>
      <c r="E348" s="221"/>
    </row>
    <row r="349" spans="2:5" ht="30" customHeight="1" x14ac:dyDescent="0.2">
      <c r="B349" s="222" t="s">
        <v>163</v>
      </c>
      <c r="C349" s="222"/>
      <c r="D349" s="180" t="s">
        <v>172</v>
      </c>
      <c r="E349" s="180" t="s">
        <v>173</v>
      </c>
    </row>
    <row r="350" spans="2:5" ht="30" customHeight="1" x14ac:dyDescent="0.2">
      <c r="B350" s="197" t="s">
        <v>181</v>
      </c>
      <c r="C350" s="197"/>
      <c r="D350" s="124"/>
      <c r="E350" s="49">
        <f>D350*1.23</f>
        <v>0</v>
      </c>
    </row>
    <row r="351" spans="2:5" ht="30.75" customHeight="1" x14ac:dyDescent="0.2"/>
    <row r="353" spans="2:5" ht="30" customHeight="1" x14ac:dyDescent="0.25">
      <c r="B353" s="241" t="s">
        <v>341</v>
      </c>
      <c r="C353" s="241"/>
      <c r="D353" s="241"/>
      <c r="E353" s="241"/>
    </row>
    <row r="354" spans="2:5" ht="15" thickBot="1" x14ac:dyDescent="0.25">
      <c r="B354" s="28" t="s">
        <v>8</v>
      </c>
      <c r="C354" s="61" t="s">
        <v>9</v>
      </c>
      <c r="D354" s="61" t="s">
        <v>37</v>
      </c>
      <c r="E354" s="61" t="s">
        <v>36</v>
      </c>
    </row>
    <row r="355" spans="2:5" x14ac:dyDescent="0.2">
      <c r="B355" s="238">
        <v>1</v>
      </c>
      <c r="C355" s="238" t="s">
        <v>138</v>
      </c>
      <c r="D355" s="238" t="s">
        <v>39</v>
      </c>
      <c r="E355" s="238">
        <v>2</v>
      </c>
    </row>
    <row r="356" spans="2:5" ht="15" thickBot="1" x14ac:dyDescent="0.25">
      <c r="B356" s="239"/>
      <c r="C356" s="239"/>
      <c r="D356" s="239"/>
      <c r="E356" s="239"/>
    </row>
    <row r="357" spans="2:5" ht="30" customHeight="1" x14ac:dyDescent="0.2">
      <c r="B357" s="196" t="s">
        <v>163</v>
      </c>
      <c r="C357" s="196"/>
      <c r="D357" s="181" t="s">
        <v>172</v>
      </c>
      <c r="E357" s="181" t="s">
        <v>173</v>
      </c>
    </row>
    <row r="358" spans="2:5" ht="30" customHeight="1" x14ac:dyDescent="0.2">
      <c r="B358" s="197" t="s">
        <v>181</v>
      </c>
      <c r="C358" s="197"/>
      <c r="D358" s="124"/>
      <c r="E358" s="49">
        <f>D358*1.23</f>
        <v>0</v>
      </c>
    </row>
    <row r="360" spans="2:5" ht="15" thickBot="1" x14ac:dyDescent="0.25"/>
    <row r="361" spans="2:5" ht="30" customHeight="1" thickBot="1" x14ac:dyDescent="0.3">
      <c r="B361" s="242" t="s">
        <v>343</v>
      </c>
      <c r="C361" s="243"/>
      <c r="D361" s="243"/>
      <c r="E361" s="244"/>
    </row>
    <row r="363" spans="2:5" x14ac:dyDescent="0.2">
      <c r="B363" s="191" t="s">
        <v>8</v>
      </c>
      <c r="C363" s="191" t="s">
        <v>9</v>
      </c>
      <c r="D363" s="191" t="s">
        <v>37</v>
      </c>
      <c r="E363" s="191" t="s">
        <v>36</v>
      </c>
    </row>
    <row r="364" spans="2:5" x14ac:dyDescent="0.2">
      <c r="B364" s="221">
        <v>1</v>
      </c>
      <c r="C364" s="221" t="s">
        <v>389</v>
      </c>
      <c r="D364" s="221" t="s">
        <v>39</v>
      </c>
      <c r="E364" s="221">
        <v>5</v>
      </c>
    </row>
    <row r="365" spans="2:5" x14ac:dyDescent="0.2">
      <c r="B365" s="221"/>
      <c r="C365" s="221"/>
      <c r="D365" s="221"/>
      <c r="E365" s="221"/>
    </row>
    <row r="366" spans="2:5" x14ac:dyDescent="0.2">
      <c r="B366" s="221">
        <v>2</v>
      </c>
      <c r="C366" s="221" t="s">
        <v>390</v>
      </c>
      <c r="D366" s="221" t="s">
        <v>39</v>
      </c>
      <c r="E366" s="221">
        <v>7</v>
      </c>
    </row>
    <row r="367" spans="2:5" x14ac:dyDescent="0.2">
      <c r="B367" s="221"/>
      <c r="C367" s="221"/>
      <c r="D367" s="221"/>
      <c r="E367" s="221"/>
    </row>
    <row r="368" spans="2:5" ht="30" customHeight="1" x14ac:dyDescent="0.2">
      <c r="B368" s="222" t="s">
        <v>163</v>
      </c>
      <c r="C368" s="222"/>
      <c r="D368" s="180" t="s">
        <v>172</v>
      </c>
      <c r="E368" s="180" t="s">
        <v>173</v>
      </c>
    </row>
    <row r="369" spans="2:5" ht="30" customHeight="1" x14ac:dyDescent="0.2">
      <c r="B369" s="197" t="s">
        <v>192</v>
      </c>
      <c r="C369" s="197"/>
      <c r="D369" s="124"/>
      <c r="E369" s="49">
        <f>D369*1.23</f>
        <v>0</v>
      </c>
    </row>
    <row r="371" spans="2:5" ht="15" thickBot="1" x14ac:dyDescent="0.25"/>
    <row r="372" spans="2:5" ht="30" customHeight="1" thickBot="1" x14ac:dyDescent="0.25">
      <c r="B372" s="218" t="s">
        <v>344</v>
      </c>
      <c r="C372" s="219"/>
      <c r="D372" s="219"/>
      <c r="E372" s="220"/>
    </row>
    <row r="374" spans="2:5" x14ac:dyDescent="0.2">
      <c r="B374" s="191" t="s">
        <v>8</v>
      </c>
      <c r="C374" s="191" t="s">
        <v>9</v>
      </c>
      <c r="D374" s="191" t="s">
        <v>37</v>
      </c>
      <c r="E374" s="191" t="s">
        <v>36</v>
      </c>
    </row>
    <row r="375" spans="2:5" x14ac:dyDescent="0.2">
      <c r="B375" s="221">
        <v>1</v>
      </c>
      <c r="C375" s="221" t="s">
        <v>61</v>
      </c>
      <c r="D375" s="221" t="s">
        <v>39</v>
      </c>
      <c r="E375" s="221">
        <v>26</v>
      </c>
    </row>
    <row r="376" spans="2:5" x14ac:dyDescent="0.2">
      <c r="B376" s="221"/>
      <c r="C376" s="221"/>
      <c r="D376" s="221"/>
      <c r="E376" s="221"/>
    </row>
    <row r="377" spans="2:5" ht="30" customHeight="1" x14ac:dyDescent="0.2">
      <c r="B377" s="222" t="s">
        <v>163</v>
      </c>
      <c r="C377" s="222"/>
      <c r="D377" s="180" t="s">
        <v>172</v>
      </c>
      <c r="E377" s="180" t="s">
        <v>173</v>
      </c>
    </row>
    <row r="378" spans="2:5" ht="30" customHeight="1" x14ac:dyDescent="0.2">
      <c r="B378" s="197" t="s">
        <v>181</v>
      </c>
      <c r="C378" s="197"/>
      <c r="D378" s="124"/>
      <c r="E378" s="49">
        <f>D378*1.23</f>
        <v>0</v>
      </c>
    </row>
    <row r="381" spans="2:5" ht="30" customHeight="1" x14ac:dyDescent="0.2">
      <c r="B381" s="223" t="s">
        <v>345</v>
      </c>
      <c r="C381" s="223"/>
      <c r="D381" s="223"/>
      <c r="E381" s="223"/>
    </row>
    <row r="383" spans="2:5" x14ac:dyDescent="0.2">
      <c r="B383" s="191" t="s">
        <v>8</v>
      </c>
      <c r="C383" s="191" t="s">
        <v>9</v>
      </c>
      <c r="D383" s="191" t="s">
        <v>37</v>
      </c>
      <c r="E383" s="191" t="s">
        <v>36</v>
      </c>
    </row>
    <row r="384" spans="2:5" x14ac:dyDescent="0.2">
      <c r="B384" s="221">
        <v>1</v>
      </c>
      <c r="C384" s="221" t="s">
        <v>363</v>
      </c>
      <c r="D384" s="221" t="s">
        <v>39</v>
      </c>
      <c r="E384" s="221">
        <v>5</v>
      </c>
    </row>
    <row r="385" spans="2:5" x14ac:dyDescent="0.2">
      <c r="B385" s="221"/>
      <c r="C385" s="221"/>
      <c r="D385" s="221"/>
      <c r="E385" s="221"/>
    </row>
    <row r="386" spans="2:5" ht="30" x14ac:dyDescent="0.2">
      <c r="B386" s="222" t="s">
        <v>163</v>
      </c>
      <c r="C386" s="222"/>
      <c r="D386" s="180" t="s">
        <v>172</v>
      </c>
      <c r="E386" s="180" t="s">
        <v>173</v>
      </c>
    </row>
    <row r="387" spans="2:5" ht="30" customHeight="1" x14ac:dyDescent="0.2">
      <c r="B387" s="197" t="s">
        <v>181</v>
      </c>
      <c r="C387" s="197"/>
      <c r="D387" s="124"/>
      <c r="E387" s="49">
        <f>D387*1.23</f>
        <v>0</v>
      </c>
    </row>
    <row r="390" spans="2:5" ht="27.75" customHeight="1" x14ac:dyDescent="0.25">
      <c r="B390" s="245" t="s">
        <v>370</v>
      </c>
      <c r="C390" s="246"/>
      <c r="D390" s="246"/>
      <c r="E390" s="247"/>
    </row>
    <row r="392" spans="2:5" ht="15.75" x14ac:dyDescent="0.2">
      <c r="B392" s="169" t="s">
        <v>139</v>
      </c>
      <c r="C392" s="191" t="s">
        <v>9</v>
      </c>
      <c r="D392" s="191" t="s">
        <v>37</v>
      </c>
      <c r="E392" s="191" t="s">
        <v>36</v>
      </c>
    </row>
    <row r="393" spans="2:5" x14ac:dyDescent="0.2">
      <c r="B393" s="221">
        <v>1</v>
      </c>
      <c r="C393" s="221" t="s">
        <v>140</v>
      </c>
      <c r="D393" s="221" t="s">
        <v>39</v>
      </c>
      <c r="E393" s="221">
        <v>11</v>
      </c>
    </row>
    <row r="394" spans="2:5" x14ac:dyDescent="0.2">
      <c r="B394" s="221"/>
      <c r="C394" s="221"/>
      <c r="D394" s="221"/>
      <c r="E394" s="221"/>
    </row>
    <row r="395" spans="2:5" ht="30" customHeight="1" x14ac:dyDescent="0.2">
      <c r="B395" s="222" t="s">
        <v>163</v>
      </c>
      <c r="C395" s="222"/>
      <c r="D395" s="180" t="s">
        <v>172</v>
      </c>
      <c r="E395" s="180" t="s">
        <v>173</v>
      </c>
    </row>
    <row r="396" spans="2:5" ht="30" customHeight="1" x14ac:dyDescent="0.2">
      <c r="B396" s="197" t="s">
        <v>181</v>
      </c>
      <c r="C396" s="197"/>
      <c r="D396" s="124"/>
      <c r="E396" s="49">
        <f>D396*1.23</f>
        <v>0</v>
      </c>
    </row>
    <row r="399" spans="2:5" ht="30" customHeight="1" x14ac:dyDescent="0.25">
      <c r="B399" s="245" t="s">
        <v>369</v>
      </c>
      <c r="C399" s="246"/>
      <c r="D399" s="246"/>
      <c r="E399" s="247"/>
    </row>
    <row r="401" spans="2:5" x14ac:dyDescent="0.2">
      <c r="B401" s="191" t="s">
        <v>8</v>
      </c>
      <c r="C401" s="191" t="s">
        <v>9</v>
      </c>
      <c r="D401" s="191" t="s">
        <v>37</v>
      </c>
      <c r="E401" s="191" t="s">
        <v>36</v>
      </c>
    </row>
    <row r="402" spans="2:5" x14ac:dyDescent="0.2">
      <c r="B402" s="182">
        <v>1</v>
      </c>
      <c r="C402" s="182" t="s">
        <v>133</v>
      </c>
      <c r="D402" s="182" t="s">
        <v>39</v>
      </c>
      <c r="E402" s="182">
        <v>1</v>
      </c>
    </row>
    <row r="403" spans="2:5" x14ac:dyDescent="0.2">
      <c r="B403" s="182">
        <v>2</v>
      </c>
      <c r="C403" s="182" t="s">
        <v>384</v>
      </c>
      <c r="D403" s="182" t="s">
        <v>39</v>
      </c>
      <c r="E403" s="182">
        <v>2</v>
      </c>
    </row>
    <row r="404" spans="2:5" x14ac:dyDescent="0.2">
      <c r="B404" s="182">
        <v>3</v>
      </c>
      <c r="C404" s="182" t="s">
        <v>385</v>
      </c>
      <c r="D404" s="182" t="s">
        <v>39</v>
      </c>
      <c r="E404" s="182">
        <v>12</v>
      </c>
    </row>
    <row r="405" spans="2:5" x14ac:dyDescent="0.2">
      <c r="B405" s="182">
        <v>4</v>
      </c>
      <c r="C405" s="182" t="s">
        <v>386</v>
      </c>
      <c r="D405" s="182" t="s">
        <v>39</v>
      </c>
      <c r="E405" s="182">
        <v>3</v>
      </c>
    </row>
    <row r="406" spans="2:5" x14ac:dyDescent="0.2">
      <c r="B406" s="182">
        <v>5</v>
      </c>
      <c r="C406" s="182" t="s">
        <v>387</v>
      </c>
      <c r="D406" s="182" t="s">
        <v>39</v>
      </c>
      <c r="E406" s="182">
        <v>20</v>
      </c>
    </row>
    <row r="407" spans="2:5" x14ac:dyDescent="0.2">
      <c r="B407" s="182">
        <v>6</v>
      </c>
      <c r="C407" s="182" t="s">
        <v>388</v>
      </c>
      <c r="D407" s="182" t="s">
        <v>39</v>
      </c>
      <c r="E407" s="182">
        <v>22</v>
      </c>
    </row>
    <row r="408" spans="2:5" x14ac:dyDescent="0.2">
      <c r="B408" s="182">
        <v>7</v>
      </c>
      <c r="C408" s="182" t="s">
        <v>141</v>
      </c>
      <c r="D408" s="182" t="s">
        <v>39</v>
      </c>
      <c r="E408" s="182">
        <v>1</v>
      </c>
    </row>
    <row r="409" spans="2:5" ht="30" customHeight="1" x14ac:dyDescent="0.2">
      <c r="B409" s="222" t="s">
        <v>163</v>
      </c>
      <c r="C409" s="222"/>
      <c r="D409" s="180" t="s">
        <v>172</v>
      </c>
      <c r="E409" s="180" t="s">
        <v>173</v>
      </c>
    </row>
    <row r="410" spans="2:5" ht="30" customHeight="1" x14ac:dyDescent="0.2">
      <c r="B410" s="197" t="s">
        <v>230</v>
      </c>
      <c r="C410" s="197"/>
      <c r="D410" s="124"/>
      <c r="E410" s="49">
        <f>D410*1.23</f>
        <v>0</v>
      </c>
    </row>
    <row r="411" spans="2:5" ht="30" customHeight="1" x14ac:dyDescent="0.2"/>
    <row r="413" spans="2:5" ht="30" customHeight="1" x14ac:dyDescent="0.25">
      <c r="B413" s="249" t="s">
        <v>380</v>
      </c>
      <c r="C413" s="250"/>
      <c r="D413" s="250"/>
      <c r="E413" s="251"/>
    </row>
    <row r="415" spans="2:5" x14ac:dyDescent="0.2">
      <c r="B415" s="191" t="s">
        <v>8</v>
      </c>
      <c r="C415" s="191" t="s">
        <v>9</v>
      </c>
      <c r="D415" s="191" t="s">
        <v>37</v>
      </c>
      <c r="E415" s="191" t="s">
        <v>36</v>
      </c>
    </row>
    <row r="416" spans="2:5" x14ac:dyDescent="0.2">
      <c r="B416" s="221">
        <v>1</v>
      </c>
      <c r="C416" s="221" t="s">
        <v>135</v>
      </c>
      <c r="D416" s="221" t="s">
        <v>39</v>
      </c>
      <c r="E416" s="221">
        <v>2</v>
      </c>
    </row>
    <row r="417" spans="2:5" x14ac:dyDescent="0.2">
      <c r="B417" s="221"/>
      <c r="C417" s="221"/>
      <c r="D417" s="221"/>
      <c r="E417" s="221"/>
    </row>
    <row r="418" spans="2:5" x14ac:dyDescent="0.2">
      <c r="B418" s="221">
        <v>2</v>
      </c>
      <c r="C418" s="221" t="s">
        <v>118</v>
      </c>
      <c r="D418" s="221" t="s">
        <v>39</v>
      </c>
      <c r="E418" s="221">
        <v>2</v>
      </c>
    </row>
    <row r="419" spans="2:5" x14ac:dyDescent="0.2">
      <c r="B419" s="221"/>
      <c r="C419" s="221"/>
      <c r="D419" s="221"/>
      <c r="E419" s="221"/>
    </row>
    <row r="420" spans="2:5" x14ac:dyDescent="0.2">
      <c r="B420" s="221">
        <v>3</v>
      </c>
      <c r="C420" s="221" t="s">
        <v>109</v>
      </c>
      <c r="D420" s="221" t="s">
        <v>39</v>
      </c>
      <c r="E420" s="221">
        <v>2</v>
      </c>
    </row>
    <row r="421" spans="2:5" x14ac:dyDescent="0.2">
      <c r="B421" s="221"/>
      <c r="C421" s="221"/>
      <c r="D421" s="221"/>
      <c r="E421" s="221"/>
    </row>
    <row r="422" spans="2:5" x14ac:dyDescent="0.2">
      <c r="B422" s="182">
        <v>4</v>
      </c>
      <c r="C422" s="182" t="s">
        <v>142</v>
      </c>
      <c r="D422" s="182" t="s">
        <v>39</v>
      </c>
      <c r="E422" s="182">
        <v>2</v>
      </c>
    </row>
    <row r="423" spans="2:5" ht="30" x14ac:dyDescent="0.2">
      <c r="B423" s="222" t="s">
        <v>163</v>
      </c>
      <c r="C423" s="222"/>
      <c r="D423" s="180" t="s">
        <v>172</v>
      </c>
      <c r="E423" s="180" t="s">
        <v>173</v>
      </c>
    </row>
    <row r="424" spans="2:5" ht="30" customHeight="1" x14ac:dyDescent="0.2">
      <c r="B424" s="197" t="s">
        <v>181</v>
      </c>
      <c r="C424" s="197"/>
      <c r="D424" s="124"/>
      <c r="E424" s="49">
        <f>D424*1.23</f>
        <v>0</v>
      </c>
    </row>
    <row r="427" spans="2:5" ht="30" customHeight="1" x14ac:dyDescent="0.2">
      <c r="B427" s="252" t="s">
        <v>379</v>
      </c>
      <c r="C427" s="253"/>
      <c r="D427" s="253"/>
      <c r="E427" s="254"/>
    </row>
    <row r="429" spans="2:5" x14ac:dyDescent="0.2">
      <c r="B429" s="191" t="s">
        <v>8</v>
      </c>
      <c r="C429" s="191" t="s">
        <v>9</v>
      </c>
      <c r="D429" s="191" t="s">
        <v>37</v>
      </c>
      <c r="E429" s="191" t="s">
        <v>36</v>
      </c>
    </row>
    <row r="430" spans="2:5" x14ac:dyDescent="0.2">
      <c r="B430" s="221">
        <v>1</v>
      </c>
      <c r="C430" s="248" t="s">
        <v>65</v>
      </c>
      <c r="D430" s="221" t="s">
        <v>39</v>
      </c>
      <c r="E430" s="221">
        <v>3</v>
      </c>
    </row>
    <row r="431" spans="2:5" x14ac:dyDescent="0.2">
      <c r="B431" s="221"/>
      <c r="C431" s="248"/>
      <c r="D431" s="221"/>
      <c r="E431" s="221"/>
    </row>
    <row r="432" spans="2:5" ht="30" customHeight="1" x14ac:dyDescent="0.2">
      <c r="B432" s="222" t="s">
        <v>163</v>
      </c>
      <c r="C432" s="222"/>
      <c r="D432" s="180" t="s">
        <v>172</v>
      </c>
      <c r="E432" s="180" t="s">
        <v>173</v>
      </c>
    </row>
    <row r="433" spans="2:5" ht="30" customHeight="1" x14ac:dyDescent="0.2">
      <c r="B433" s="197" t="s">
        <v>181</v>
      </c>
      <c r="C433" s="197"/>
      <c r="D433" s="124">
        <v>0</v>
      </c>
      <c r="E433" s="49">
        <f>D433*1.23</f>
        <v>0</v>
      </c>
    </row>
    <row r="437" spans="2:5" ht="40.5" customHeight="1" x14ac:dyDescent="0.2">
      <c r="B437" s="252" t="s">
        <v>378</v>
      </c>
      <c r="C437" s="253"/>
      <c r="D437" s="253"/>
      <c r="E437" s="254"/>
    </row>
    <row r="439" spans="2:5" x14ac:dyDescent="0.2">
      <c r="B439" s="191" t="s">
        <v>8</v>
      </c>
      <c r="C439" s="191" t="s">
        <v>9</v>
      </c>
      <c r="D439" s="191" t="s">
        <v>37</v>
      </c>
      <c r="E439" s="191" t="s">
        <v>36</v>
      </c>
    </row>
    <row r="440" spans="2:5" ht="14.25" customHeight="1" x14ac:dyDescent="0.2">
      <c r="B440" s="221">
        <v>1</v>
      </c>
      <c r="C440" s="248" t="s">
        <v>377</v>
      </c>
      <c r="D440" s="221" t="s">
        <v>39</v>
      </c>
      <c r="E440" s="221">
        <v>43</v>
      </c>
    </row>
    <row r="441" spans="2:5" ht="14.25" customHeight="1" x14ac:dyDescent="0.2">
      <c r="B441" s="221"/>
      <c r="C441" s="248"/>
      <c r="D441" s="221"/>
      <c r="E441" s="221"/>
    </row>
    <row r="442" spans="2:5" ht="30" customHeight="1" x14ac:dyDescent="0.2">
      <c r="B442" s="222" t="s">
        <v>163</v>
      </c>
      <c r="C442" s="222"/>
      <c r="D442" s="180" t="s">
        <v>172</v>
      </c>
      <c r="E442" s="180" t="s">
        <v>173</v>
      </c>
    </row>
    <row r="443" spans="2:5" ht="14.25" customHeight="1" x14ac:dyDescent="0.2">
      <c r="B443" s="197" t="s">
        <v>181</v>
      </c>
      <c r="C443" s="197"/>
      <c r="D443" s="124">
        <v>0</v>
      </c>
      <c r="E443" s="49">
        <f>D443*1.23</f>
        <v>0</v>
      </c>
    </row>
    <row r="447" spans="2:5" ht="46.5" customHeight="1" x14ac:dyDescent="0.2">
      <c r="B447" s="255" t="s">
        <v>314</v>
      </c>
      <c r="C447" s="256"/>
      <c r="D447" s="256"/>
      <c r="E447" s="257"/>
    </row>
    <row r="448" spans="2:5" ht="46.5" customHeight="1" x14ac:dyDescent="0.2">
      <c r="B448" s="191" t="s">
        <v>8</v>
      </c>
      <c r="C448" s="191" t="s">
        <v>9</v>
      </c>
      <c r="D448" s="191" t="s">
        <v>37</v>
      </c>
      <c r="E448" s="191" t="s">
        <v>36</v>
      </c>
    </row>
    <row r="449" spans="2:5" x14ac:dyDescent="0.2">
      <c r="B449" s="17" t="s">
        <v>52</v>
      </c>
      <c r="C449" s="301" t="s">
        <v>315</v>
      </c>
      <c r="D449" s="17" t="s">
        <v>67</v>
      </c>
      <c r="E449" s="17">
        <v>1</v>
      </c>
    </row>
    <row r="450" spans="2:5" x14ac:dyDescent="0.2">
      <c r="B450" s="17" t="s">
        <v>53</v>
      </c>
      <c r="C450" s="301" t="s">
        <v>396</v>
      </c>
      <c r="D450" s="17" t="s">
        <v>67</v>
      </c>
      <c r="E450" s="17">
        <v>2</v>
      </c>
    </row>
    <row r="451" spans="2:5" x14ac:dyDescent="0.2">
      <c r="B451" s="17" t="s">
        <v>54</v>
      </c>
      <c r="C451" s="301" t="s">
        <v>397</v>
      </c>
      <c r="D451" s="17" t="s">
        <v>67</v>
      </c>
      <c r="E451" s="17">
        <v>1</v>
      </c>
    </row>
    <row r="452" spans="2:5" x14ac:dyDescent="0.2">
      <c r="B452" s="17" t="s">
        <v>55</v>
      </c>
      <c r="C452" s="301" t="s">
        <v>398</v>
      </c>
      <c r="D452" s="17" t="s">
        <v>67</v>
      </c>
      <c r="E452" s="17">
        <v>1</v>
      </c>
    </row>
    <row r="453" spans="2:5" x14ac:dyDescent="0.2">
      <c r="B453" s="17" t="s">
        <v>56</v>
      </c>
      <c r="C453" s="301" t="s">
        <v>399</v>
      </c>
      <c r="D453" s="17" t="s">
        <v>67</v>
      </c>
      <c r="E453" s="17">
        <v>8</v>
      </c>
    </row>
    <row r="454" spans="2:5" x14ac:dyDescent="0.2">
      <c r="B454" s="17" t="s">
        <v>57</v>
      </c>
      <c r="C454" s="301" t="s">
        <v>400</v>
      </c>
      <c r="D454" s="17" t="s">
        <v>67</v>
      </c>
      <c r="E454" s="17">
        <v>4</v>
      </c>
    </row>
    <row r="455" spans="2:5" x14ac:dyDescent="0.2">
      <c r="B455" s="17" t="s">
        <v>157</v>
      </c>
      <c r="C455" s="301" t="s">
        <v>401</v>
      </c>
      <c r="D455" s="17" t="s">
        <v>67</v>
      </c>
      <c r="E455" s="17">
        <v>1</v>
      </c>
    </row>
    <row r="456" spans="2:5" x14ac:dyDescent="0.2">
      <c r="B456" s="17" t="s">
        <v>158</v>
      </c>
      <c r="C456" s="301" t="s">
        <v>316</v>
      </c>
      <c r="D456" s="17" t="s">
        <v>67</v>
      </c>
      <c r="E456" s="17">
        <v>1</v>
      </c>
    </row>
    <row r="457" spans="2:5" x14ac:dyDescent="0.2">
      <c r="B457" s="17" t="s">
        <v>159</v>
      </c>
      <c r="C457" s="301" t="s">
        <v>402</v>
      </c>
      <c r="D457" s="17" t="s">
        <v>67</v>
      </c>
      <c r="E457" s="17">
        <v>1</v>
      </c>
    </row>
    <row r="458" spans="2:5" x14ac:dyDescent="0.2">
      <c r="B458" s="17" t="s">
        <v>86</v>
      </c>
      <c r="C458" s="301" t="s">
        <v>317</v>
      </c>
      <c r="D458" s="17" t="s">
        <v>67</v>
      </c>
      <c r="E458" s="17">
        <v>1</v>
      </c>
    </row>
    <row r="459" spans="2:5" x14ac:dyDescent="0.2">
      <c r="B459" s="17" t="s">
        <v>160</v>
      </c>
      <c r="C459" s="301" t="s">
        <v>318</v>
      </c>
      <c r="D459" s="17" t="s">
        <v>67</v>
      </c>
      <c r="E459" s="17">
        <v>1</v>
      </c>
    </row>
    <row r="460" spans="2:5" ht="30" x14ac:dyDescent="0.2">
      <c r="B460" s="196" t="s">
        <v>163</v>
      </c>
      <c r="C460" s="196"/>
      <c r="D460" s="181" t="s">
        <v>172</v>
      </c>
      <c r="E460" s="181" t="s">
        <v>173</v>
      </c>
    </row>
    <row r="461" spans="2:5" ht="30" customHeight="1" x14ac:dyDescent="0.2">
      <c r="B461" s="197" t="s">
        <v>181</v>
      </c>
      <c r="C461" s="197"/>
      <c r="D461" s="124">
        <v>0</v>
      </c>
      <c r="E461" s="49">
        <f>D461*1.23</f>
        <v>0</v>
      </c>
    </row>
    <row r="464" spans="2:5" ht="33.75" customHeight="1" x14ac:dyDescent="0.2">
      <c r="B464" s="255" t="s">
        <v>371</v>
      </c>
      <c r="C464" s="256"/>
      <c r="D464" s="256"/>
      <c r="E464" s="257"/>
    </row>
    <row r="465" spans="2:5" x14ac:dyDescent="0.2">
      <c r="B465" s="191" t="s">
        <v>8</v>
      </c>
      <c r="C465" s="191" t="s">
        <v>9</v>
      </c>
      <c r="D465" s="191" t="s">
        <v>37</v>
      </c>
      <c r="E465" s="191" t="s">
        <v>36</v>
      </c>
    </row>
    <row r="466" spans="2:5" x14ac:dyDescent="0.2">
      <c r="B466" s="17" t="s">
        <v>52</v>
      </c>
      <c r="C466" s="302" t="s">
        <v>382</v>
      </c>
      <c r="D466" s="17" t="s">
        <v>67</v>
      </c>
      <c r="E466" s="17">
        <v>3</v>
      </c>
    </row>
    <row r="467" spans="2:5" x14ac:dyDescent="0.2">
      <c r="B467" s="17" t="s">
        <v>53</v>
      </c>
      <c r="C467" s="302" t="s">
        <v>381</v>
      </c>
      <c r="D467" s="17" t="s">
        <v>67</v>
      </c>
      <c r="E467" s="17">
        <v>1</v>
      </c>
    </row>
    <row r="468" spans="2:5" ht="30" x14ac:dyDescent="0.2">
      <c r="B468" s="196" t="s">
        <v>163</v>
      </c>
      <c r="C468" s="196"/>
      <c r="D468" s="181" t="s">
        <v>172</v>
      </c>
      <c r="E468" s="181" t="s">
        <v>173</v>
      </c>
    </row>
    <row r="469" spans="2:5" x14ac:dyDescent="0.2">
      <c r="B469" s="197" t="s">
        <v>181</v>
      </c>
      <c r="C469" s="197"/>
      <c r="D469" s="124"/>
      <c r="E469" s="49">
        <f>D469*1.23</f>
        <v>0</v>
      </c>
    </row>
  </sheetData>
  <mergeCells count="241">
    <mergeCell ref="B442:C442"/>
    <mergeCell ref="B443:C443"/>
    <mergeCell ref="B464:E464"/>
    <mergeCell ref="B447:E447"/>
    <mergeCell ref="B460:C460"/>
    <mergeCell ref="B461:C461"/>
    <mergeCell ref="B120:C120"/>
    <mergeCell ref="C156:E156"/>
    <mergeCell ref="B163:C163"/>
    <mergeCell ref="B164:C164"/>
    <mergeCell ref="B167:E167"/>
    <mergeCell ref="C169:E169"/>
    <mergeCell ref="B180:C180"/>
    <mergeCell ref="B181:C181"/>
    <mergeCell ref="B139:E139"/>
    <mergeCell ref="B150:C150"/>
    <mergeCell ref="B151:C151"/>
    <mergeCell ref="C141:E141"/>
    <mergeCell ref="B154:E154"/>
    <mergeCell ref="B128:C128"/>
    <mergeCell ref="B129:C129"/>
    <mergeCell ref="B135:C135"/>
    <mergeCell ref="B437:E437"/>
    <mergeCell ref="B440:B441"/>
    <mergeCell ref="C440:C441"/>
    <mergeCell ref="D440:D441"/>
    <mergeCell ref="E440:E441"/>
    <mergeCell ref="B136:C136"/>
    <mergeCell ref="B133:B134"/>
    <mergeCell ref="C133:C134"/>
    <mergeCell ref="D133:D134"/>
    <mergeCell ref="E133:E134"/>
    <mergeCell ref="B424:C424"/>
    <mergeCell ref="B432:C432"/>
    <mergeCell ref="B433:C433"/>
    <mergeCell ref="B413:E413"/>
    <mergeCell ref="B427:E427"/>
    <mergeCell ref="B430:B431"/>
    <mergeCell ref="C430:C431"/>
    <mergeCell ref="D430:D431"/>
    <mergeCell ref="E430:E431"/>
    <mergeCell ref="B418:B419"/>
    <mergeCell ref="C418:C419"/>
    <mergeCell ref="D418:D419"/>
    <mergeCell ref="E418:E419"/>
    <mergeCell ref="B420:B421"/>
    <mergeCell ref="C420:C421"/>
    <mergeCell ref="D420:D421"/>
    <mergeCell ref="B399:E399"/>
    <mergeCell ref="B390:E390"/>
    <mergeCell ref="D364:D365"/>
    <mergeCell ref="E364:E365"/>
    <mergeCell ref="E420:E421"/>
    <mergeCell ref="B416:B417"/>
    <mergeCell ref="C416:C417"/>
    <mergeCell ref="D416:D417"/>
    <mergeCell ref="E416:E417"/>
    <mergeCell ref="B384:B385"/>
    <mergeCell ref="C384:C385"/>
    <mergeCell ref="D384:D385"/>
    <mergeCell ref="E384:E385"/>
    <mergeCell ref="B131:E131"/>
    <mergeCell ref="B423:C423"/>
    <mergeCell ref="B395:C395"/>
    <mergeCell ref="B263:C263"/>
    <mergeCell ref="B264:C264"/>
    <mergeCell ref="B261:B262"/>
    <mergeCell ref="C261:C262"/>
    <mergeCell ref="D261:D262"/>
    <mergeCell ref="E261:E262"/>
    <mergeCell ref="B279:B280"/>
    <mergeCell ref="B396:C396"/>
    <mergeCell ref="B381:E381"/>
    <mergeCell ref="B335:E335"/>
    <mergeCell ref="B344:E344"/>
    <mergeCell ref="B353:E353"/>
    <mergeCell ref="B357:C357"/>
    <mergeCell ref="B358:C358"/>
    <mergeCell ref="B361:E361"/>
    <mergeCell ref="B368:C368"/>
    <mergeCell ref="B364:B365"/>
    <mergeCell ref="C364:C365"/>
    <mergeCell ref="B409:C409"/>
    <mergeCell ref="B410:C410"/>
    <mergeCell ref="B386:C386"/>
    <mergeCell ref="B267:E267"/>
    <mergeCell ref="B273:C273"/>
    <mergeCell ref="B274:C274"/>
    <mergeCell ref="B277:E277"/>
    <mergeCell ref="B312:C312"/>
    <mergeCell ref="B313:C313"/>
    <mergeCell ref="B304:C304"/>
    <mergeCell ref="B306:E306"/>
    <mergeCell ref="B296:C296"/>
    <mergeCell ref="B297:C297"/>
    <mergeCell ref="B295:C295"/>
    <mergeCell ref="B298:C298"/>
    <mergeCell ref="B299:C299"/>
    <mergeCell ref="B300:C300"/>
    <mergeCell ref="B301:C301"/>
    <mergeCell ref="B302:C302"/>
    <mergeCell ref="B355:B356"/>
    <mergeCell ref="C355:C356"/>
    <mergeCell ref="D355:D356"/>
    <mergeCell ref="E355:E356"/>
    <mergeCell ref="B349:C349"/>
    <mergeCell ref="B350:C350"/>
    <mergeCell ref="B377:C377"/>
    <mergeCell ref="B378:C378"/>
    <mergeCell ref="B393:B394"/>
    <mergeCell ref="C393:C394"/>
    <mergeCell ref="D393:D394"/>
    <mergeCell ref="E393:E394"/>
    <mergeCell ref="E375:E376"/>
    <mergeCell ref="B366:B367"/>
    <mergeCell ref="C366:C367"/>
    <mergeCell ref="D366:D367"/>
    <mergeCell ref="E366:E367"/>
    <mergeCell ref="B387:C387"/>
    <mergeCell ref="B375:B376"/>
    <mergeCell ref="C375:C376"/>
    <mergeCell ref="D375:D376"/>
    <mergeCell ref="B369:C369"/>
    <mergeCell ref="B372:E372"/>
    <mergeCell ref="B347:B348"/>
    <mergeCell ref="C347:C348"/>
    <mergeCell ref="D347:D348"/>
    <mergeCell ref="E347:E348"/>
    <mergeCell ref="B338:B339"/>
    <mergeCell ref="C338:C339"/>
    <mergeCell ref="D338:D339"/>
    <mergeCell ref="E338:E339"/>
    <mergeCell ref="B340:C340"/>
    <mergeCell ref="B341:C341"/>
    <mergeCell ref="B316:E316"/>
    <mergeCell ref="B323:C323"/>
    <mergeCell ref="B324:C324"/>
    <mergeCell ref="B331:C331"/>
    <mergeCell ref="B332:C332"/>
    <mergeCell ref="B327:E327"/>
    <mergeCell ref="C279:C280"/>
    <mergeCell ref="D279:D280"/>
    <mergeCell ref="E279:E280"/>
    <mergeCell ref="B255:C255"/>
    <mergeCell ref="B249:E249"/>
    <mergeCell ref="B237:B238"/>
    <mergeCell ref="C237:C238"/>
    <mergeCell ref="D237:D238"/>
    <mergeCell ref="E237:E238"/>
    <mergeCell ref="B240:B241"/>
    <mergeCell ref="C240:C241"/>
    <mergeCell ref="D240:D241"/>
    <mergeCell ref="E240:E241"/>
    <mergeCell ref="B252:B253"/>
    <mergeCell ref="C252:C253"/>
    <mergeCell ref="D252:D253"/>
    <mergeCell ref="E252:E253"/>
    <mergeCell ref="B243:C243"/>
    <mergeCell ref="B244:C244"/>
    <mergeCell ref="B258:E258"/>
    <mergeCell ref="B234:E234"/>
    <mergeCell ref="B199:E199"/>
    <mergeCell ref="B223:E223"/>
    <mergeCell ref="B210:E210"/>
    <mergeCell ref="B201:B202"/>
    <mergeCell ref="C201:C202"/>
    <mergeCell ref="D201:D202"/>
    <mergeCell ref="E201:E202"/>
    <mergeCell ref="B204:B205"/>
    <mergeCell ref="C204:C205"/>
    <mergeCell ref="D204:D205"/>
    <mergeCell ref="E204:E205"/>
    <mergeCell ref="B211:C211"/>
    <mergeCell ref="B212:C212"/>
    <mergeCell ref="B213:C213"/>
    <mergeCell ref="B214:C214"/>
    <mergeCell ref="B215:C215"/>
    <mergeCell ref="B216:C216"/>
    <mergeCell ref="B218:C218"/>
    <mergeCell ref="B220:C220"/>
    <mergeCell ref="B230:C230"/>
    <mergeCell ref="B231:C231"/>
    <mergeCell ref="B254:C254"/>
    <mergeCell ref="B89:C89"/>
    <mergeCell ref="B83:C83"/>
    <mergeCell ref="B84:C84"/>
    <mergeCell ref="B52:E52"/>
    <mergeCell ref="B54:B55"/>
    <mergeCell ref="C54:C55"/>
    <mergeCell ref="B92:E92"/>
    <mergeCell ref="B109:B110"/>
    <mergeCell ref="C109:C110"/>
    <mergeCell ref="D109:D110"/>
    <mergeCell ref="E109:E110"/>
    <mergeCell ref="B102:C102"/>
    <mergeCell ref="B103:C103"/>
    <mergeCell ref="B106:E106"/>
    <mergeCell ref="B85:C85"/>
    <mergeCell ref="B86:C86"/>
    <mergeCell ref="B87:C87"/>
    <mergeCell ref="B67:E67"/>
    <mergeCell ref="B69:B70"/>
    <mergeCell ref="C69:C70"/>
    <mergeCell ref="D69:D70"/>
    <mergeCell ref="E69:E70"/>
    <mergeCell ref="D54:D55"/>
    <mergeCell ref="B50:C50"/>
    <mergeCell ref="B3:E3"/>
    <mergeCell ref="B25:B26"/>
    <mergeCell ref="C25:C26"/>
    <mergeCell ref="D25:D26"/>
    <mergeCell ref="E25:E26"/>
    <mergeCell ref="B23:E23"/>
    <mergeCell ref="B44:C44"/>
    <mergeCell ref="B45:C45"/>
    <mergeCell ref="B46:C46"/>
    <mergeCell ref="B48:C48"/>
    <mergeCell ref="B468:C468"/>
    <mergeCell ref="B469:C469"/>
    <mergeCell ref="E54:E55"/>
    <mergeCell ref="B184:E184"/>
    <mergeCell ref="C186:E186"/>
    <mergeCell ref="B195:C195"/>
    <mergeCell ref="B196:C196"/>
    <mergeCell ref="G4:H5"/>
    <mergeCell ref="B12:C12"/>
    <mergeCell ref="B13:C13"/>
    <mergeCell ref="B14:C14"/>
    <mergeCell ref="B15:C15"/>
    <mergeCell ref="B16:C16"/>
    <mergeCell ref="B17:C17"/>
    <mergeCell ref="B21:C21"/>
    <mergeCell ref="B18:C18"/>
    <mergeCell ref="B19:C19"/>
    <mergeCell ref="B117:E117"/>
    <mergeCell ref="B125:E125"/>
    <mergeCell ref="B114:C114"/>
    <mergeCell ref="B115:C115"/>
    <mergeCell ref="B122:C122"/>
    <mergeCell ref="B123:C123"/>
    <mergeCell ref="B47:C47"/>
  </mergeCells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3"/>
  <sheetViews>
    <sheetView workbookViewId="0">
      <selection activeCell="E5" sqref="E5"/>
    </sheetView>
  </sheetViews>
  <sheetFormatPr defaultColWidth="9.140625" defaultRowHeight="15" x14ac:dyDescent="0.2"/>
  <cols>
    <col min="1" max="2" width="9.140625" style="98"/>
    <col min="3" max="3" width="7.140625" style="98" customWidth="1"/>
    <col min="4" max="4" width="48.42578125" style="98" customWidth="1"/>
    <col min="5" max="10" width="15.7109375" style="98" customWidth="1"/>
    <col min="11" max="16384" width="9.140625" style="98"/>
  </cols>
  <sheetData>
    <row r="1" spans="3:15" ht="15.75" thickBot="1" x14ac:dyDescent="0.25"/>
    <row r="2" spans="3:15" ht="21.75" customHeight="1" thickBot="1" x14ac:dyDescent="0.25">
      <c r="C2" s="286" t="s">
        <v>259</v>
      </c>
      <c r="D2" s="287"/>
      <c r="E2" s="287"/>
      <c r="F2" s="287"/>
      <c r="G2" s="287"/>
      <c r="H2" s="287"/>
      <c r="I2" s="287"/>
      <c r="J2" s="288"/>
    </row>
    <row r="4" spans="3:15" ht="38.25" x14ac:dyDescent="0.2">
      <c r="C4" s="110" t="s">
        <v>258</v>
      </c>
      <c r="D4" s="110" t="s">
        <v>59</v>
      </c>
      <c r="E4" s="69" t="s">
        <v>260</v>
      </c>
      <c r="F4" s="69" t="s">
        <v>261</v>
      </c>
      <c r="G4" s="69" t="s">
        <v>262</v>
      </c>
      <c r="H4" s="69" t="s">
        <v>263</v>
      </c>
      <c r="I4" s="69" t="s">
        <v>198</v>
      </c>
      <c r="J4" s="69" t="s">
        <v>197</v>
      </c>
    </row>
    <row r="5" spans="3:15" ht="30" customHeight="1" x14ac:dyDescent="0.2">
      <c r="C5" s="149" t="s">
        <v>52</v>
      </c>
      <c r="D5" s="150" t="s">
        <v>311</v>
      </c>
      <c r="E5" s="99">
        <f>'CZEŚĆ I- ul. Piastowska 14'!F30</f>
        <v>0</v>
      </c>
      <c r="F5" s="99">
        <f>'CZEŚĆ I- ul. Piastowska 14'!G30</f>
        <v>0</v>
      </c>
      <c r="G5" s="99">
        <f>'CZEŚĆ I- ul. Piastowska 14'!F28</f>
        <v>0</v>
      </c>
      <c r="H5" s="99">
        <f>'CZEŚĆ I- ul. Piastowska 14'!G28</f>
        <v>0</v>
      </c>
      <c r="I5" s="99">
        <f>'CZEŚĆ I- ul. Piastowska 14'!F30</f>
        <v>0</v>
      </c>
      <c r="J5" s="99">
        <f>'CZEŚĆ I- ul. Piastowska 14'!G30</f>
        <v>0</v>
      </c>
      <c r="K5" s="109"/>
      <c r="L5" s="109"/>
    </row>
    <row r="6" spans="3:15" ht="30" customHeight="1" x14ac:dyDescent="0.2">
      <c r="C6" s="149" t="s">
        <v>53</v>
      </c>
      <c r="D6" s="151" t="s">
        <v>312</v>
      </c>
      <c r="E6" s="100">
        <f>'ul. Oleska 125 Archiwum'!G6</f>
        <v>0</v>
      </c>
      <c r="F6" s="100">
        <f>'ul. Oleska 125 Archiwum'!H6</f>
        <v>0</v>
      </c>
      <c r="G6" s="153"/>
      <c r="H6" s="153"/>
      <c r="I6" s="100">
        <f>'ul. Oleska 125 Archiwum'!G14</f>
        <v>0</v>
      </c>
      <c r="J6" s="100">
        <f>'ul. Oleska 125 Archiwum'!H20</f>
        <v>0</v>
      </c>
    </row>
    <row r="7" spans="3:15" ht="30" customHeight="1" x14ac:dyDescent="0.2">
      <c r="C7" s="149" t="s">
        <v>54</v>
      </c>
      <c r="D7" s="151" t="s">
        <v>294</v>
      </c>
      <c r="E7" s="153"/>
      <c r="F7" s="153"/>
      <c r="G7" s="153"/>
      <c r="H7" s="153"/>
      <c r="I7" s="100">
        <f>'ul. Oleska 125- Baza '!G10</f>
        <v>0</v>
      </c>
      <c r="J7" s="100">
        <f>'ul. Oleska 125- Baza '!H10</f>
        <v>0</v>
      </c>
      <c r="O7" s="111"/>
    </row>
    <row r="8" spans="3:15" ht="30" customHeight="1" x14ac:dyDescent="0.2">
      <c r="C8" s="149" t="s">
        <v>55</v>
      </c>
      <c r="D8" s="151" t="s">
        <v>295</v>
      </c>
      <c r="E8" s="100">
        <f>'ul. Oleska 123 - CPR'!E18</f>
        <v>0</v>
      </c>
      <c r="F8" s="100">
        <f>'ul. Oleska 123 - CPR'!F18</f>
        <v>0</v>
      </c>
      <c r="G8" s="153"/>
      <c r="H8" s="153"/>
      <c r="I8" s="100">
        <f>'ul. Oleska 123 - CPR'!E20</f>
        <v>0</v>
      </c>
      <c r="J8" s="100">
        <f>'ul. Oleska 123 - CPR'!F20</f>
        <v>0</v>
      </c>
      <c r="O8" s="111"/>
    </row>
    <row r="9" spans="3:15" ht="30" customHeight="1" x14ac:dyDescent="0.2">
      <c r="C9" s="149" t="s">
        <v>56</v>
      </c>
      <c r="D9" s="151" t="s">
        <v>296</v>
      </c>
      <c r="E9" s="153"/>
      <c r="F9" s="153"/>
      <c r="G9" s="153"/>
      <c r="H9" s="153"/>
      <c r="I9" s="100">
        <f>'ul. Zgorzelecka 2'!G8</f>
        <v>0</v>
      </c>
      <c r="J9" s="100">
        <f>'ul. Zgorzelecka 2'!H8</f>
        <v>0</v>
      </c>
    </row>
    <row r="10" spans="3:15" ht="30" customHeight="1" x14ac:dyDescent="0.2">
      <c r="C10" s="149" t="s">
        <v>57</v>
      </c>
      <c r="D10" s="152" t="s">
        <v>300</v>
      </c>
      <c r="E10" s="153"/>
      <c r="F10" s="153"/>
      <c r="G10" s="153"/>
      <c r="H10" s="153"/>
      <c r="I10" s="100">
        <f>'ul. Ozimska 19 Oddział Paszport'!E9</f>
        <v>0</v>
      </c>
      <c r="J10" s="100">
        <f>'ul. Ozimska 19 Oddział Paszport'!F9</f>
        <v>0</v>
      </c>
    </row>
    <row r="11" spans="3:15" ht="30" customHeight="1" x14ac:dyDescent="0.2">
      <c r="C11" s="149" t="s">
        <v>157</v>
      </c>
      <c r="D11" s="152" t="s">
        <v>125</v>
      </c>
      <c r="E11" s="153"/>
      <c r="F11" s="153"/>
      <c r="G11" s="153"/>
      <c r="H11" s="153"/>
      <c r="I11" s="100">
        <f>'Baza Luboszyce'!E9</f>
        <v>0</v>
      </c>
      <c r="J11" s="100">
        <f>'Baza Luboszyce'!F9</f>
        <v>0</v>
      </c>
    </row>
    <row r="12" spans="3:15" ht="30" customHeight="1" x14ac:dyDescent="0.2">
      <c r="C12" s="149" t="s">
        <v>158</v>
      </c>
      <c r="D12" s="151" t="s">
        <v>313</v>
      </c>
      <c r="E12" s="153"/>
      <c r="F12" s="153"/>
      <c r="G12" s="100">
        <f>'Dyspozytornia Medyczna'!E7</f>
        <v>0</v>
      </c>
      <c r="H12" s="100">
        <f>'Dyspozytornia Medyczna'!F7</f>
        <v>0</v>
      </c>
      <c r="I12" s="100">
        <f>'Dyspozytornia Medyczna'!E6</f>
        <v>0</v>
      </c>
      <c r="J12" s="100">
        <f>'Dyspozytornia Medyczna'!F6</f>
        <v>0</v>
      </c>
    </row>
    <row r="13" spans="3:15" ht="15.75" x14ac:dyDescent="0.25">
      <c r="D13" s="98" t="s">
        <v>297</v>
      </c>
      <c r="E13" s="112">
        <f>SUM(E5:E11)</f>
        <v>0</v>
      </c>
      <c r="F13" s="112">
        <f t="shared" ref="F13:H13" si="0">SUM(F5:F11)</f>
        <v>0</v>
      </c>
      <c r="G13" s="112">
        <f t="shared" si="0"/>
        <v>0</v>
      </c>
      <c r="H13" s="112">
        <f t="shared" si="0"/>
        <v>0</v>
      </c>
      <c r="I13" s="112">
        <f>SUM(I5:I12)</f>
        <v>0</v>
      </c>
      <c r="J13" s="112">
        <f>SUM(J5:J12)</f>
        <v>0</v>
      </c>
    </row>
  </sheetData>
  <mergeCells count="1">
    <mergeCell ref="C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topLeftCell="A25" workbookViewId="0">
      <selection activeCell="A37" sqref="A37:XFD37"/>
    </sheetView>
  </sheetViews>
  <sheetFormatPr defaultColWidth="8.85546875" defaultRowHeight="14.25" x14ac:dyDescent="0.2"/>
  <cols>
    <col min="1" max="1" width="5.28515625" style="13" customWidth="1"/>
    <col min="2" max="2" width="51.140625" style="13" customWidth="1"/>
    <col min="3" max="3" width="16.7109375" style="13" customWidth="1"/>
    <col min="4" max="5" width="15.7109375" style="13" customWidth="1"/>
    <col min="6" max="16384" width="8.85546875" style="13"/>
  </cols>
  <sheetData>
    <row r="2" spans="1:7" ht="30" customHeight="1" x14ac:dyDescent="0.25">
      <c r="A2" s="290" t="s">
        <v>305</v>
      </c>
      <c r="B2" s="290"/>
      <c r="C2" s="290"/>
      <c r="D2" s="290"/>
    </row>
    <row r="3" spans="1:7" ht="30" customHeight="1" x14ac:dyDescent="0.2"/>
    <row r="4" spans="1:7" ht="30" customHeight="1" x14ac:dyDescent="0.25">
      <c r="A4" s="241" t="s">
        <v>150</v>
      </c>
      <c r="B4" s="241"/>
      <c r="C4" s="241"/>
      <c r="D4" s="241"/>
      <c r="F4" s="267" t="s">
        <v>147</v>
      </c>
      <c r="G4" s="267"/>
    </row>
    <row r="5" spans="1:7" ht="30" customHeight="1" x14ac:dyDescent="0.2">
      <c r="F5" s="267"/>
      <c r="G5" s="267"/>
    </row>
    <row r="6" spans="1:7" ht="30" customHeight="1" x14ac:dyDescent="0.2">
      <c r="A6" s="198" t="s">
        <v>8</v>
      </c>
      <c r="B6" s="198" t="s">
        <v>9</v>
      </c>
      <c r="C6" s="198" t="s">
        <v>36</v>
      </c>
      <c r="D6" s="198" t="s">
        <v>37</v>
      </c>
    </row>
    <row r="7" spans="1:7" ht="30" customHeight="1" x14ac:dyDescent="0.2">
      <c r="A7" s="198"/>
      <c r="B7" s="198"/>
      <c r="C7" s="198"/>
      <c r="D7" s="198"/>
    </row>
    <row r="8" spans="1:7" ht="15" customHeight="1" x14ac:dyDescent="0.2">
      <c r="A8" s="161" t="s">
        <v>52</v>
      </c>
      <c r="B8" s="43" t="s">
        <v>38</v>
      </c>
      <c r="C8" s="167">
        <v>1</v>
      </c>
      <c r="D8" s="159" t="s">
        <v>39</v>
      </c>
    </row>
    <row r="9" spans="1:7" ht="15" customHeight="1" x14ac:dyDescent="0.2">
      <c r="A9" s="161" t="s">
        <v>53</v>
      </c>
      <c r="B9" s="43" t="s">
        <v>40</v>
      </c>
      <c r="C9" s="167">
        <v>2</v>
      </c>
      <c r="D9" s="159" t="s">
        <v>39</v>
      </c>
    </row>
    <row r="10" spans="1:7" ht="15" customHeight="1" x14ac:dyDescent="0.2">
      <c r="A10" s="161" t="s">
        <v>54</v>
      </c>
      <c r="B10" s="157" t="s">
        <v>41</v>
      </c>
      <c r="C10" s="167">
        <v>6</v>
      </c>
      <c r="D10" s="159" t="s">
        <v>39</v>
      </c>
    </row>
    <row r="11" spans="1:7" ht="15" customHeight="1" x14ac:dyDescent="0.2">
      <c r="A11" s="161" t="s">
        <v>55</v>
      </c>
      <c r="B11" s="43" t="s">
        <v>42</v>
      </c>
      <c r="C11" s="167">
        <v>4</v>
      </c>
      <c r="D11" s="159" t="s">
        <v>39</v>
      </c>
    </row>
    <row r="12" spans="1:7" ht="30" customHeight="1" x14ac:dyDescent="0.2">
      <c r="A12" s="222" t="s">
        <v>163</v>
      </c>
      <c r="B12" s="222"/>
      <c r="C12" s="160" t="s">
        <v>172</v>
      </c>
      <c r="D12" s="160" t="s">
        <v>173</v>
      </c>
    </row>
    <row r="13" spans="1:7" ht="43.5" customHeight="1" x14ac:dyDescent="0.2">
      <c r="A13" s="197" t="s">
        <v>304</v>
      </c>
      <c r="B13" s="197"/>
      <c r="C13" s="124"/>
      <c r="D13" s="49">
        <f>C13*1.23</f>
        <v>0</v>
      </c>
    </row>
    <row r="14" spans="1:7" ht="41.25" customHeight="1" x14ac:dyDescent="0.2">
      <c r="A14" s="197" t="s">
        <v>200</v>
      </c>
      <c r="B14" s="197"/>
      <c r="C14" s="124"/>
      <c r="D14" s="49">
        <f>C14*1.23</f>
        <v>0</v>
      </c>
    </row>
    <row r="15" spans="1:7" ht="42.75" customHeight="1" x14ac:dyDescent="0.2">
      <c r="A15" s="197" t="s">
        <v>201</v>
      </c>
      <c r="B15" s="197"/>
      <c r="C15" s="124"/>
      <c r="D15" s="49">
        <f>C15*1.23</f>
        <v>0</v>
      </c>
    </row>
    <row r="16" spans="1:7" ht="30" customHeight="1" x14ac:dyDescent="0.2">
      <c r="A16" s="29"/>
      <c r="B16" s="29"/>
      <c r="C16" s="29"/>
      <c r="D16" s="29"/>
      <c r="G16" s="63"/>
    </row>
    <row r="17" spans="1:9" ht="30" customHeight="1" x14ac:dyDescent="0.2">
      <c r="A17" s="197" t="s">
        <v>187</v>
      </c>
      <c r="B17" s="197"/>
      <c r="C17" s="126"/>
      <c r="D17" s="60" t="s">
        <v>171</v>
      </c>
    </row>
    <row r="18" spans="1:9" ht="30" customHeight="1" x14ac:dyDescent="0.2"/>
    <row r="19" spans="1:9" ht="30" customHeight="1" x14ac:dyDescent="0.2">
      <c r="A19" s="196" t="s">
        <v>47</v>
      </c>
      <c r="B19" s="292"/>
      <c r="C19" s="292"/>
      <c r="D19" s="292"/>
    </row>
    <row r="20" spans="1:9" ht="15" customHeight="1" x14ac:dyDescent="0.2">
      <c r="A20" s="230" t="s">
        <v>8</v>
      </c>
      <c r="B20" s="230" t="s">
        <v>9</v>
      </c>
      <c r="C20" s="291" t="s">
        <v>36</v>
      </c>
      <c r="D20" s="230" t="s">
        <v>37</v>
      </c>
    </row>
    <row r="21" spans="1:9" ht="15" customHeight="1" x14ac:dyDescent="0.2">
      <c r="A21" s="230"/>
      <c r="B21" s="230"/>
      <c r="C21" s="291"/>
      <c r="D21" s="230"/>
    </row>
    <row r="22" spans="1:9" ht="15" customHeight="1" x14ac:dyDescent="0.2">
      <c r="A22" s="78" t="s">
        <v>52</v>
      </c>
      <c r="B22" s="43" t="s">
        <v>43</v>
      </c>
      <c r="C22" s="71">
        <v>1</v>
      </c>
      <c r="D22" s="44" t="s">
        <v>67</v>
      </c>
    </row>
    <row r="23" spans="1:9" ht="15" customHeight="1" x14ac:dyDescent="0.2">
      <c r="A23" s="78" t="s">
        <v>53</v>
      </c>
      <c r="B23" s="43" t="s">
        <v>40</v>
      </c>
      <c r="C23" s="71">
        <v>2</v>
      </c>
      <c r="D23" s="44" t="s">
        <v>67</v>
      </c>
    </row>
    <row r="24" spans="1:9" ht="15" customHeight="1" x14ac:dyDescent="0.2">
      <c r="A24" s="78" t="s">
        <v>54</v>
      </c>
      <c r="B24" s="56" t="s">
        <v>303</v>
      </c>
      <c r="C24" s="71">
        <v>13</v>
      </c>
      <c r="D24" s="44" t="s">
        <v>67</v>
      </c>
    </row>
    <row r="25" spans="1:9" ht="15" customHeight="1" x14ac:dyDescent="0.2">
      <c r="A25" s="78" t="s">
        <v>55</v>
      </c>
      <c r="B25" s="43" t="s">
        <v>44</v>
      </c>
      <c r="C25" s="71">
        <v>7</v>
      </c>
      <c r="D25" s="44" t="s">
        <v>67</v>
      </c>
    </row>
    <row r="26" spans="1:9" ht="15" customHeight="1" x14ac:dyDescent="0.2">
      <c r="A26" s="78" t="s">
        <v>56</v>
      </c>
      <c r="B26" s="43" t="s">
        <v>45</v>
      </c>
      <c r="C26" s="71">
        <v>2</v>
      </c>
      <c r="D26" s="44" t="s">
        <v>67</v>
      </c>
    </row>
    <row r="27" spans="1:9" ht="15" customHeight="1" x14ac:dyDescent="0.2">
      <c r="A27" s="78" t="s">
        <v>57</v>
      </c>
      <c r="B27" s="43" t="s">
        <v>46</v>
      </c>
      <c r="C27" s="71">
        <v>1</v>
      </c>
      <c r="D27" s="44" t="s">
        <v>67</v>
      </c>
    </row>
    <row r="28" spans="1:9" ht="30" customHeight="1" x14ac:dyDescent="0.2">
      <c r="A28" s="222" t="s">
        <v>163</v>
      </c>
      <c r="B28" s="222"/>
      <c r="C28" s="79" t="s">
        <v>172</v>
      </c>
      <c r="D28" s="79" t="s">
        <v>173</v>
      </c>
    </row>
    <row r="29" spans="1:9" ht="30" customHeight="1" x14ac:dyDescent="0.2">
      <c r="A29" s="197" t="s">
        <v>301</v>
      </c>
      <c r="B29" s="197"/>
      <c r="C29" s="124"/>
      <c r="D29" s="49">
        <f>C29*1.23</f>
        <v>0</v>
      </c>
      <c r="I29" s="13">
        <v>0</v>
      </c>
    </row>
    <row r="30" spans="1:9" ht="30" customHeight="1" x14ac:dyDescent="0.2">
      <c r="A30" s="232" t="s">
        <v>200</v>
      </c>
      <c r="B30" s="232"/>
      <c r="C30" s="124"/>
      <c r="D30" s="49">
        <f>C30*1.23</f>
        <v>0</v>
      </c>
    </row>
    <row r="31" spans="1:9" ht="30" customHeight="1" x14ac:dyDescent="0.2">
      <c r="A31" s="232" t="s">
        <v>201</v>
      </c>
      <c r="B31" s="232"/>
      <c r="C31" s="124"/>
      <c r="D31" s="49">
        <f>C31*1.23</f>
        <v>0</v>
      </c>
    </row>
    <row r="32" spans="1:9" ht="30" customHeight="1" x14ac:dyDescent="0.2">
      <c r="A32" s="29"/>
      <c r="B32" s="29"/>
      <c r="C32" s="29"/>
      <c r="D32" s="29"/>
    </row>
    <row r="33" spans="1:4" ht="30" customHeight="1" x14ac:dyDescent="0.2">
      <c r="A33" s="197" t="s">
        <v>187</v>
      </c>
      <c r="B33" s="197"/>
      <c r="C33" s="126"/>
      <c r="D33" s="60" t="s">
        <v>171</v>
      </c>
    </row>
    <row r="34" spans="1:4" ht="30" customHeight="1" x14ac:dyDescent="0.2">
      <c r="A34" s="64"/>
      <c r="B34" s="64"/>
      <c r="C34" s="66"/>
      <c r="D34" s="65"/>
    </row>
    <row r="35" spans="1:4" ht="30" customHeight="1" x14ac:dyDescent="0.25">
      <c r="A35" s="249" t="s">
        <v>49</v>
      </c>
      <c r="B35" s="250"/>
      <c r="C35" s="250"/>
      <c r="D35" s="251"/>
    </row>
    <row r="36" spans="1:4" ht="30" customHeight="1" thickBot="1" x14ac:dyDescent="0.25">
      <c r="A36" s="28" t="s">
        <v>8</v>
      </c>
      <c r="B36" s="61" t="s">
        <v>9</v>
      </c>
      <c r="C36" s="61" t="s">
        <v>37</v>
      </c>
      <c r="D36" s="61" t="s">
        <v>36</v>
      </c>
    </row>
    <row r="37" spans="1:4" ht="30" customHeight="1" thickBot="1" x14ac:dyDescent="0.25">
      <c r="A37" s="3">
        <v>1</v>
      </c>
      <c r="B37" s="1" t="s">
        <v>48</v>
      </c>
      <c r="C37" s="1" t="s">
        <v>39</v>
      </c>
      <c r="D37" s="7">
        <v>3</v>
      </c>
    </row>
    <row r="38" spans="1:4" ht="30" customHeight="1" x14ac:dyDescent="0.2">
      <c r="A38" s="196" t="s">
        <v>163</v>
      </c>
      <c r="B38" s="196"/>
      <c r="C38" s="47" t="s">
        <v>172</v>
      </c>
      <c r="D38" s="47" t="s">
        <v>173</v>
      </c>
    </row>
    <row r="39" spans="1:4" ht="30" customHeight="1" x14ac:dyDescent="0.2">
      <c r="A39" s="197" t="s">
        <v>181</v>
      </c>
      <c r="B39" s="197"/>
      <c r="C39" s="124"/>
      <c r="D39" s="49">
        <f>C39*1.23</f>
        <v>0</v>
      </c>
    </row>
    <row r="40" spans="1:4" ht="30" customHeight="1" x14ac:dyDescent="0.2"/>
    <row r="41" spans="1:4" ht="30" customHeight="1" x14ac:dyDescent="0.25">
      <c r="A41" s="249" t="s">
        <v>62</v>
      </c>
      <c r="B41" s="250"/>
      <c r="C41" s="250"/>
      <c r="D41" s="251"/>
    </row>
    <row r="42" spans="1:4" ht="30" customHeight="1" thickBot="1" x14ac:dyDescent="0.25">
      <c r="A42" s="67" t="s">
        <v>8</v>
      </c>
      <c r="B42" s="61" t="s">
        <v>9</v>
      </c>
      <c r="C42" s="61" t="s">
        <v>37</v>
      </c>
      <c r="D42" s="68" t="s">
        <v>36</v>
      </c>
    </row>
    <row r="43" spans="1:4" ht="30" customHeight="1" thickBot="1" x14ac:dyDescent="0.25">
      <c r="A43" s="9">
        <v>1</v>
      </c>
      <c r="B43" s="10" t="s">
        <v>302</v>
      </c>
      <c r="C43" s="10" t="s">
        <v>39</v>
      </c>
      <c r="D43" s="168">
        <v>48</v>
      </c>
    </row>
    <row r="44" spans="1:4" ht="30" customHeight="1" x14ac:dyDescent="0.2">
      <c r="A44" s="196" t="s">
        <v>163</v>
      </c>
      <c r="B44" s="196"/>
      <c r="C44" s="47" t="s">
        <v>172</v>
      </c>
      <c r="D44" s="47" t="s">
        <v>173</v>
      </c>
    </row>
    <row r="45" spans="1:4" ht="30" customHeight="1" x14ac:dyDescent="0.2">
      <c r="A45" s="197" t="s">
        <v>181</v>
      </c>
      <c r="B45" s="197"/>
      <c r="C45" s="124"/>
      <c r="D45" s="49">
        <f>C45*1.23</f>
        <v>0</v>
      </c>
    </row>
    <row r="46" spans="1:4" ht="30" customHeight="1" x14ac:dyDescent="0.2"/>
    <row r="47" spans="1:4" ht="30" customHeight="1" thickBot="1" x14ac:dyDescent="0.3">
      <c r="A47" s="249" t="s">
        <v>64</v>
      </c>
      <c r="B47" s="250"/>
      <c r="C47" s="250"/>
      <c r="D47" s="251"/>
    </row>
    <row r="48" spans="1:4" ht="30" customHeight="1" thickBot="1" x14ac:dyDescent="0.25">
      <c r="A48" s="5" t="s">
        <v>8</v>
      </c>
      <c r="B48" s="6" t="s">
        <v>9</v>
      </c>
      <c r="C48" s="6" t="s">
        <v>37</v>
      </c>
      <c r="D48" s="6" t="s">
        <v>36</v>
      </c>
    </row>
    <row r="49" spans="1:4" ht="30" customHeight="1" x14ac:dyDescent="0.2">
      <c r="A49" s="2">
        <v>1</v>
      </c>
      <c r="B49" s="2" t="s">
        <v>63</v>
      </c>
      <c r="C49" s="2" t="s">
        <v>39</v>
      </c>
      <c r="D49" s="2">
        <v>2</v>
      </c>
    </row>
    <row r="50" spans="1:4" ht="30" customHeight="1" x14ac:dyDescent="0.2">
      <c r="A50" s="196" t="s">
        <v>163</v>
      </c>
      <c r="B50" s="196"/>
      <c r="C50" s="47" t="s">
        <v>172</v>
      </c>
      <c r="D50" s="47" t="s">
        <v>173</v>
      </c>
    </row>
    <row r="51" spans="1:4" ht="30" customHeight="1" x14ac:dyDescent="0.2">
      <c r="A51" s="197" t="s">
        <v>181</v>
      </c>
      <c r="B51" s="197"/>
      <c r="C51" s="124"/>
      <c r="D51" s="49">
        <f>C51*1.23</f>
        <v>0</v>
      </c>
    </row>
    <row r="52" spans="1:4" ht="30" customHeight="1" x14ac:dyDescent="0.2"/>
    <row r="53" spans="1:4" ht="30" customHeight="1" thickBot="1" x14ac:dyDescent="0.3">
      <c r="A53" s="249" t="s">
        <v>66</v>
      </c>
      <c r="B53" s="250"/>
      <c r="C53" s="250"/>
      <c r="D53" s="251"/>
    </row>
    <row r="54" spans="1:4" ht="30" customHeight="1" thickBot="1" x14ac:dyDescent="0.25">
      <c r="A54" s="5" t="s">
        <v>8</v>
      </c>
      <c r="B54" s="6" t="s">
        <v>9</v>
      </c>
      <c r="C54" s="6" t="s">
        <v>37</v>
      </c>
      <c r="D54" s="6" t="s">
        <v>36</v>
      </c>
    </row>
    <row r="55" spans="1:4" ht="30" customHeight="1" x14ac:dyDescent="0.2">
      <c r="A55" s="2">
        <v>1</v>
      </c>
      <c r="B55" s="2" t="s">
        <v>68</v>
      </c>
      <c r="C55" s="2" t="s">
        <v>39</v>
      </c>
      <c r="D55" s="2">
        <v>1</v>
      </c>
    </row>
    <row r="56" spans="1:4" ht="30" customHeight="1" x14ac:dyDescent="0.2">
      <c r="A56" s="196" t="s">
        <v>163</v>
      </c>
      <c r="B56" s="196"/>
      <c r="C56" s="47" t="s">
        <v>172</v>
      </c>
      <c r="D56" s="47" t="s">
        <v>173</v>
      </c>
    </row>
    <row r="57" spans="1:4" ht="30" customHeight="1" x14ac:dyDescent="0.2">
      <c r="A57" s="197" t="s">
        <v>181</v>
      </c>
      <c r="B57" s="197"/>
      <c r="C57" s="124"/>
      <c r="D57" s="49">
        <f>C57*1.23</f>
        <v>0</v>
      </c>
    </row>
    <row r="58" spans="1:4" ht="15" thickBot="1" x14ac:dyDescent="0.25"/>
    <row r="59" spans="1:4" ht="16.5" thickBot="1" x14ac:dyDescent="0.3">
      <c r="A59" s="199" t="s">
        <v>143</v>
      </c>
      <c r="B59" s="200"/>
      <c r="C59" s="200"/>
      <c r="D59" s="201"/>
    </row>
    <row r="60" spans="1:4" ht="15" thickBot="1" x14ac:dyDescent="0.25">
      <c r="A60" s="5" t="s">
        <v>8</v>
      </c>
      <c r="B60" s="6" t="s">
        <v>9</v>
      </c>
      <c r="C60" s="6" t="s">
        <v>37</v>
      </c>
      <c r="D60" s="6" t="s">
        <v>36</v>
      </c>
    </row>
    <row r="61" spans="1:4" x14ac:dyDescent="0.2">
      <c r="A61" s="238">
        <v>1</v>
      </c>
      <c r="B61" s="238" t="s">
        <v>228</v>
      </c>
      <c r="C61" s="238" t="s">
        <v>39</v>
      </c>
      <c r="D61" s="238">
        <v>2</v>
      </c>
    </row>
    <row r="62" spans="1:4" ht="15" thickBot="1" x14ac:dyDescent="0.25">
      <c r="A62" s="239"/>
      <c r="B62" s="239"/>
      <c r="C62" s="239"/>
      <c r="D62" s="239"/>
    </row>
    <row r="63" spans="1:4" ht="30" x14ac:dyDescent="0.2">
      <c r="A63" s="196" t="s">
        <v>163</v>
      </c>
      <c r="B63" s="196"/>
      <c r="C63" s="54" t="s">
        <v>172</v>
      </c>
      <c r="D63" s="54" t="s">
        <v>173</v>
      </c>
    </row>
    <row r="64" spans="1:4" ht="25.5" customHeight="1" x14ac:dyDescent="0.2">
      <c r="A64" s="197" t="s">
        <v>215</v>
      </c>
      <c r="B64" s="197"/>
      <c r="C64" s="124"/>
      <c r="D64" s="49">
        <f>C64*1.23</f>
        <v>0</v>
      </c>
    </row>
    <row r="65" spans="1:5" x14ac:dyDescent="0.2">
      <c r="A65" s="64"/>
      <c r="B65" s="64"/>
      <c r="C65" s="72"/>
      <c r="D65" s="62"/>
    </row>
    <row r="66" spans="1:5" x14ac:dyDescent="0.2">
      <c r="A66" s="13" t="s">
        <v>199</v>
      </c>
    </row>
    <row r="68" spans="1:5" ht="38.25" x14ac:dyDescent="0.2">
      <c r="A68" s="85" t="s">
        <v>58</v>
      </c>
      <c r="B68" s="85" t="s">
        <v>0</v>
      </c>
      <c r="C68" s="85" t="s">
        <v>59</v>
      </c>
      <c r="D68" s="84" t="s">
        <v>262</v>
      </c>
      <c r="E68" s="84" t="s">
        <v>263</v>
      </c>
    </row>
    <row r="69" spans="1:5" ht="30" customHeight="1" x14ac:dyDescent="0.2">
      <c r="A69" s="14" t="s">
        <v>52</v>
      </c>
      <c r="B69" s="15" t="s">
        <v>50</v>
      </c>
      <c r="C69" s="107" t="s">
        <v>60</v>
      </c>
      <c r="D69" s="132"/>
      <c r="E69" s="19">
        <f>D69*1.23</f>
        <v>0</v>
      </c>
    </row>
    <row r="70" spans="1:5" ht="30" customHeight="1" x14ac:dyDescent="0.2">
      <c r="A70" s="113"/>
      <c r="B70" s="114"/>
      <c r="C70" s="81" t="s">
        <v>69</v>
      </c>
      <c r="D70" s="120">
        <f>D69*2</f>
        <v>0</v>
      </c>
      <c r="E70" s="118">
        <f>D70*1.23</f>
        <v>0</v>
      </c>
    </row>
    <row r="71" spans="1:5" ht="36" customHeight="1" x14ac:dyDescent="0.2">
      <c r="A71" s="85" t="s">
        <v>58</v>
      </c>
      <c r="B71" s="85" t="s">
        <v>0</v>
      </c>
      <c r="C71" s="85" t="s">
        <v>59</v>
      </c>
      <c r="D71" s="84" t="s">
        <v>260</v>
      </c>
      <c r="E71" s="84" t="s">
        <v>261</v>
      </c>
    </row>
    <row r="72" spans="1:5" ht="30" customHeight="1" x14ac:dyDescent="0.2">
      <c r="A72" s="14" t="s">
        <v>53</v>
      </c>
      <c r="B72" s="15" t="s">
        <v>51</v>
      </c>
      <c r="C72" s="107" t="s">
        <v>60</v>
      </c>
      <c r="D72" s="132"/>
      <c r="E72" s="19">
        <f>D72*1.23</f>
        <v>0</v>
      </c>
    </row>
    <row r="73" spans="1:5" ht="30" customHeight="1" x14ac:dyDescent="0.2">
      <c r="A73" s="113"/>
      <c r="B73" s="114"/>
      <c r="C73" s="81" t="s">
        <v>69</v>
      </c>
      <c r="D73" s="120">
        <f>D72*4</f>
        <v>0</v>
      </c>
      <c r="E73" s="118">
        <f>D73*1.23</f>
        <v>0</v>
      </c>
    </row>
    <row r="74" spans="1:5" ht="34.5" customHeight="1" x14ac:dyDescent="0.2">
      <c r="A74" s="85" t="s">
        <v>58</v>
      </c>
      <c r="B74" s="85" t="s">
        <v>0</v>
      </c>
      <c r="C74" s="85" t="s">
        <v>59</v>
      </c>
      <c r="D74" s="115" t="s">
        <v>218</v>
      </c>
      <c r="E74" s="115" t="s">
        <v>219</v>
      </c>
    </row>
    <row r="75" spans="1:5" ht="30" customHeight="1" x14ac:dyDescent="0.2">
      <c r="A75" s="14" t="s">
        <v>54</v>
      </c>
      <c r="B75" s="15" t="s">
        <v>2</v>
      </c>
      <c r="C75" s="107" t="s">
        <v>60</v>
      </c>
      <c r="D75" s="133"/>
      <c r="E75" s="18">
        <f>D75*1.23</f>
        <v>0</v>
      </c>
    </row>
    <row r="76" spans="1:5" ht="30" customHeight="1" x14ac:dyDescent="0.2">
      <c r="A76" s="14" t="s">
        <v>55</v>
      </c>
      <c r="B76" s="15" t="s">
        <v>4</v>
      </c>
      <c r="C76" s="107" t="s">
        <v>60</v>
      </c>
      <c r="D76" s="133"/>
      <c r="E76" s="18">
        <f t="shared" ref="E76:E78" si="0">D76*1.23</f>
        <v>0</v>
      </c>
    </row>
    <row r="77" spans="1:5" ht="30" customHeight="1" x14ac:dyDescent="0.2">
      <c r="A77" s="14" t="s">
        <v>56</v>
      </c>
      <c r="B77" s="16" t="s">
        <v>6</v>
      </c>
      <c r="C77" s="107" t="s">
        <v>60</v>
      </c>
      <c r="D77" s="133"/>
      <c r="E77" s="18">
        <f t="shared" si="0"/>
        <v>0</v>
      </c>
    </row>
    <row r="78" spans="1:5" ht="30" customHeight="1" x14ac:dyDescent="0.2">
      <c r="A78" s="14" t="s">
        <v>57</v>
      </c>
      <c r="B78" s="15" t="s">
        <v>7</v>
      </c>
      <c r="C78" s="107" t="s">
        <v>60</v>
      </c>
      <c r="D78" s="133"/>
      <c r="E78" s="18">
        <f t="shared" si="0"/>
        <v>0</v>
      </c>
    </row>
    <row r="79" spans="1:5" ht="19.899999999999999" customHeight="1" x14ac:dyDescent="0.25">
      <c r="A79" s="17"/>
      <c r="B79" s="17"/>
      <c r="C79" s="116" t="s">
        <v>69</v>
      </c>
      <c r="D79" s="117">
        <f>SUM(D75:D78)</f>
        <v>0</v>
      </c>
      <c r="E79" s="117">
        <f>SUM(E75:E78)</f>
        <v>0</v>
      </c>
    </row>
    <row r="82" spans="2:5" ht="15.75" customHeight="1" x14ac:dyDescent="0.2">
      <c r="B82" s="289" t="s">
        <v>248</v>
      </c>
      <c r="C82" s="289"/>
      <c r="D82" s="119">
        <f>D73</f>
        <v>0</v>
      </c>
      <c r="E82" s="119">
        <f>E73</f>
        <v>0</v>
      </c>
    </row>
    <row r="83" spans="2:5" x14ac:dyDescent="0.2">
      <c r="C83" s="73"/>
      <c r="D83" s="73"/>
      <c r="E83" s="73"/>
    </row>
    <row r="84" spans="2:5" ht="15.75" customHeight="1" x14ac:dyDescent="0.2">
      <c r="B84" s="289" t="s">
        <v>249</v>
      </c>
      <c r="C84" s="289"/>
      <c r="D84" s="119">
        <f>D70</f>
        <v>0</v>
      </c>
      <c r="E84" s="119">
        <f>E70</f>
        <v>0</v>
      </c>
    </row>
    <row r="85" spans="2:5" x14ac:dyDescent="0.2">
      <c r="C85" s="73"/>
      <c r="D85" s="73"/>
      <c r="E85" s="73"/>
    </row>
    <row r="86" spans="2:5" ht="15.75" customHeight="1" x14ac:dyDescent="0.2">
      <c r="B86" s="289" t="s">
        <v>247</v>
      </c>
      <c r="C86" s="289"/>
      <c r="D86" s="119">
        <f>D79+D73+D70</f>
        <v>0</v>
      </c>
      <c r="E86" s="119">
        <f>D86*1.23</f>
        <v>0</v>
      </c>
    </row>
  </sheetData>
  <mergeCells count="44">
    <mergeCell ref="A2:D2"/>
    <mergeCell ref="A4:D4"/>
    <mergeCell ref="A20:A21"/>
    <mergeCell ref="B20:B21"/>
    <mergeCell ref="C20:C21"/>
    <mergeCell ref="D20:D21"/>
    <mergeCell ref="A6:A7"/>
    <mergeCell ref="B6:B7"/>
    <mergeCell ref="C6:C7"/>
    <mergeCell ref="D6:D7"/>
    <mergeCell ref="A19:D19"/>
    <mergeCell ref="A12:B12"/>
    <mergeCell ref="A13:B13"/>
    <mergeCell ref="A17:B17"/>
    <mergeCell ref="A14:B14"/>
    <mergeCell ref="A15:B15"/>
    <mergeCell ref="A35:D35"/>
    <mergeCell ref="A28:B28"/>
    <mergeCell ref="A29:B29"/>
    <mergeCell ref="A30:B30"/>
    <mergeCell ref="A31:B31"/>
    <mergeCell ref="A50:B50"/>
    <mergeCell ref="A38:B38"/>
    <mergeCell ref="A39:B39"/>
    <mergeCell ref="A44:B44"/>
    <mergeCell ref="A45:B45"/>
    <mergeCell ref="A41:D41"/>
    <mergeCell ref="A47:D47"/>
    <mergeCell ref="F4:G5"/>
    <mergeCell ref="B82:C82"/>
    <mergeCell ref="B84:C84"/>
    <mergeCell ref="B86:C86"/>
    <mergeCell ref="A64:B64"/>
    <mergeCell ref="A61:A62"/>
    <mergeCell ref="B61:B62"/>
    <mergeCell ref="C61:C62"/>
    <mergeCell ref="D61:D62"/>
    <mergeCell ref="A63:B63"/>
    <mergeCell ref="A53:D53"/>
    <mergeCell ref="A57:B57"/>
    <mergeCell ref="A51:B51"/>
    <mergeCell ref="A56:B56"/>
    <mergeCell ref="A59:D59"/>
    <mergeCell ref="A33:B33"/>
  </mergeCells>
  <phoneticPr fontId="9" type="noConversion"/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opLeftCell="A13" workbookViewId="0">
      <selection activeCell="B3" sqref="B3"/>
    </sheetView>
  </sheetViews>
  <sheetFormatPr defaultRowHeight="15" x14ac:dyDescent="0.25"/>
  <cols>
    <col min="2" max="2" width="5.28515625" customWidth="1"/>
    <col min="3" max="3" width="67.140625" customWidth="1"/>
    <col min="4" max="4" width="20.7109375" customWidth="1"/>
    <col min="5" max="6" width="15.7109375" customWidth="1"/>
  </cols>
  <sheetData>
    <row r="2" spans="2:9" ht="40.15" customHeight="1" x14ac:dyDescent="0.25">
      <c r="B2" s="294" t="s">
        <v>320</v>
      </c>
      <c r="C2" s="294"/>
      <c r="D2" s="294"/>
      <c r="E2" s="294"/>
      <c r="F2" s="294"/>
    </row>
    <row r="3" spans="2:9" ht="31.15" customHeight="1" x14ac:dyDescent="0.25">
      <c r="B3" s="4"/>
    </row>
    <row r="4" spans="2:9" ht="40.15" customHeight="1" x14ac:dyDescent="0.25">
      <c r="B4" s="39" t="s">
        <v>8</v>
      </c>
      <c r="C4" s="39" t="s">
        <v>149</v>
      </c>
      <c r="D4" s="39" t="s">
        <v>10</v>
      </c>
      <c r="E4" s="39" t="s">
        <v>148</v>
      </c>
      <c r="F4" s="39" t="s">
        <v>154</v>
      </c>
    </row>
    <row r="5" spans="2:9" x14ac:dyDescent="0.25">
      <c r="B5" s="27">
        <v>1</v>
      </c>
      <c r="C5" s="27" t="s">
        <v>11</v>
      </c>
      <c r="D5" s="27" t="s">
        <v>151</v>
      </c>
      <c r="E5" s="122"/>
      <c r="F5" s="34">
        <f>E5*1.23</f>
        <v>0</v>
      </c>
      <c r="H5" s="293" t="s">
        <v>147</v>
      </c>
      <c r="I5" s="293"/>
    </row>
    <row r="6" spans="2:9" x14ac:dyDescent="0.25">
      <c r="B6" s="27">
        <v>2</v>
      </c>
      <c r="C6" s="27" t="s">
        <v>12</v>
      </c>
      <c r="D6" s="27" t="s">
        <v>151</v>
      </c>
      <c r="E6" s="122"/>
      <c r="F6" s="34">
        <f t="shared" ref="F6:F28" si="0">E6*1.23</f>
        <v>0</v>
      </c>
      <c r="H6" s="293"/>
      <c r="I6" s="293"/>
    </row>
    <row r="7" spans="2:9" x14ac:dyDescent="0.25">
      <c r="B7" s="27">
        <v>3</v>
      </c>
      <c r="C7" s="27" t="s">
        <v>13</v>
      </c>
      <c r="D7" s="27" t="s">
        <v>151</v>
      </c>
      <c r="E7" s="122"/>
      <c r="F7" s="34">
        <f t="shared" si="0"/>
        <v>0</v>
      </c>
    </row>
    <row r="8" spans="2:9" x14ac:dyDescent="0.25">
      <c r="B8" s="27">
        <v>4</v>
      </c>
      <c r="C8" s="27" t="s">
        <v>14</v>
      </c>
      <c r="D8" s="27" t="s">
        <v>151</v>
      </c>
      <c r="E8" s="122"/>
      <c r="F8" s="34">
        <f t="shared" si="0"/>
        <v>0</v>
      </c>
    </row>
    <row r="9" spans="2:9" x14ac:dyDescent="0.25">
      <c r="B9" s="27">
        <v>5</v>
      </c>
      <c r="C9" s="27" t="s">
        <v>15</v>
      </c>
      <c r="D9" s="27" t="s">
        <v>151</v>
      </c>
      <c r="E9" s="122"/>
      <c r="F9" s="34">
        <f t="shared" si="0"/>
        <v>0</v>
      </c>
    </row>
    <row r="10" spans="2:9" x14ac:dyDescent="0.25">
      <c r="B10" s="27">
        <v>6</v>
      </c>
      <c r="C10" s="27" t="s">
        <v>16</v>
      </c>
      <c r="D10" s="27" t="s">
        <v>151</v>
      </c>
      <c r="E10" s="122"/>
      <c r="F10" s="34">
        <f t="shared" si="0"/>
        <v>0</v>
      </c>
    </row>
    <row r="11" spans="2:9" x14ac:dyDescent="0.25">
      <c r="B11" s="27">
        <v>7</v>
      </c>
      <c r="C11" s="27" t="s">
        <v>17</v>
      </c>
      <c r="D11" s="27" t="s">
        <v>151</v>
      </c>
      <c r="E11" s="122"/>
      <c r="F11" s="34">
        <f t="shared" si="0"/>
        <v>0</v>
      </c>
    </row>
    <row r="12" spans="2:9" x14ac:dyDescent="0.25">
      <c r="B12" s="27">
        <v>8</v>
      </c>
      <c r="C12" s="27" t="s">
        <v>18</v>
      </c>
      <c r="D12" s="27" t="s">
        <v>151</v>
      </c>
      <c r="E12" s="122"/>
      <c r="F12" s="34">
        <f t="shared" si="0"/>
        <v>0</v>
      </c>
    </row>
    <row r="13" spans="2:9" ht="28.5" x14ac:dyDescent="0.25">
      <c r="B13" s="27">
        <v>9</v>
      </c>
      <c r="C13" s="27" t="s">
        <v>19</v>
      </c>
      <c r="D13" s="27" t="s">
        <v>152</v>
      </c>
      <c r="E13" s="122"/>
      <c r="F13" s="34">
        <f t="shared" si="0"/>
        <v>0</v>
      </c>
    </row>
    <row r="14" spans="2:9" ht="28.5" x14ac:dyDescent="0.25">
      <c r="B14" s="27">
        <v>10</v>
      </c>
      <c r="C14" s="27" t="s">
        <v>20</v>
      </c>
      <c r="D14" s="27" t="s">
        <v>152</v>
      </c>
      <c r="E14" s="122"/>
      <c r="F14" s="34">
        <f t="shared" si="0"/>
        <v>0</v>
      </c>
    </row>
    <row r="15" spans="2:9" ht="37.15" customHeight="1" x14ac:dyDescent="0.25">
      <c r="B15" s="40">
        <v>11</v>
      </c>
      <c r="C15" s="40" t="s">
        <v>21</v>
      </c>
      <c r="D15" s="40" t="s">
        <v>151</v>
      </c>
      <c r="E15" s="131"/>
      <c r="F15" s="41">
        <f t="shared" si="0"/>
        <v>0</v>
      </c>
    </row>
    <row r="16" spans="2:9" x14ac:dyDescent="0.25">
      <c r="B16" s="27">
        <v>12</v>
      </c>
      <c r="C16" s="27" t="s">
        <v>22</v>
      </c>
      <c r="D16" s="221" t="s">
        <v>151</v>
      </c>
      <c r="E16" s="122"/>
      <c r="F16" s="34">
        <f t="shared" si="0"/>
        <v>0</v>
      </c>
    </row>
    <row r="17" spans="2:6" x14ac:dyDescent="0.25">
      <c r="B17" s="27">
        <v>13</v>
      </c>
      <c r="C17" s="27" t="s">
        <v>23</v>
      </c>
      <c r="D17" s="221"/>
      <c r="E17" s="122"/>
      <c r="F17" s="34">
        <f t="shared" si="0"/>
        <v>0</v>
      </c>
    </row>
    <row r="18" spans="2:6" x14ac:dyDescent="0.25">
      <c r="B18" s="27">
        <v>14</v>
      </c>
      <c r="C18" s="27" t="s">
        <v>24</v>
      </c>
      <c r="D18" s="221" t="s">
        <v>151</v>
      </c>
      <c r="E18" s="122"/>
      <c r="F18" s="34">
        <f t="shared" si="0"/>
        <v>0</v>
      </c>
    </row>
    <row r="19" spans="2:6" ht="28.5" x14ac:dyDescent="0.25">
      <c r="B19" s="27">
        <v>15</v>
      </c>
      <c r="C19" s="27" t="s">
        <v>25</v>
      </c>
      <c r="D19" s="221"/>
      <c r="E19" s="122"/>
      <c r="F19" s="34">
        <f t="shared" si="0"/>
        <v>0</v>
      </c>
    </row>
    <row r="20" spans="2:6" ht="57" x14ac:dyDescent="0.25">
      <c r="B20" s="27">
        <v>16</v>
      </c>
      <c r="C20" s="27" t="s">
        <v>26</v>
      </c>
      <c r="D20" s="27" t="s">
        <v>27</v>
      </c>
      <c r="E20" s="122"/>
      <c r="F20" s="34">
        <f t="shared" si="0"/>
        <v>0</v>
      </c>
    </row>
    <row r="21" spans="2:6" x14ac:dyDescent="0.25">
      <c r="B21" s="27">
        <v>17</v>
      </c>
      <c r="C21" s="27" t="s">
        <v>28</v>
      </c>
      <c r="D21" s="27" t="s">
        <v>151</v>
      </c>
      <c r="E21" s="122"/>
      <c r="F21" s="34">
        <f t="shared" si="0"/>
        <v>0</v>
      </c>
    </row>
    <row r="22" spans="2:6" x14ac:dyDescent="0.25">
      <c r="B22" s="27">
        <v>18</v>
      </c>
      <c r="C22" s="27" t="s">
        <v>29</v>
      </c>
      <c r="D22" s="27" t="s">
        <v>153</v>
      </c>
      <c r="E22" s="122"/>
      <c r="F22" s="34">
        <f t="shared" si="0"/>
        <v>0</v>
      </c>
    </row>
    <row r="23" spans="2:6" x14ac:dyDescent="0.25">
      <c r="B23" s="27">
        <v>19</v>
      </c>
      <c r="C23" s="27" t="s">
        <v>30</v>
      </c>
      <c r="D23" s="27" t="s">
        <v>151</v>
      </c>
      <c r="E23" s="122"/>
      <c r="F23" s="34">
        <f t="shared" si="0"/>
        <v>0</v>
      </c>
    </row>
    <row r="24" spans="2:6" x14ac:dyDescent="0.25">
      <c r="B24" s="27">
        <v>20</v>
      </c>
      <c r="C24" s="27" t="s">
        <v>31</v>
      </c>
      <c r="D24" s="27" t="s">
        <v>151</v>
      </c>
      <c r="E24" s="122"/>
      <c r="F24" s="34">
        <f t="shared" si="0"/>
        <v>0</v>
      </c>
    </row>
    <row r="25" spans="2:6" x14ac:dyDescent="0.25">
      <c r="B25" s="27">
        <v>21</v>
      </c>
      <c r="C25" s="27" t="s">
        <v>32</v>
      </c>
      <c r="D25" s="27" t="s">
        <v>151</v>
      </c>
      <c r="E25" s="122"/>
      <c r="F25" s="34">
        <f t="shared" si="0"/>
        <v>0</v>
      </c>
    </row>
    <row r="26" spans="2:6" x14ac:dyDescent="0.25">
      <c r="B26" s="27">
        <v>22</v>
      </c>
      <c r="C26" s="27" t="s">
        <v>33</v>
      </c>
      <c r="D26" s="27" t="s">
        <v>151</v>
      </c>
      <c r="E26" s="122"/>
      <c r="F26" s="34">
        <f t="shared" si="0"/>
        <v>0</v>
      </c>
    </row>
    <row r="27" spans="2:6" ht="28.5" x14ac:dyDescent="0.25">
      <c r="B27" s="27">
        <v>23</v>
      </c>
      <c r="C27" s="27" t="s">
        <v>34</v>
      </c>
      <c r="D27" s="27" t="s">
        <v>151</v>
      </c>
      <c r="E27" s="122"/>
      <c r="F27" s="34">
        <f t="shared" si="0"/>
        <v>0</v>
      </c>
    </row>
    <row r="28" spans="2:6" ht="28.5" x14ac:dyDescent="0.25">
      <c r="B28" s="27">
        <v>24</v>
      </c>
      <c r="C28" s="27" t="s">
        <v>35</v>
      </c>
      <c r="D28" s="27" t="s">
        <v>151</v>
      </c>
      <c r="E28" s="122"/>
      <c r="F28" s="34">
        <f t="shared" si="0"/>
        <v>0</v>
      </c>
    </row>
  </sheetData>
  <mergeCells count="4">
    <mergeCell ref="D16:D17"/>
    <mergeCell ref="D18:D19"/>
    <mergeCell ref="H5:I6"/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topLeftCell="A16" workbookViewId="0">
      <selection activeCell="E23" sqref="E23"/>
    </sheetView>
  </sheetViews>
  <sheetFormatPr defaultColWidth="9.140625" defaultRowHeight="12.75" x14ac:dyDescent="0.2"/>
  <cols>
    <col min="1" max="1" width="9.140625" style="73"/>
    <col min="2" max="2" width="10.140625" style="73" customWidth="1"/>
    <col min="3" max="3" width="8.85546875" style="73" customWidth="1"/>
    <col min="4" max="4" width="59" style="73" customWidth="1"/>
    <col min="5" max="5" width="41.85546875" style="73" customWidth="1"/>
    <col min="6" max="7" width="15.7109375" style="73" customWidth="1"/>
    <col min="8" max="16384" width="9.140625" style="73"/>
  </cols>
  <sheetData>
    <row r="2" spans="2:11" x14ac:dyDescent="0.2">
      <c r="B2" s="73" t="s">
        <v>264</v>
      </c>
      <c r="C2" s="264" t="s">
        <v>194</v>
      </c>
      <c r="D2" s="264"/>
      <c r="E2" s="264"/>
    </row>
    <row r="4" spans="2:11" ht="48" x14ac:dyDescent="0.2">
      <c r="B4" s="55" t="s">
        <v>146</v>
      </c>
      <c r="C4" s="265" t="s">
        <v>0</v>
      </c>
      <c r="D4" s="266"/>
      <c r="E4" s="55" t="s">
        <v>1</v>
      </c>
      <c r="F4" s="115" t="s">
        <v>292</v>
      </c>
      <c r="G4" s="115" t="s">
        <v>293</v>
      </c>
    </row>
    <row r="5" spans="2:11" ht="35.1" customHeight="1" x14ac:dyDescent="0.2">
      <c r="B5" s="261">
        <v>1</v>
      </c>
      <c r="C5" s="231" t="s">
        <v>231</v>
      </c>
      <c r="D5" s="231"/>
      <c r="E5" s="44" t="s">
        <v>168</v>
      </c>
      <c r="F5" s="127"/>
      <c r="G5" s="59">
        <f>F5*1.23</f>
        <v>0</v>
      </c>
      <c r="J5" s="263" t="s">
        <v>147</v>
      </c>
      <c r="K5" s="263"/>
    </row>
    <row r="6" spans="2:11" ht="35.1" customHeight="1" x14ac:dyDescent="0.2">
      <c r="B6" s="262"/>
      <c r="C6" s="231" t="s">
        <v>232</v>
      </c>
      <c r="D6" s="231"/>
      <c r="E6" s="44" t="s">
        <v>168</v>
      </c>
      <c r="F6" s="127"/>
      <c r="G6" s="74">
        <f t="shared" ref="G6" si="0">F6*1.23</f>
        <v>0</v>
      </c>
      <c r="J6" s="263"/>
      <c r="K6" s="263"/>
    </row>
    <row r="7" spans="2:11" ht="23.25" customHeight="1" x14ac:dyDescent="0.2">
      <c r="B7" s="262"/>
      <c r="C7" s="44"/>
      <c r="D7" s="44"/>
      <c r="E7" s="81" t="s">
        <v>239</v>
      </c>
      <c r="F7" s="82">
        <f>SUM(F5:F6)</f>
        <v>0</v>
      </c>
      <c r="G7" s="80">
        <f>SUM(G5:G6)</f>
        <v>0</v>
      </c>
      <c r="J7" s="263"/>
      <c r="K7" s="263"/>
    </row>
    <row r="8" spans="2:11" ht="43.5" customHeight="1" x14ac:dyDescent="0.2">
      <c r="B8" s="262"/>
      <c r="C8" s="44"/>
      <c r="D8" s="44"/>
      <c r="E8" s="44"/>
      <c r="F8" s="91" t="s">
        <v>288</v>
      </c>
      <c r="G8" s="91" t="s">
        <v>289</v>
      </c>
      <c r="J8" s="263"/>
      <c r="K8" s="263"/>
    </row>
    <row r="9" spans="2:11" ht="35.1" customHeight="1" x14ac:dyDescent="0.2">
      <c r="B9" s="262"/>
      <c r="C9" s="231" t="s">
        <v>233</v>
      </c>
      <c r="D9" s="231"/>
      <c r="E9" s="44" t="s">
        <v>322</v>
      </c>
      <c r="F9" s="127"/>
      <c r="G9" s="83">
        <f t="shared" ref="G9:G14" si="1">F9*1.23</f>
        <v>0</v>
      </c>
      <c r="J9" s="263"/>
      <c r="K9" s="263"/>
    </row>
    <row r="10" spans="2:11" ht="35.1" customHeight="1" x14ac:dyDescent="0.2">
      <c r="B10" s="262"/>
      <c r="C10" s="231" t="s">
        <v>323</v>
      </c>
      <c r="D10" s="231"/>
      <c r="E10" s="154" t="s">
        <v>325</v>
      </c>
      <c r="F10" s="127"/>
      <c r="G10" s="83">
        <f t="shared" si="1"/>
        <v>0</v>
      </c>
      <c r="J10" s="263"/>
      <c r="K10" s="263"/>
    </row>
    <row r="11" spans="2:11" ht="35.1" customHeight="1" x14ac:dyDescent="0.2">
      <c r="B11" s="262"/>
      <c r="C11" s="233" t="s">
        <v>306</v>
      </c>
      <c r="D11" s="234"/>
      <c r="E11" s="134" t="s">
        <v>286</v>
      </c>
      <c r="F11" s="127"/>
      <c r="G11" s="83">
        <f t="shared" si="1"/>
        <v>0</v>
      </c>
      <c r="J11" s="263"/>
      <c r="K11" s="263"/>
    </row>
    <row r="12" spans="2:11" ht="35.1" customHeight="1" x14ac:dyDescent="0.2">
      <c r="B12" s="262"/>
      <c r="C12" s="233" t="s">
        <v>307</v>
      </c>
      <c r="D12" s="234"/>
      <c r="E12" s="134" t="s">
        <v>286</v>
      </c>
      <c r="F12" s="127"/>
      <c r="G12" s="83">
        <f t="shared" si="1"/>
        <v>0</v>
      </c>
      <c r="J12" s="263"/>
      <c r="K12" s="263"/>
    </row>
    <row r="13" spans="2:11" ht="35.1" customHeight="1" x14ac:dyDescent="0.2">
      <c r="B13" s="262"/>
      <c r="C13" s="233" t="s">
        <v>352</v>
      </c>
      <c r="D13" s="234"/>
      <c r="E13" s="159" t="s">
        <v>286</v>
      </c>
      <c r="F13" s="127"/>
      <c r="G13" s="83">
        <f t="shared" si="1"/>
        <v>0</v>
      </c>
      <c r="J13" s="263"/>
      <c r="K13" s="263"/>
    </row>
    <row r="14" spans="2:11" ht="35.1" customHeight="1" x14ac:dyDescent="0.2">
      <c r="B14" s="262"/>
      <c r="C14" s="233" t="s">
        <v>308</v>
      </c>
      <c r="D14" s="234"/>
      <c r="E14" s="134" t="s">
        <v>286</v>
      </c>
      <c r="F14" s="127"/>
      <c r="G14" s="83">
        <f t="shared" si="1"/>
        <v>0</v>
      </c>
      <c r="J14" s="263"/>
      <c r="K14" s="263"/>
    </row>
    <row r="15" spans="2:11" ht="35.1" customHeight="1" x14ac:dyDescent="0.2">
      <c r="B15" s="262"/>
      <c r="C15" s="44"/>
      <c r="D15" s="44"/>
      <c r="E15" s="81" t="s">
        <v>239</v>
      </c>
      <c r="F15" s="82">
        <f>SUM(F9:F14)</f>
        <v>0</v>
      </c>
      <c r="G15" s="80">
        <f>SUM(G9:G14)</f>
        <v>0</v>
      </c>
      <c r="J15" s="263"/>
      <c r="K15" s="263"/>
    </row>
    <row r="16" spans="2:11" ht="46.15" customHeight="1" x14ac:dyDescent="0.2">
      <c r="B16" s="262"/>
      <c r="C16" s="44"/>
      <c r="D16" s="44"/>
      <c r="E16" s="44"/>
      <c r="F16" s="115" t="s">
        <v>290</v>
      </c>
      <c r="G16" s="115" t="s">
        <v>291</v>
      </c>
      <c r="J16" s="263"/>
      <c r="K16" s="263"/>
    </row>
    <row r="17" spans="2:11" ht="30" customHeight="1" x14ac:dyDescent="0.2">
      <c r="B17" s="262"/>
      <c r="C17" s="231" t="s">
        <v>234</v>
      </c>
      <c r="D17" s="231"/>
      <c r="E17" s="44" t="s">
        <v>168</v>
      </c>
      <c r="F17" s="127"/>
      <c r="G17" s="83">
        <f>F17*1.23</f>
        <v>0</v>
      </c>
      <c r="J17" s="263"/>
      <c r="K17" s="263"/>
    </row>
    <row r="18" spans="2:11" ht="30" customHeight="1" x14ac:dyDescent="0.2">
      <c r="B18" s="262"/>
      <c r="C18" s="231" t="s">
        <v>235</v>
      </c>
      <c r="D18" s="231"/>
      <c r="E18" s="44" t="s">
        <v>168</v>
      </c>
      <c r="F18" s="127"/>
      <c r="G18" s="83">
        <f t="shared" ref="G18:G23" si="2">F18*1.23</f>
        <v>0</v>
      </c>
    </row>
    <row r="19" spans="2:11" ht="30" customHeight="1" x14ac:dyDescent="0.2">
      <c r="B19" s="262"/>
      <c r="C19" s="231" t="s">
        <v>236</v>
      </c>
      <c r="D19" s="231"/>
      <c r="E19" s="44" t="s">
        <v>168</v>
      </c>
      <c r="F19" s="127"/>
      <c r="G19" s="83">
        <f t="shared" si="2"/>
        <v>0</v>
      </c>
    </row>
    <row r="20" spans="2:11" ht="30" customHeight="1" x14ac:dyDescent="0.2">
      <c r="B20" s="262"/>
      <c r="C20" s="231" t="s">
        <v>237</v>
      </c>
      <c r="D20" s="231"/>
      <c r="E20" s="44" t="s">
        <v>168</v>
      </c>
      <c r="F20" s="127"/>
      <c r="G20" s="83">
        <f t="shared" si="2"/>
        <v>0</v>
      </c>
    </row>
    <row r="21" spans="2:11" ht="30" customHeight="1" x14ac:dyDescent="0.2">
      <c r="B21" s="262"/>
      <c r="C21" s="231" t="s">
        <v>245</v>
      </c>
      <c r="D21" s="231"/>
      <c r="E21" s="44" t="s">
        <v>168</v>
      </c>
      <c r="F21" s="127"/>
      <c r="G21" s="83">
        <f t="shared" si="2"/>
        <v>0</v>
      </c>
    </row>
    <row r="22" spans="2:11" ht="30" customHeight="1" x14ac:dyDescent="0.2">
      <c r="B22" s="262"/>
      <c r="C22" s="231" t="s">
        <v>246</v>
      </c>
      <c r="D22" s="231"/>
      <c r="E22" s="44" t="s">
        <v>168</v>
      </c>
      <c r="F22" s="127"/>
      <c r="G22" s="83">
        <f t="shared" si="2"/>
        <v>0</v>
      </c>
    </row>
    <row r="23" spans="2:11" ht="30" customHeight="1" x14ac:dyDescent="0.2">
      <c r="B23" s="262"/>
      <c r="C23" s="231" t="s">
        <v>238</v>
      </c>
      <c r="D23" s="231"/>
      <c r="E23" s="44" t="s">
        <v>168</v>
      </c>
      <c r="F23" s="127"/>
      <c r="G23" s="83">
        <f t="shared" si="2"/>
        <v>0</v>
      </c>
    </row>
    <row r="24" spans="2:11" ht="25.15" customHeight="1" x14ac:dyDescent="0.2">
      <c r="B24" s="75"/>
      <c r="C24" s="75"/>
      <c r="D24" s="75"/>
      <c r="E24" s="81" t="s">
        <v>69</v>
      </c>
      <c r="F24" s="82">
        <f>SUM(F17:F23)</f>
        <v>0</v>
      </c>
      <c r="G24" s="82">
        <f>SUM(G17:G23)</f>
        <v>0</v>
      </c>
    </row>
    <row r="25" spans="2:11" ht="13.5" thickBot="1" x14ac:dyDescent="0.25"/>
    <row r="26" spans="2:11" ht="20.100000000000001" customHeight="1" thickBot="1" x14ac:dyDescent="0.25">
      <c r="E26" s="86" t="s">
        <v>248</v>
      </c>
      <c r="F26" s="87">
        <f>F7</f>
        <v>0</v>
      </c>
      <c r="G26" s="88">
        <f>F26*1.23</f>
        <v>0</v>
      </c>
    </row>
    <row r="27" spans="2:11" ht="20.100000000000001" customHeight="1" thickBot="1" x14ac:dyDescent="0.25"/>
    <row r="28" spans="2:11" ht="20.100000000000001" customHeight="1" thickBot="1" x14ac:dyDescent="0.25">
      <c r="E28" s="86" t="s">
        <v>249</v>
      </c>
      <c r="F28" s="87">
        <f>F15</f>
        <v>0</v>
      </c>
      <c r="G28" s="88">
        <f>F28*1.23</f>
        <v>0</v>
      </c>
    </row>
    <row r="29" spans="2:11" ht="20.100000000000001" customHeight="1" thickBot="1" x14ac:dyDescent="0.25"/>
    <row r="30" spans="2:11" ht="20.100000000000001" customHeight="1" thickBot="1" x14ac:dyDescent="0.25">
      <c r="E30" s="86" t="s">
        <v>247</v>
      </c>
      <c r="F30" s="87">
        <f>F28+F26+F24</f>
        <v>0</v>
      </c>
      <c r="G30" s="88">
        <f>F30*1.23</f>
        <v>0</v>
      </c>
      <c r="J30" s="108"/>
    </row>
    <row r="32" spans="2:11" x14ac:dyDescent="0.2">
      <c r="B32" s="57"/>
      <c r="C32" s="57"/>
      <c r="D32" s="57"/>
      <c r="E32" s="76"/>
      <c r="F32" s="77"/>
    </row>
    <row r="33" spans="2:6" x14ac:dyDescent="0.2">
      <c r="B33" s="57"/>
      <c r="C33" s="57"/>
      <c r="D33" s="57"/>
      <c r="E33" s="76"/>
      <c r="F33" s="77"/>
    </row>
    <row r="34" spans="2:6" x14ac:dyDescent="0.2">
      <c r="B34" s="57"/>
      <c r="C34" s="57"/>
      <c r="D34" s="57"/>
      <c r="E34" s="57"/>
      <c r="F34" s="57"/>
    </row>
  </sheetData>
  <mergeCells count="19">
    <mergeCell ref="C2:E2"/>
    <mergeCell ref="C4:D4"/>
    <mergeCell ref="C9:D9"/>
    <mergeCell ref="C18:D18"/>
    <mergeCell ref="C19:D19"/>
    <mergeCell ref="C10:D10"/>
    <mergeCell ref="J5:K17"/>
    <mergeCell ref="C23:D23"/>
    <mergeCell ref="C5:D5"/>
    <mergeCell ref="C17:D17"/>
    <mergeCell ref="C6:D6"/>
    <mergeCell ref="C22:D22"/>
    <mergeCell ref="C21:D21"/>
    <mergeCell ref="B5:B23"/>
    <mergeCell ref="C11:D11"/>
    <mergeCell ref="C12:D12"/>
    <mergeCell ref="C14:D14"/>
    <mergeCell ref="C20:D20"/>
    <mergeCell ref="C13:D13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0"/>
  <sheetViews>
    <sheetView topLeftCell="B1" workbookViewId="0">
      <selection activeCell="D21" sqref="D21"/>
    </sheetView>
  </sheetViews>
  <sheetFormatPr defaultRowHeight="14.25" x14ac:dyDescent="0.2"/>
  <cols>
    <col min="1" max="3" width="9.140625" style="13"/>
    <col min="4" max="4" width="58.5703125" style="13" customWidth="1"/>
    <col min="5" max="5" width="19.5703125" style="13" customWidth="1"/>
    <col min="6" max="6" width="33.85546875" style="13" customWidth="1"/>
    <col min="7" max="8" width="15.7109375" style="13" customWidth="1"/>
    <col min="9" max="16384" width="9.140625" style="13"/>
  </cols>
  <sheetData>
    <row r="2" spans="3:11" x14ac:dyDescent="0.2">
      <c r="C2" s="13" t="s">
        <v>193</v>
      </c>
      <c r="D2" s="13" t="s">
        <v>395</v>
      </c>
    </row>
    <row r="4" spans="3:11" ht="46.9" customHeight="1" x14ac:dyDescent="0.2">
      <c r="C4" s="186" t="s">
        <v>146</v>
      </c>
      <c r="D4" s="223" t="s">
        <v>0</v>
      </c>
      <c r="E4" s="223"/>
      <c r="F4" s="186" t="s">
        <v>1</v>
      </c>
      <c r="G4" s="91" t="s">
        <v>252</v>
      </c>
      <c r="H4" s="91" t="s">
        <v>253</v>
      </c>
    </row>
    <row r="5" spans="3:11" ht="30" customHeight="1" x14ac:dyDescent="0.2">
      <c r="C5" s="268">
        <v>2</v>
      </c>
      <c r="D5" s="237" t="s">
        <v>220</v>
      </c>
      <c r="E5" s="269"/>
      <c r="F5" s="187" t="s">
        <v>287</v>
      </c>
      <c r="G5" s="121"/>
      <c r="H5" s="36">
        <f>G5*1.23</f>
        <v>0</v>
      </c>
    </row>
    <row r="6" spans="3:11" ht="30" customHeight="1" x14ac:dyDescent="0.2">
      <c r="C6" s="268"/>
      <c r="D6" s="187"/>
      <c r="E6" s="194"/>
      <c r="F6" s="92" t="s">
        <v>69</v>
      </c>
      <c r="G6" s="93">
        <f>G5</f>
        <v>0</v>
      </c>
      <c r="H6" s="94">
        <f>H5</f>
        <v>0</v>
      </c>
    </row>
    <row r="7" spans="3:11" ht="33.75" customHeight="1" x14ac:dyDescent="0.2">
      <c r="C7" s="268"/>
      <c r="D7" s="187"/>
      <c r="E7" s="194"/>
      <c r="F7" s="187"/>
      <c r="G7" s="91" t="s">
        <v>251</v>
      </c>
      <c r="H7" s="91" t="s">
        <v>250</v>
      </c>
    </row>
    <row r="8" spans="3:11" ht="30" customHeight="1" x14ac:dyDescent="0.2">
      <c r="C8" s="268"/>
      <c r="D8" s="237" t="s">
        <v>221</v>
      </c>
      <c r="E8" s="269"/>
      <c r="F8" s="187" t="s">
        <v>287</v>
      </c>
      <c r="G8" s="122"/>
      <c r="H8" s="36">
        <f t="shared" ref="H8:H13" si="0">G8*1.23</f>
        <v>0</v>
      </c>
    </row>
    <row r="9" spans="3:11" ht="30" customHeight="1" x14ac:dyDescent="0.2">
      <c r="C9" s="268"/>
      <c r="D9" s="237" t="s">
        <v>222</v>
      </c>
      <c r="E9" s="269"/>
      <c r="F9" s="187" t="s">
        <v>287</v>
      </c>
      <c r="G9" s="122"/>
      <c r="H9" s="36">
        <f t="shared" si="0"/>
        <v>0</v>
      </c>
      <c r="J9" s="296" t="s">
        <v>147</v>
      </c>
      <c r="K9" s="296"/>
    </row>
    <row r="10" spans="3:11" ht="30" customHeight="1" x14ac:dyDescent="0.2">
      <c r="C10" s="268"/>
      <c r="D10" s="237" t="s">
        <v>223</v>
      </c>
      <c r="E10" s="269"/>
      <c r="F10" s="187" t="s">
        <v>287</v>
      </c>
      <c r="G10" s="122"/>
      <c r="H10" s="36">
        <f t="shared" si="0"/>
        <v>0</v>
      </c>
      <c r="J10" s="296"/>
      <c r="K10" s="296"/>
    </row>
    <row r="11" spans="3:11" ht="30" customHeight="1" x14ac:dyDescent="0.2">
      <c r="C11" s="268"/>
      <c r="D11" s="237" t="s">
        <v>224</v>
      </c>
      <c r="E11" s="269"/>
      <c r="F11" s="187" t="s">
        <v>287</v>
      </c>
      <c r="G11" s="122"/>
      <c r="H11" s="36">
        <f t="shared" si="0"/>
        <v>0</v>
      </c>
    </row>
    <row r="12" spans="3:11" ht="30" customHeight="1" x14ac:dyDescent="0.2">
      <c r="C12" s="268"/>
      <c r="D12" s="237" t="s">
        <v>226</v>
      </c>
      <c r="E12" s="269"/>
      <c r="F12" s="187" t="s">
        <v>287</v>
      </c>
      <c r="G12" s="122">
        <v>0</v>
      </c>
      <c r="H12" s="36">
        <f t="shared" si="0"/>
        <v>0</v>
      </c>
    </row>
    <row r="13" spans="3:11" ht="30" customHeight="1" x14ac:dyDescent="0.2">
      <c r="C13" s="268"/>
      <c r="D13" s="221" t="s">
        <v>225</v>
      </c>
      <c r="E13" s="270"/>
      <c r="F13" s="187" t="s">
        <v>287</v>
      </c>
      <c r="G13" s="122"/>
      <c r="H13" s="36">
        <f t="shared" si="0"/>
        <v>0</v>
      </c>
    </row>
    <row r="14" spans="3:11" ht="28.5" customHeight="1" x14ac:dyDescent="0.2">
      <c r="C14" s="20"/>
      <c r="D14" s="29"/>
      <c r="E14" s="29"/>
      <c r="F14" s="92" t="s">
        <v>69</v>
      </c>
      <c r="G14" s="99">
        <f>SUM(G8:G13)</f>
        <v>0</v>
      </c>
      <c r="H14" s="100">
        <f>SUM(H5:H13)</f>
        <v>0</v>
      </c>
    </row>
    <row r="15" spans="3:11" ht="15.75" x14ac:dyDescent="0.2">
      <c r="C15" s="20"/>
      <c r="D15" s="29"/>
      <c r="E15" s="29"/>
      <c r="F15" s="21"/>
      <c r="G15" s="22"/>
    </row>
    <row r="16" spans="3:11" ht="15" thickBot="1" x14ac:dyDescent="0.25"/>
    <row r="17" spans="6:8" ht="16.5" thickBot="1" x14ac:dyDescent="0.3">
      <c r="F17" s="95" t="s">
        <v>248</v>
      </c>
      <c r="G17" s="96">
        <f>G6*4</f>
        <v>0</v>
      </c>
      <c r="H17" s="97">
        <f>G17*1.23</f>
        <v>0</v>
      </c>
    </row>
    <row r="18" spans="6:8" ht="15" x14ac:dyDescent="0.2">
      <c r="F18" s="98"/>
      <c r="G18" s="98"/>
      <c r="H18" s="98"/>
    </row>
    <row r="19" spans="6:8" ht="15.75" thickBot="1" x14ac:dyDescent="0.25">
      <c r="F19" s="98"/>
      <c r="G19" s="98"/>
      <c r="H19" s="98"/>
    </row>
    <row r="20" spans="6:8" ht="16.5" thickBot="1" x14ac:dyDescent="0.3">
      <c r="F20" s="95" t="s">
        <v>247</v>
      </c>
      <c r="G20" s="96">
        <f>G17+G14</f>
        <v>0</v>
      </c>
      <c r="H20" s="97">
        <f>G20*1.23</f>
        <v>0</v>
      </c>
    </row>
  </sheetData>
  <mergeCells count="10">
    <mergeCell ref="J9:K10"/>
    <mergeCell ref="D4:E4"/>
    <mergeCell ref="C5:C13"/>
    <mergeCell ref="D5:E5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1"/>
  <sheetViews>
    <sheetView topLeftCell="B1" workbookViewId="0">
      <selection activeCell="B1" sqref="A1:XFD1048576"/>
    </sheetView>
  </sheetViews>
  <sheetFormatPr defaultRowHeight="14.25" x14ac:dyDescent="0.2"/>
  <cols>
    <col min="1" max="3" width="9.140625" style="13"/>
    <col min="4" max="4" width="58.5703125" style="13" customWidth="1"/>
    <col min="5" max="5" width="7.42578125" style="13" customWidth="1"/>
    <col min="6" max="6" width="33.85546875" style="13" customWidth="1"/>
    <col min="7" max="8" width="15.7109375" style="13" customWidth="1"/>
    <col min="9" max="16384" width="9.140625" style="13"/>
  </cols>
  <sheetData>
    <row r="2" spans="3:8" x14ac:dyDescent="0.2">
      <c r="C2" s="13" t="s">
        <v>193</v>
      </c>
      <c r="D2" s="13" t="s">
        <v>298</v>
      </c>
    </row>
    <row r="4" spans="3:8" ht="15.75" x14ac:dyDescent="0.2">
      <c r="C4" s="20"/>
      <c r="D4" s="29"/>
      <c r="E4" s="29"/>
      <c r="F4" s="21"/>
      <c r="G4" s="22"/>
    </row>
    <row r="5" spans="3:8" ht="15.75" x14ac:dyDescent="0.2">
      <c r="C5" s="20"/>
      <c r="D5" s="29"/>
      <c r="E5" s="29"/>
      <c r="F5" s="21"/>
      <c r="G5" s="22"/>
    </row>
    <row r="6" spans="3:8" ht="39" thickBot="1" x14ac:dyDescent="0.25">
      <c r="C6" s="186" t="s">
        <v>146</v>
      </c>
      <c r="D6" s="223" t="s">
        <v>0</v>
      </c>
      <c r="E6" s="223"/>
      <c r="F6" s="186" t="s">
        <v>1</v>
      </c>
      <c r="G6" s="185" t="s">
        <v>251</v>
      </c>
      <c r="H6" s="185" t="s">
        <v>254</v>
      </c>
    </row>
    <row r="7" spans="3:8" ht="14.45" customHeight="1" x14ac:dyDescent="0.2">
      <c r="C7" s="272">
        <v>3</v>
      </c>
      <c r="D7" s="275" t="s">
        <v>227</v>
      </c>
      <c r="E7" s="276"/>
      <c r="F7" s="281" t="s">
        <v>122</v>
      </c>
      <c r="G7" s="295">
        <v>0</v>
      </c>
      <c r="H7" s="271">
        <f>G7*1.23</f>
        <v>0</v>
      </c>
    </row>
    <row r="8" spans="3:8" ht="14.45" customHeight="1" x14ac:dyDescent="0.2">
      <c r="C8" s="273"/>
      <c r="D8" s="277"/>
      <c r="E8" s="278"/>
      <c r="F8" s="282"/>
      <c r="G8" s="295"/>
      <c r="H8" s="271"/>
    </row>
    <row r="9" spans="3:8" ht="15" customHeight="1" thickBot="1" x14ac:dyDescent="0.25">
      <c r="C9" s="274"/>
      <c r="D9" s="279"/>
      <c r="E9" s="280"/>
      <c r="F9" s="282"/>
      <c r="G9" s="295"/>
      <c r="H9" s="271"/>
    </row>
    <row r="10" spans="3:8" ht="15" customHeight="1" x14ac:dyDescent="0.25">
      <c r="C10" s="32"/>
      <c r="D10" s="33"/>
      <c r="E10" s="33"/>
      <c r="F10" s="92" t="s">
        <v>69</v>
      </c>
      <c r="G10" s="101">
        <f>G7</f>
        <v>0</v>
      </c>
      <c r="H10" s="101">
        <f>H7</f>
        <v>0</v>
      </c>
    </row>
    <row r="11" spans="3:8" x14ac:dyDescent="0.2">
      <c r="E11" s="63"/>
    </row>
  </sheetData>
  <mergeCells count="6">
    <mergeCell ref="H7:H9"/>
    <mergeCell ref="D6:E6"/>
    <mergeCell ref="C7:C9"/>
    <mergeCell ref="D7:E9"/>
    <mergeCell ref="F7:F9"/>
    <mergeCell ref="G7:G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9"/>
  <sheetViews>
    <sheetView topLeftCell="B1" workbookViewId="0">
      <selection activeCell="G20" sqref="G20"/>
    </sheetView>
  </sheetViews>
  <sheetFormatPr defaultRowHeight="14.25" x14ac:dyDescent="0.2"/>
  <cols>
    <col min="1" max="3" width="9.140625" style="13"/>
    <col min="4" max="4" width="58.5703125" style="13" customWidth="1"/>
    <col min="5" max="5" width="8.7109375" style="13" customWidth="1"/>
    <col min="6" max="6" width="33.85546875" style="13" customWidth="1"/>
    <col min="7" max="8" width="15.7109375" style="13" customWidth="1"/>
    <col min="9" max="16384" width="9.140625" style="13"/>
  </cols>
  <sheetData>
    <row r="2" spans="3:8" x14ac:dyDescent="0.2">
      <c r="C2" s="13" t="s">
        <v>193</v>
      </c>
      <c r="D2" s="13" t="s">
        <v>373</v>
      </c>
    </row>
    <row r="4" spans="3:8" ht="15" customHeight="1" x14ac:dyDescent="0.2">
      <c r="C4" s="32"/>
      <c r="D4" s="33"/>
      <c r="E4" s="33"/>
      <c r="F4" s="20"/>
    </row>
    <row r="6" spans="3:8" ht="39" thickBot="1" x14ac:dyDescent="0.25">
      <c r="C6" s="186" t="s">
        <v>146</v>
      </c>
      <c r="D6" s="223" t="s">
        <v>0</v>
      </c>
      <c r="E6" s="223"/>
      <c r="F6" s="186" t="s">
        <v>1</v>
      </c>
      <c r="G6" s="185" t="s">
        <v>251</v>
      </c>
      <c r="H6" s="185" t="s">
        <v>254</v>
      </c>
    </row>
    <row r="7" spans="3:8" ht="31.9" customHeight="1" thickBot="1" x14ac:dyDescent="0.25">
      <c r="C7" s="31">
        <v>4</v>
      </c>
      <c r="D7" s="283" t="s">
        <v>337</v>
      </c>
      <c r="E7" s="284"/>
      <c r="F7" s="35" t="s">
        <v>195</v>
      </c>
      <c r="G7" s="128"/>
      <c r="H7" s="36">
        <f>G7*1.23</f>
        <v>0</v>
      </c>
    </row>
    <row r="8" spans="3:8" ht="15.75" x14ac:dyDescent="0.25">
      <c r="F8" s="92" t="s">
        <v>69</v>
      </c>
      <c r="G8" s="101">
        <f>G7</f>
        <v>0</v>
      </c>
      <c r="H8" s="101">
        <f>H7</f>
        <v>0</v>
      </c>
    </row>
    <row r="9" spans="3:8" x14ac:dyDescent="0.2">
      <c r="E9" s="63"/>
    </row>
  </sheetData>
  <mergeCells count="2">
    <mergeCell ref="D6:E6"/>
    <mergeCell ref="D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E14" sqref="E14"/>
    </sheetView>
  </sheetViews>
  <sheetFormatPr defaultRowHeight="15" x14ac:dyDescent="0.25"/>
  <cols>
    <col min="3" max="3" width="56.28515625" customWidth="1"/>
    <col min="4" max="4" width="30" customWidth="1"/>
    <col min="5" max="6" width="15.7109375" customWidth="1"/>
  </cols>
  <sheetData>
    <row r="2" spans="1:10" x14ac:dyDescent="0.25">
      <c r="A2" t="s">
        <v>196</v>
      </c>
      <c r="C2" t="s">
        <v>374</v>
      </c>
    </row>
    <row r="4" spans="1:10" ht="56.25" x14ac:dyDescent="0.25">
      <c r="B4" s="30" t="s">
        <v>146</v>
      </c>
      <c r="C4" s="30" t="s">
        <v>0</v>
      </c>
      <c r="D4" s="30" t="s">
        <v>1</v>
      </c>
      <c r="E4" s="91" t="s">
        <v>299</v>
      </c>
      <c r="F4" s="91" t="s">
        <v>299</v>
      </c>
    </row>
    <row r="5" spans="1:10" ht="30" x14ac:dyDescent="0.25">
      <c r="B5" s="285">
        <v>5</v>
      </c>
      <c r="C5" s="26" t="s">
        <v>256</v>
      </c>
      <c r="D5" s="26" t="s">
        <v>119</v>
      </c>
      <c r="E5" s="129"/>
      <c r="F5" s="104">
        <f>E5*1.23</f>
        <v>0</v>
      </c>
      <c r="I5" s="267" t="s">
        <v>147</v>
      </c>
      <c r="J5" s="267"/>
    </row>
    <row r="6" spans="1:10" ht="27.75" customHeight="1" x14ac:dyDescent="0.25">
      <c r="B6" s="285"/>
      <c r="C6" s="70"/>
      <c r="D6" s="92" t="s">
        <v>69</v>
      </c>
      <c r="E6" s="99">
        <f>E5*4</f>
        <v>0</v>
      </c>
      <c r="F6" s="102">
        <f>F5</f>
        <v>0</v>
      </c>
      <c r="I6" s="267"/>
      <c r="J6" s="267"/>
    </row>
    <row r="7" spans="1:10" ht="33.75" x14ac:dyDescent="0.25">
      <c r="B7" s="285"/>
      <c r="C7" s="70"/>
      <c r="D7" s="70"/>
      <c r="E7" s="91" t="s">
        <v>251</v>
      </c>
      <c r="F7" s="91" t="s">
        <v>255</v>
      </c>
      <c r="I7" s="267"/>
      <c r="J7" s="267"/>
    </row>
    <row r="8" spans="1:10" ht="30" customHeight="1" x14ac:dyDescent="0.25">
      <c r="B8" s="285"/>
      <c r="C8" s="26" t="s">
        <v>5</v>
      </c>
      <c r="D8" s="26" t="s">
        <v>144</v>
      </c>
      <c r="E8" s="130"/>
      <c r="F8" s="37">
        <f t="shared" ref="F8:F14" si="0">E8*1.23</f>
        <v>0</v>
      </c>
    </row>
    <row r="9" spans="1:10" ht="30" customHeight="1" x14ac:dyDescent="0.25">
      <c r="B9" s="285"/>
      <c r="C9" s="26" t="s">
        <v>2</v>
      </c>
      <c r="D9" s="26" t="s">
        <v>119</v>
      </c>
      <c r="E9" s="130"/>
      <c r="F9" s="37">
        <f t="shared" si="0"/>
        <v>0</v>
      </c>
    </row>
    <row r="10" spans="1:10" ht="30" customHeight="1" x14ac:dyDescent="0.25">
      <c r="B10" s="285"/>
      <c r="C10" s="26" t="s">
        <v>3</v>
      </c>
      <c r="D10" s="26" t="s">
        <v>119</v>
      </c>
      <c r="E10" s="130"/>
      <c r="F10" s="37">
        <f t="shared" si="0"/>
        <v>0</v>
      </c>
    </row>
    <row r="11" spans="1:10" ht="30" customHeight="1" x14ac:dyDescent="0.25">
      <c r="B11" s="285"/>
      <c r="C11" s="26" t="s">
        <v>120</v>
      </c>
      <c r="D11" s="26" t="s">
        <v>119</v>
      </c>
      <c r="E11" s="130"/>
      <c r="F11" s="37">
        <f t="shared" si="0"/>
        <v>0</v>
      </c>
    </row>
    <row r="12" spans="1:10" ht="30" customHeight="1" x14ac:dyDescent="0.25">
      <c r="B12" s="285"/>
      <c r="C12" s="26" t="s">
        <v>121</v>
      </c>
      <c r="D12" s="26" t="s">
        <v>119</v>
      </c>
      <c r="E12" s="130"/>
      <c r="F12" s="37">
        <f t="shared" si="0"/>
        <v>0</v>
      </c>
    </row>
    <row r="13" spans="1:10" ht="30" customHeight="1" x14ac:dyDescent="0.25">
      <c r="B13" s="285"/>
      <c r="C13" s="27" t="s">
        <v>6</v>
      </c>
      <c r="D13" s="26" t="s">
        <v>119</v>
      </c>
      <c r="E13" s="130"/>
      <c r="F13" s="37">
        <f t="shared" si="0"/>
        <v>0</v>
      </c>
    </row>
    <row r="14" spans="1:10" ht="30" customHeight="1" x14ac:dyDescent="0.25">
      <c r="B14" s="285"/>
      <c r="C14" s="26" t="s">
        <v>7</v>
      </c>
      <c r="D14" s="26" t="s">
        <v>119</v>
      </c>
      <c r="E14" s="130">
        <v>0</v>
      </c>
      <c r="F14" s="37">
        <f t="shared" si="0"/>
        <v>0</v>
      </c>
    </row>
    <row r="15" spans="1:10" ht="24" customHeight="1" x14ac:dyDescent="0.25">
      <c r="D15" s="92" t="s">
        <v>69</v>
      </c>
      <c r="E15" s="103">
        <f>SUM(E8:E14)</f>
        <v>0</v>
      </c>
      <c r="F15" s="103">
        <f>SUM(F8:F14)</f>
        <v>0</v>
      </c>
    </row>
    <row r="17" spans="4:6" ht="15.75" thickBot="1" x14ac:dyDescent="0.3"/>
    <row r="18" spans="4:6" ht="16.5" thickBot="1" x14ac:dyDescent="0.3">
      <c r="D18" s="95" t="s">
        <v>248</v>
      </c>
      <c r="E18" s="96">
        <f>E6</f>
        <v>0</v>
      </c>
      <c r="F18" s="97">
        <f>E18*1.23</f>
        <v>0</v>
      </c>
    </row>
    <row r="19" spans="4:6" ht="16.5" thickBot="1" x14ac:dyDescent="0.3">
      <c r="D19" s="98"/>
      <c r="E19" s="98"/>
      <c r="F19" s="98"/>
    </row>
    <row r="20" spans="4:6" ht="16.5" thickBot="1" x14ac:dyDescent="0.3">
      <c r="D20" s="95" t="s">
        <v>247</v>
      </c>
      <c r="E20" s="96">
        <f>E18+E15</f>
        <v>0</v>
      </c>
      <c r="F20" s="97">
        <f>E20*1.23</f>
        <v>0</v>
      </c>
    </row>
  </sheetData>
  <mergeCells count="2">
    <mergeCell ref="B5:B14"/>
    <mergeCell ref="I5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tabSelected="1" workbookViewId="0">
      <selection activeCell="E7" sqref="E7"/>
    </sheetView>
  </sheetViews>
  <sheetFormatPr defaultRowHeight="14.25" x14ac:dyDescent="0.2"/>
  <cols>
    <col min="1" max="2" width="9.140625" style="13"/>
    <col min="3" max="3" width="58" style="13" customWidth="1"/>
    <col min="4" max="4" width="44.7109375" style="13" customWidth="1"/>
    <col min="5" max="6" width="15.7109375" style="13" customWidth="1"/>
    <col min="7" max="16384" width="9.140625" style="13"/>
  </cols>
  <sheetData>
    <row r="2" spans="2:9" x14ac:dyDescent="0.2">
      <c r="B2" s="13" t="s">
        <v>193</v>
      </c>
      <c r="C2" s="13" t="s">
        <v>375</v>
      </c>
    </row>
    <row r="4" spans="2:9" ht="47.25" x14ac:dyDescent="0.2">
      <c r="B4" s="186" t="s">
        <v>146</v>
      </c>
      <c r="C4" s="186" t="s">
        <v>0</v>
      </c>
      <c r="D4" s="186" t="s">
        <v>1</v>
      </c>
      <c r="E4" s="186" t="s">
        <v>145</v>
      </c>
      <c r="F4" s="186" t="s">
        <v>145</v>
      </c>
    </row>
    <row r="5" spans="2:9" ht="30" customHeight="1" x14ac:dyDescent="0.2">
      <c r="B5" s="268">
        <v>6</v>
      </c>
      <c r="C5" s="187" t="s">
        <v>70</v>
      </c>
      <c r="D5" s="187" t="s">
        <v>376</v>
      </c>
      <c r="E5" s="122"/>
      <c r="F5" s="38">
        <f>E5*1.23</f>
        <v>0</v>
      </c>
      <c r="H5" s="296" t="s">
        <v>147</v>
      </c>
      <c r="I5" s="296"/>
    </row>
    <row r="6" spans="2:9" ht="30" x14ac:dyDescent="0.2">
      <c r="B6" s="268"/>
      <c r="C6" s="187" t="s">
        <v>4</v>
      </c>
      <c r="D6" s="187" t="s">
        <v>376</v>
      </c>
      <c r="E6" s="122"/>
      <c r="F6" s="38">
        <f t="shared" ref="F6:F8" si="0">E6*1.23</f>
        <v>0</v>
      </c>
      <c r="H6" s="296"/>
      <c r="I6" s="296"/>
    </row>
    <row r="7" spans="2:9" ht="30" x14ac:dyDescent="0.2">
      <c r="B7" s="268"/>
      <c r="C7" s="182" t="s">
        <v>6</v>
      </c>
      <c r="D7" s="187" t="s">
        <v>376</v>
      </c>
      <c r="E7" s="122">
        <v>0</v>
      </c>
      <c r="F7" s="38">
        <f t="shared" si="0"/>
        <v>0</v>
      </c>
    </row>
    <row r="8" spans="2:9" ht="30" x14ac:dyDescent="0.2">
      <c r="B8" s="268"/>
      <c r="C8" s="182" t="s">
        <v>71</v>
      </c>
      <c r="D8" s="187" t="s">
        <v>376</v>
      </c>
      <c r="E8" s="122"/>
      <c r="F8" s="38">
        <f t="shared" si="0"/>
        <v>0</v>
      </c>
    </row>
    <row r="9" spans="2:9" ht="15.75" x14ac:dyDescent="0.25">
      <c r="D9" s="105" t="s">
        <v>257</v>
      </c>
      <c r="E9" s="106">
        <f>SUM(E5:E8)</f>
        <v>0</v>
      </c>
      <c r="F9" s="106">
        <f>SUM(F5:F8)</f>
        <v>0</v>
      </c>
    </row>
  </sheetData>
  <mergeCells count="2">
    <mergeCell ref="B5:B8"/>
    <mergeCell ref="H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workbookViewId="0">
      <selection activeCell="E8" sqref="E8"/>
    </sheetView>
  </sheetViews>
  <sheetFormatPr defaultColWidth="8.85546875" defaultRowHeight="14.25" x14ac:dyDescent="0.2"/>
  <cols>
    <col min="1" max="1" width="8.85546875" style="13"/>
    <col min="2" max="2" width="10.42578125" style="13" customWidth="1"/>
    <col min="3" max="3" width="58.140625" style="13" customWidth="1"/>
    <col min="4" max="4" width="44.28515625" style="13" customWidth="1"/>
    <col min="5" max="6" width="15.7109375" style="13" customWidth="1"/>
    <col min="7" max="16384" width="8.85546875" style="13"/>
  </cols>
  <sheetData>
    <row r="2" spans="2:11" x14ac:dyDescent="0.2">
      <c r="B2" s="13" t="s">
        <v>196</v>
      </c>
      <c r="C2" s="13" t="s">
        <v>326</v>
      </c>
    </row>
    <row r="4" spans="2:11" ht="25.5" x14ac:dyDescent="0.2">
      <c r="B4" s="30" t="s">
        <v>146</v>
      </c>
      <c r="C4" s="30" t="s">
        <v>0</v>
      </c>
      <c r="D4" s="30" t="s">
        <v>1</v>
      </c>
      <c r="E4" s="69" t="s">
        <v>198</v>
      </c>
      <c r="F4" s="69" t="s">
        <v>198</v>
      </c>
    </row>
    <row r="5" spans="2:11" ht="25.5" x14ac:dyDescent="0.2">
      <c r="B5" s="268" t="s">
        <v>157</v>
      </c>
      <c r="C5" s="26" t="s">
        <v>123</v>
      </c>
      <c r="D5" s="154" t="s">
        <v>326</v>
      </c>
      <c r="E5" s="122"/>
      <c r="F5" s="38">
        <f>E5*1.23</f>
        <v>0</v>
      </c>
    </row>
    <row r="6" spans="2:11" ht="30" x14ac:dyDescent="0.2">
      <c r="B6" s="268"/>
      <c r="C6" s="26" t="s">
        <v>3</v>
      </c>
      <c r="D6" s="154" t="s">
        <v>326</v>
      </c>
      <c r="E6" s="122"/>
      <c r="F6" s="38">
        <f t="shared" ref="F6:F8" si="0">E6*1.23</f>
        <v>0</v>
      </c>
      <c r="H6" s="267" t="s">
        <v>147</v>
      </c>
      <c r="I6" s="267"/>
    </row>
    <row r="7" spans="2:11" ht="28.5" x14ac:dyDescent="0.2">
      <c r="B7" s="268"/>
      <c r="C7" s="27" t="s">
        <v>124</v>
      </c>
      <c r="D7" s="154" t="s">
        <v>326</v>
      </c>
      <c r="E7" s="122"/>
      <c r="F7" s="38">
        <f t="shared" si="0"/>
        <v>0</v>
      </c>
      <c r="H7" s="267"/>
      <c r="I7" s="267"/>
    </row>
    <row r="8" spans="2:11" ht="38.25" x14ac:dyDescent="0.2">
      <c r="B8" s="193" t="s">
        <v>158</v>
      </c>
      <c r="C8" s="179" t="s">
        <v>327</v>
      </c>
      <c r="D8" s="164" t="s">
        <v>328</v>
      </c>
      <c r="E8" s="122">
        <v>0</v>
      </c>
      <c r="F8" s="38">
        <f t="shared" si="0"/>
        <v>0</v>
      </c>
      <c r="H8" s="176"/>
      <c r="I8" s="176"/>
    </row>
    <row r="9" spans="2:11" ht="21" customHeight="1" x14ac:dyDescent="0.25">
      <c r="D9" s="178" t="s">
        <v>257</v>
      </c>
      <c r="E9" s="90">
        <f>SUM(E5:E8)</f>
        <v>0</v>
      </c>
      <c r="F9" s="90">
        <f>SUM(F5:F8)</f>
        <v>0</v>
      </c>
    </row>
    <row r="14" spans="2:11" x14ac:dyDescent="0.2">
      <c r="K14" s="13">
        <v>12</v>
      </c>
    </row>
    <row r="15" spans="2:11" x14ac:dyDescent="0.2">
      <c r="K15" s="13">
        <v>14</v>
      </c>
    </row>
    <row r="16" spans="2:11" x14ac:dyDescent="0.2">
      <c r="K16" s="13">
        <v>17</v>
      </c>
    </row>
  </sheetData>
  <mergeCells count="2">
    <mergeCell ref="B5:B7"/>
    <mergeCell ref="H6: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E6" sqref="E6"/>
    </sheetView>
  </sheetViews>
  <sheetFormatPr defaultColWidth="8.85546875" defaultRowHeight="14.25" x14ac:dyDescent="0.2"/>
  <cols>
    <col min="1" max="1" width="8.85546875" style="13"/>
    <col min="2" max="2" width="10.42578125" style="13" customWidth="1"/>
    <col min="3" max="3" width="58.140625" style="13" customWidth="1"/>
    <col min="4" max="4" width="44.28515625" style="13" customWidth="1"/>
    <col min="5" max="6" width="15.7109375" style="13" customWidth="1"/>
    <col min="7" max="16384" width="8.85546875" style="13"/>
  </cols>
  <sheetData>
    <row r="2" spans="2:9" x14ac:dyDescent="0.2">
      <c r="B2" s="13" t="s">
        <v>196</v>
      </c>
      <c r="C2" s="13" t="s">
        <v>313</v>
      </c>
    </row>
    <row r="4" spans="2:9" ht="25.5" x14ac:dyDescent="0.2">
      <c r="B4" s="146" t="s">
        <v>146</v>
      </c>
      <c r="C4" s="146" t="s">
        <v>0</v>
      </c>
      <c r="D4" s="146" t="s">
        <v>1</v>
      </c>
      <c r="E4" s="145" t="s">
        <v>198</v>
      </c>
      <c r="F4" s="145" t="s">
        <v>198</v>
      </c>
      <c r="H4" s="267" t="s">
        <v>147</v>
      </c>
      <c r="I4" s="267"/>
    </row>
    <row r="5" spans="2:9" ht="195" x14ac:dyDescent="0.2">
      <c r="B5" s="147" t="s">
        <v>159</v>
      </c>
      <c r="C5" s="148" t="s">
        <v>319</v>
      </c>
      <c r="D5" s="148" t="s">
        <v>313</v>
      </c>
      <c r="E5" s="122"/>
      <c r="F5" s="38">
        <f>E5*1.23</f>
        <v>0</v>
      </c>
      <c r="H5" s="267"/>
      <c r="I5" s="267"/>
    </row>
    <row r="6" spans="2:9" ht="30" customHeight="1" x14ac:dyDescent="0.2">
      <c r="B6" s="155" t="s">
        <v>86</v>
      </c>
      <c r="C6" s="156" t="s">
        <v>372</v>
      </c>
      <c r="D6" s="177" t="s">
        <v>313</v>
      </c>
      <c r="E6" s="122"/>
      <c r="F6" s="38">
        <f>E6*1.23</f>
        <v>0</v>
      </c>
      <c r="H6" s="176"/>
      <c r="I6" s="176"/>
    </row>
    <row r="7" spans="2:9" ht="21" customHeight="1" x14ac:dyDescent="0.25">
      <c r="D7" s="89" t="s">
        <v>257</v>
      </c>
      <c r="E7" s="90">
        <f>SUM(E5:E5)</f>
        <v>0</v>
      </c>
      <c r="F7" s="90">
        <f>SUM(F5:F6)</f>
        <v>0</v>
      </c>
    </row>
  </sheetData>
  <mergeCells count="1"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</vt:i4>
      </vt:variant>
    </vt:vector>
  </HeadingPairs>
  <TitlesOfParts>
    <vt:vector size="14" baseType="lpstr">
      <vt:lpstr>CZEŚĆ I - WYKAZ</vt:lpstr>
      <vt:lpstr>CZEŚĆ I- ul. Piastowska 14</vt:lpstr>
      <vt:lpstr>ul. Oleska 125 Archiwum</vt:lpstr>
      <vt:lpstr>ul. Oleska 125- Baza </vt:lpstr>
      <vt:lpstr>ul. Zgorzelecka 2</vt:lpstr>
      <vt:lpstr>ul. Oleska 123 - CPR</vt:lpstr>
      <vt:lpstr>ul. Ozimska 19 Oddział Paszport</vt:lpstr>
      <vt:lpstr>Baza Luboszyce</vt:lpstr>
      <vt:lpstr>Dyspozytornia Medyczna</vt:lpstr>
      <vt:lpstr>ŁACZNIE I i II</vt:lpstr>
      <vt:lpstr>CZEŚĆ III - Wieża Piastowska</vt:lpstr>
      <vt:lpstr>CZEŚĆ IV - ceny dodatkow usł</vt:lpstr>
      <vt:lpstr>Arkusz2</vt:lpstr>
      <vt:lpstr>'CZEŚĆ I- ul. Piastowska 14'!OLE_LINK1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Sławomir Oczoś</cp:lastModifiedBy>
  <cp:lastPrinted>2019-11-26T13:41:54Z</cp:lastPrinted>
  <dcterms:created xsi:type="dcterms:W3CDTF">2019-11-23T20:07:00Z</dcterms:created>
  <dcterms:modified xsi:type="dcterms:W3CDTF">2023-12-05T07:56:32Z</dcterms:modified>
</cp:coreProperties>
</file>